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152\共有\04.2_data\$$$\2025\6_KSIC\掲載\"/>
    </mc:Choice>
  </mc:AlternateContent>
  <xr:revisionPtr revIDLastSave="0" documentId="13_ncr:1_{FCE2779D-0545-47E0-AF28-D2A58F737B2D}" xr6:coauthVersionLast="47" xr6:coauthVersionMax="47" xr10:uidLastSave="{00000000-0000-0000-0000-000000000000}"/>
  <workbookProtection workbookAlgorithmName="SHA-512" workbookHashValue="xxnidKEF7zDZS0lRC5p7NUo/k/xxlChpoQzw/rVrcxdpoPQIIwXZqWYUYAJVZu0nOAlWTHEX9lZUY67o5xKWlg==" workbookSaltValue="SDQbCHDOLDrFTKFD9eSaTA==" workbookSpinCount="100000" lockStructure="1"/>
  <bookViews>
    <workbookView xWindow="-108" yWindow="-108" windowWidth="26136" windowHeight="16776" firstSheet="5" activeTab="5" xr2:uid="{160914BE-A998-4124-AAF6-4CDDFC2AC100}"/>
  </bookViews>
  <sheets>
    <sheet name="男子登録情報" sheetId="14" state="hidden" r:id="rId1"/>
    <sheet name="女子登録情報" sheetId="15" state="hidden" r:id="rId2"/>
    <sheet name="編集用" sheetId="13" state="hidden" r:id="rId3"/>
    <sheet name="完成マスター" sheetId="16" state="hidden" r:id="rId4"/>
    <sheet name="リレーマスター" sheetId="11" state="hidden" r:id="rId5"/>
    <sheet name="申込書" sheetId="17" r:id="rId6"/>
    <sheet name="男子申込" sheetId="3" r:id="rId7"/>
    <sheet name="十種　種目別記入欄" sheetId="29" r:id="rId8"/>
    <sheet name="女子申込" sheetId="5" r:id="rId9"/>
    <sheet name="七種　種目別記入欄" sheetId="31" r:id="rId10"/>
    <sheet name="申込確認表" sheetId="24" r:id="rId11"/>
    <sheet name="元マスター" sheetId="25" state="hidden" r:id="rId12"/>
    <sheet name="リスト" sheetId="27" state="hidden" r:id="rId13"/>
  </sheets>
  <definedNames>
    <definedName name="_xlnm._FilterDatabase" localSheetId="12" hidden="1">リスト!$A$1:$S$75</definedName>
    <definedName name="_xlnm._FilterDatabase" localSheetId="1" hidden="1">女子登録情報!$A$1:$L$1982</definedName>
    <definedName name="_xlnm._FilterDatabase" localSheetId="0" hidden="1">男子登録情報!$A$1:$P$2245</definedName>
    <definedName name="_xlnm.Print_Area" localSheetId="8">女子申込!$B$1:$Y$45</definedName>
    <definedName name="_xlnm.Print_Area" localSheetId="10">OFFSET(申込確認表!$B$2,0,0,申込確認表!$N$39,8)</definedName>
    <definedName name="_xlnm.Print_Area" localSheetId="6">男子申込!$B$1:$Y$45</definedName>
    <definedName name="区分">リスト!$Q$2:$Q$4</definedName>
    <definedName name="区分学校枠なし">リスト!$Q$2:$Q$3</definedName>
    <definedName name="全大学">OFFSET(リスト!$A$2,0,0,COUNTA(リスト!$A:$A)-1,1)</definedName>
    <definedName name="全大学ﾊｰﾌﾏﾗｿﾝ出場数">OFFSET(リスト!$A$2,0,7,COUNTA(リスト!$A:$A)-1,1)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1" l="1"/>
  <c r="F4" i="11"/>
  <c r="F3" i="11"/>
  <c r="F2" i="11"/>
  <c r="A2" i="11"/>
  <c r="G2" i="11" s="1"/>
  <c r="L2246" i="14"/>
  <c r="M2246" i="14"/>
  <c r="N2246" i="14"/>
  <c r="O2246" i="14"/>
  <c r="L2247" i="14"/>
  <c r="M2247" i="14"/>
  <c r="N2247" i="14"/>
  <c r="O2247" i="14"/>
  <c r="L2248" i="14"/>
  <c r="M2248" i="14"/>
  <c r="N2248" i="14"/>
  <c r="O2248" i="14"/>
  <c r="L2249" i="14"/>
  <c r="M2249" i="14"/>
  <c r="N2249" i="14"/>
  <c r="O2249" i="14"/>
  <c r="L2250" i="14"/>
  <c r="M2250" i="14"/>
  <c r="N2250" i="14"/>
  <c r="O2250" i="14"/>
  <c r="L2251" i="14"/>
  <c r="M2251" i="14"/>
  <c r="N2251" i="14"/>
  <c r="O2251" i="14"/>
  <c r="L2252" i="14"/>
  <c r="M2252" i="14"/>
  <c r="N2252" i="14"/>
  <c r="O2252" i="14"/>
  <c r="L2253" i="14"/>
  <c r="M2253" i="14"/>
  <c r="N2253" i="14"/>
  <c r="O2253" i="14"/>
  <c r="L2254" i="14"/>
  <c r="M2254" i="14"/>
  <c r="N2254" i="14"/>
  <c r="O2254" i="14"/>
  <c r="L2255" i="14"/>
  <c r="M2255" i="14"/>
  <c r="N2255" i="14"/>
  <c r="O2255" i="14"/>
  <c r="L2256" i="14"/>
  <c r="M2256" i="14"/>
  <c r="N2256" i="14"/>
  <c r="O2256" i="14"/>
  <c r="L2257" i="14"/>
  <c r="M2257" i="14"/>
  <c r="N2257" i="14"/>
  <c r="O2257" i="14"/>
  <c r="L2258" i="14"/>
  <c r="M2258" i="14"/>
  <c r="N2258" i="14"/>
  <c r="O2258" i="14"/>
  <c r="L2259" i="14"/>
  <c r="M2259" i="14"/>
  <c r="N2259" i="14"/>
  <c r="O2259" i="14"/>
  <c r="L2260" i="14"/>
  <c r="M2260" i="14"/>
  <c r="N2260" i="14"/>
  <c r="O2260" i="14"/>
  <c r="L2261" i="14"/>
  <c r="M2261" i="14"/>
  <c r="N2261" i="14"/>
  <c r="O2261" i="14"/>
  <c r="L2262" i="14"/>
  <c r="M2262" i="14"/>
  <c r="N2262" i="14"/>
  <c r="O2262" i="14"/>
  <c r="L2263" i="14"/>
  <c r="M2263" i="14"/>
  <c r="N2263" i="14"/>
  <c r="O2263" i="14"/>
  <c r="L2264" i="14"/>
  <c r="M2264" i="14"/>
  <c r="N2264" i="14"/>
  <c r="O2264" i="14"/>
  <c r="L2265" i="14"/>
  <c r="M2265" i="14"/>
  <c r="N2265" i="14"/>
  <c r="O2265" i="14"/>
  <c r="L2266" i="14"/>
  <c r="M2266" i="14"/>
  <c r="N2266" i="14"/>
  <c r="O2266" i="14"/>
  <c r="L2267" i="14"/>
  <c r="M2267" i="14"/>
  <c r="N2267" i="14"/>
  <c r="O2267" i="14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R44" i="3"/>
  <c r="R43" i="3"/>
  <c r="R42" i="3"/>
  <c r="R41" i="3"/>
  <c r="R40" i="3"/>
  <c r="R39" i="3"/>
  <c r="R38" i="3"/>
  <c r="R37" i="3"/>
  <c r="R36" i="3"/>
  <c r="R35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5" i="3"/>
  <c r="R14" i="3"/>
  <c r="R13" i="3"/>
  <c r="R12" i="3"/>
  <c r="R11" i="3"/>
  <c r="R10" i="3"/>
  <c r="R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9" i="3"/>
  <c r="M3" i="15"/>
  <c r="M4" i="15"/>
  <c r="M5" i="15"/>
  <c r="M6" i="15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3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3" i="15"/>
  <c r="M154" i="15"/>
  <c r="M155" i="15"/>
  <c r="M156" i="15"/>
  <c r="M157" i="15"/>
  <c r="M158" i="15"/>
  <c r="M159" i="15"/>
  <c r="M160" i="15"/>
  <c r="M161" i="15"/>
  <c r="M162" i="15"/>
  <c r="M163" i="15"/>
  <c r="M164" i="15"/>
  <c r="M165" i="15"/>
  <c r="M166" i="15"/>
  <c r="M167" i="15"/>
  <c r="M168" i="15"/>
  <c r="M169" i="15"/>
  <c r="M170" i="15"/>
  <c r="M171" i="15"/>
  <c r="M172" i="15"/>
  <c r="M173" i="15"/>
  <c r="M174" i="15"/>
  <c r="M175" i="15"/>
  <c r="M176" i="15"/>
  <c r="M177" i="15"/>
  <c r="M178" i="15"/>
  <c r="M179" i="15"/>
  <c r="M180" i="15"/>
  <c r="M181" i="15"/>
  <c r="M182" i="15"/>
  <c r="M183" i="15"/>
  <c r="M184" i="15"/>
  <c r="M185" i="15"/>
  <c r="M186" i="15"/>
  <c r="M187" i="15"/>
  <c r="M188" i="15"/>
  <c r="M189" i="15"/>
  <c r="M190" i="15"/>
  <c r="M191" i="15"/>
  <c r="M192" i="15"/>
  <c r="M193" i="15"/>
  <c r="M194" i="15"/>
  <c r="M195" i="15"/>
  <c r="M196" i="15"/>
  <c r="M197" i="15"/>
  <c r="M198" i="15"/>
  <c r="M199" i="15"/>
  <c r="M200" i="15"/>
  <c r="M201" i="15"/>
  <c r="M202" i="15"/>
  <c r="M203" i="15"/>
  <c r="M204" i="15"/>
  <c r="M205" i="15"/>
  <c r="M206" i="15"/>
  <c r="M207" i="15"/>
  <c r="M208" i="15"/>
  <c r="M209" i="15"/>
  <c r="M210" i="15"/>
  <c r="M211" i="15"/>
  <c r="M212" i="15"/>
  <c r="M213" i="15"/>
  <c r="M214" i="15"/>
  <c r="M215" i="15"/>
  <c r="M216" i="15"/>
  <c r="M217" i="15"/>
  <c r="M218" i="15"/>
  <c r="M219" i="15"/>
  <c r="M220" i="15"/>
  <c r="M221" i="15"/>
  <c r="M222" i="15"/>
  <c r="M223" i="15"/>
  <c r="M224" i="15"/>
  <c r="M225" i="15"/>
  <c r="M226" i="15"/>
  <c r="M227" i="15"/>
  <c r="M228" i="15"/>
  <c r="M229" i="15"/>
  <c r="M230" i="15"/>
  <c r="M231" i="15"/>
  <c r="M232" i="15"/>
  <c r="M233" i="15"/>
  <c r="M234" i="15"/>
  <c r="M235" i="15"/>
  <c r="M236" i="15"/>
  <c r="M237" i="15"/>
  <c r="M238" i="15"/>
  <c r="M239" i="15"/>
  <c r="M240" i="15"/>
  <c r="M241" i="15"/>
  <c r="M242" i="15"/>
  <c r="M243" i="15"/>
  <c r="M244" i="15"/>
  <c r="M245" i="15"/>
  <c r="M246" i="15"/>
  <c r="M247" i="15"/>
  <c r="M248" i="15"/>
  <c r="M249" i="15"/>
  <c r="M250" i="15"/>
  <c r="M251" i="15"/>
  <c r="M252" i="15"/>
  <c r="M253" i="15"/>
  <c r="M254" i="15"/>
  <c r="M255" i="15"/>
  <c r="M256" i="15"/>
  <c r="M257" i="15"/>
  <c r="M258" i="15"/>
  <c r="M259" i="15"/>
  <c r="M260" i="15"/>
  <c r="M261" i="15"/>
  <c r="M262" i="15"/>
  <c r="M263" i="15"/>
  <c r="M264" i="15"/>
  <c r="M265" i="15"/>
  <c r="M266" i="15"/>
  <c r="M267" i="15"/>
  <c r="M268" i="15"/>
  <c r="M269" i="15"/>
  <c r="M270" i="15"/>
  <c r="M271" i="15"/>
  <c r="M272" i="15"/>
  <c r="M273" i="15"/>
  <c r="M274" i="15"/>
  <c r="M275" i="15"/>
  <c r="M276" i="15"/>
  <c r="M277" i="15"/>
  <c r="M278" i="15"/>
  <c r="M279" i="15"/>
  <c r="M280" i="15"/>
  <c r="M281" i="15"/>
  <c r="M282" i="15"/>
  <c r="M283" i="15"/>
  <c r="M284" i="15"/>
  <c r="M285" i="15"/>
  <c r="M286" i="15"/>
  <c r="M287" i="15"/>
  <c r="M288" i="15"/>
  <c r="M289" i="15"/>
  <c r="M290" i="15"/>
  <c r="M291" i="15"/>
  <c r="M292" i="15"/>
  <c r="M293" i="15"/>
  <c r="M294" i="15"/>
  <c r="M295" i="15"/>
  <c r="M296" i="15"/>
  <c r="M297" i="15"/>
  <c r="M298" i="15"/>
  <c r="M299" i="15"/>
  <c r="M300" i="15"/>
  <c r="M301" i="15"/>
  <c r="M302" i="15"/>
  <c r="M303" i="15"/>
  <c r="M304" i="15"/>
  <c r="M305" i="15"/>
  <c r="M306" i="15"/>
  <c r="M307" i="15"/>
  <c r="M308" i="15"/>
  <c r="M309" i="15"/>
  <c r="M310" i="15"/>
  <c r="M311" i="15"/>
  <c r="M312" i="15"/>
  <c r="M313" i="15"/>
  <c r="M314" i="15"/>
  <c r="M315" i="15"/>
  <c r="M316" i="15"/>
  <c r="M317" i="15"/>
  <c r="M318" i="15"/>
  <c r="M319" i="15"/>
  <c r="M320" i="15"/>
  <c r="M321" i="15"/>
  <c r="M322" i="15"/>
  <c r="M323" i="15"/>
  <c r="M324" i="15"/>
  <c r="M325" i="15"/>
  <c r="M326" i="15"/>
  <c r="M327" i="15"/>
  <c r="M328" i="15"/>
  <c r="M329" i="15"/>
  <c r="M330" i="15"/>
  <c r="M331" i="15"/>
  <c r="M332" i="15"/>
  <c r="M333" i="15"/>
  <c r="M334" i="15"/>
  <c r="M335" i="15"/>
  <c r="M336" i="15"/>
  <c r="M337" i="15"/>
  <c r="M338" i="15"/>
  <c r="M339" i="15"/>
  <c r="M340" i="15"/>
  <c r="M341" i="15"/>
  <c r="M342" i="15"/>
  <c r="M343" i="15"/>
  <c r="M344" i="15"/>
  <c r="M345" i="15"/>
  <c r="M346" i="15"/>
  <c r="M347" i="15"/>
  <c r="M348" i="15"/>
  <c r="M349" i="15"/>
  <c r="M350" i="15"/>
  <c r="M351" i="15"/>
  <c r="M352" i="15"/>
  <c r="M353" i="15"/>
  <c r="M354" i="15"/>
  <c r="M355" i="15"/>
  <c r="M356" i="15"/>
  <c r="M357" i="15"/>
  <c r="M358" i="15"/>
  <c r="M359" i="15"/>
  <c r="M360" i="15"/>
  <c r="M361" i="15"/>
  <c r="M362" i="15"/>
  <c r="M363" i="15"/>
  <c r="M364" i="15"/>
  <c r="M365" i="15"/>
  <c r="M366" i="15"/>
  <c r="M367" i="15"/>
  <c r="M368" i="15"/>
  <c r="M369" i="15"/>
  <c r="M370" i="15"/>
  <c r="M371" i="15"/>
  <c r="M372" i="15"/>
  <c r="M373" i="15"/>
  <c r="M374" i="15"/>
  <c r="M375" i="15"/>
  <c r="M376" i="15"/>
  <c r="M377" i="15"/>
  <c r="M378" i="15"/>
  <c r="M379" i="15"/>
  <c r="M380" i="15"/>
  <c r="M381" i="15"/>
  <c r="M382" i="15"/>
  <c r="M383" i="15"/>
  <c r="M384" i="15"/>
  <c r="M385" i="15"/>
  <c r="M386" i="15"/>
  <c r="M387" i="15"/>
  <c r="M388" i="15"/>
  <c r="M389" i="15"/>
  <c r="M390" i="15"/>
  <c r="M391" i="15"/>
  <c r="M392" i="15"/>
  <c r="M393" i="15"/>
  <c r="M394" i="15"/>
  <c r="M395" i="15"/>
  <c r="M396" i="15"/>
  <c r="M397" i="15"/>
  <c r="M398" i="15"/>
  <c r="M399" i="15"/>
  <c r="M400" i="15"/>
  <c r="M401" i="15"/>
  <c r="M402" i="15"/>
  <c r="M403" i="15"/>
  <c r="M404" i="15"/>
  <c r="M405" i="15"/>
  <c r="M406" i="15"/>
  <c r="M407" i="15"/>
  <c r="M408" i="15"/>
  <c r="M409" i="15"/>
  <c r="M410" i="15"/>
  <c r="M411" i="15"/>
  <c r="M412" i="15"/>
  <c r="M413" i="15"/>
  <c r="M414" i="15"/>
  <c r="M415" i="15"/>
  <c r="M416" i="15"/>
  <c r="M417" i="15"/>
  <c r="M418" i="15"/>
  <c r="M419" i="15"/>
  <c r="M420" i="15"/>
  <c r="M421" i="15"/>
  <c r="M422" i="15"/>
  <c r="M423" i="15"/>
  <c r="M424" i="15"/>
  <c r="M425" i="15"/>
  <c r="M426" i="15"/>
  <c r="M427" i="15"/>
  <c r="M428" i="15"/>
  <c r="M429" i="15"/>
  <c r="M430" i="15"/>
  <c r="M431" i="15"/>
  <c r="M432" i="15"/>
  <c r="M433" i="15"/>
  <c r="M434" i="15"/>
  <c r="M435" i="15"/>
  <c r="M436" i="15"/>
  <c r="M437" i="15"/>
  <c r="M438" i="15"/>
  <c r="M439" i="15"/>
  <c r="M440" i="15"/>
  <c r="M441" i="15"/>
  <c r="M442" i="15"/>
  <c r="M443" i="15"/>
  <c r="M444" i="15"/>
  <c r="M445" i="15"/>
  <c r="M446" i="15"/>
  <c r="M447" i="15"/>
  <c r="M448" i="15"/>
  <c r="M449" i="15"/>
  <c r="M450" i="15"/>
  <c r="M451" i="15"/>
  <c r="M452" i="15"/>
  <c r="M453" i="15"/>
  <c r="M454" i="15"/>
  <c r="M455" i="15"/>
  <c r="M456" i="15"/>
  <c r="M457" i="15"/>
  <c r="M458" i="15"/>
  <c r="M459" i="15"/>
  <c r="M460" i="15"/>
  <c r="M461" i="15"/>
  <c r="M462" i="15"/>
  <c r="M463" i="15"/>
  <c r="M464" i="15"/>
  <c r="M465" i="15"/>
  <c r="M466" i="15"/>
  <c r="M467" i="15"/>
  <c r="M468" i="15"/>
  <c r="M469" i="15"/>
  <c r="M470" i="15"/>
  <c r="M471" i="15"/>
  <c r="M472" i="15"/>
  <c r="M473" i="15"/>
  <c r="M474" i="15"/>
  <c r="M475" i="15"/>
  <c r="M476" i="15"/>
  <c r="M477" i="15"/>
  <c r="M478" i="15"/>
  <c r="M479" i="15"/>
  <c r="M480" i="15"/>
  <c r="M481" i="15"/>
  <c r="M482" i="15"/>
  <c r="M483" i="15"/>
  <c r="M484" i="15"/>
  <c r="M485" i="15"/>
  <c r="M486" i="15"/>
  <c r="M487" i="15"/>
  <c r="M488" i="15"/>
  <c r="M489" i="15"/>
  <c r="M490" i="15"/>
  <c r="M491" i="15"/>
  <c r="M492" i="15"/>
  <c r="M493" i="15"/>
  <c r="M494" i="15"/>
  <c r="M495" i="15"/>
  <c r="M496" i="15"/>
  <c r="M497" i="15"/>
  <c r="M498" i="15"/>
  <c r="M499" i="15"/>
  <c r="M500" i="15"/>
  <c r="M501" i="15"/>
  <c r="M502" i="15"/>
  <c r="M503" i="15"/>
  <c r="M504" i="15"/>
  <c r="M505" i="15"/>
  <c r="M506" i="15"/>
  <c r="M507" i="15"/>
  <c r="M508" i="15"/>
  <c r="M509" i="15"/>
  <c r="M510" i="15"/>
  <c r="M511" i="15"/>
  <c r="M512" i="15"/>
  <c r="M513" i="15"/>
  <c r="M514" i="15"/>
  <c r="M515" i="15"/>
  <c r="M516" i="15"/>
  <c r="M517" i="15"/>
  <c r="M518" i="15"/>
  <c r="M519" i="15"/>
  <c r="M520" i="15"/>
  <c r="M521" i="15"/>
  <c r="M522" i="15"/>
  <c r="M523" i="15"/>
  <c r="M524" i="15"/>
  <c r="M525" i="15"/>
  <c r="M526" i="15"/>
  <c r="M527" i="15"/>
  <c r="M528" i="15"/>
  <c r="M529" i="15"/>
  <c r="M530" i="15"/>
  <c r="M531" i="15"/>
  <c r="M532" i="15"/>
  <c r="M533" i="15"/>
  <c r="M534" i="15"/>
  <c r="M535" i="15"/>
  <c r="M536" i="15"/>
  <c r="M537" i="15"/>
  <c r="M538" i="15"/>
  <c r="M539" i="15"/>
  <c r="M540" i="15"/>
  <c r="M541" i="15"/>
  <c r="M542" i="15"/>
  <c r="M543" i="15"/>
  <c r="M544" i="15"/>
  <c r="M545" i="15"/>
  <c r="M546" i="15"/>
  <c r="M547" i="15"/>
  <c r="M548" i="15"/>
  <c r="M549" i="15"/>
  <c r="M550" i="15"/>
  <c r="M551" i="15"/>
  <c r="M552" i="15"/>
  <c r="M553" i="15"/>
  <c r="M554" i="15"/>
  <c r="M555" i="15"/>
  <c r="M556" i="15"/>
  <c r="M557" i="15"/>
  <c r="M558" i="15"/>
  <c r="M559" i="15"/>
  <c r="M560" i="15"/>
  <c r="M561" i="15"/>
  <c r="M562" i="15"/>
  <c r="M563" i="15"/>
  <c r="M564" i="15"/>
  <c r="M565" i="15"/>
  <c r="M566" i="15"/>
  <c r="M567" i="15"/>
  <c r="M568" i="15"/>
  <c r="M569" i="15"/>
  <c r="M570" i="15"/>
  <c r="M571" i="15"/>
  <c r="M572" i="15"/>
  <c r="M573" i="15"/>
  <c r="M574" i="15"/>
  <c r="M575" i="15"/>
  <c r="M576" i="15"/>
  <c r="M577" i="15"/>
  <c r="M578" i="15"/>
  <c r="M579" i="15"/>
  <c r="M580" i="15"/>
  <c r="M581" i="15"/>
  <c r="M582" i="15"/>
  <c r="M583" i="15"/>
  <c r="M584" i="15"/>
  <c r="M585" i="15"/>
  <c r="M586" i="15"/>
  <c r="M587" i="15"/>
  <c r="M588" i="15"/>
  <c r="M589" i="15"/>
  <c r="M590" i="15"/>
  <c r="M591" i="15"/>
  <c r="M592" i="15"/>
  <c r="M593" i="15"/>
  <c r="M594" i="15"/>
  <c r="M595" i="15"/>
  <c r="M596" i="15"/>
  <c r="M597" i="15"/>
  <c r="M598" i="15"/>
  <c r="M599" i="15"/>
  <c r="M600" i="15"/>
  <c r="M601" i="15"/>
  <c r="M602" i="15"/>
  <c r="M603" i="15"/>
  <c r="M604" i="15"/>
  <c r="M605" i="15"/>
  <c r="M606" i="15"/>
  <c r="M607" i="15"/>
  <c r="M608" i="15"/>
  <c r="M609" i="15"/>
  <c r="M610" i="15"/>
  <c r="M611" i="15"/>
  <c r="M612" i="15"/>
  <c r="M613" i="15"/>
  <c r="M614" i="15"/>
  <c r="M615" i="15"/>
  <c r="M616" i="15"/>
  <c r="M617" i="15"/>
  <c r="M618" i="15"/>
  <c r="M619" i="15"/>
  <c r="M620" i="15"/>
  <c r="M621" i="15"/>
  <c r="M622" i="15"/>
  <c r="M623" i="15"/>
  <c r="M624" i="15"/>
  <c r="M625" i="15"/>
  <c r="M626" i="15"/>
  <c r="M627" i="15"/>
  <c r="M628" i="15"/>
  <c r="M629" i="15"/>
  <c r="M630" i="15"/>
  <c r="M631" i="15"/>
  <c r="M632" i="15"/>
  <c r="M633" i="15"/>
  <c r="M634" i="15"/>
  <c r="M635" i="15"/>
  <c r="M636" i="15"/>
  <c r="M637" i="15"/>
  <c r="M638" i="15"/>
  <c r="M639" i="15"/>
  <c r="M640" i="15"/>
  <c r="M641" i="15"/>
  <c r="M642" i="15"/>
  <c r="M643" i="15"/>
  <c r="M644" i="15"/>
  <c r="M645" i="15"/>
  <c r="M646" i="15"/>
  <c r="M647" i="15"/>
  <c r="M648" i="15"/>
  <c r="M649" i="15"/>
  <c r="M650" i="15"/>
  <c r="M651" i="15"/>
  <c r="M652" i="15"/>
  <c r="M653" i="15"/>
  <c r="M654" i="15"/>
  <c r="M655" i="15"/>
  <c r="M656" i="15"/>
  <c r="M657" i="15"/>
  <c r="M658" i="15"/>
  <c r="M659" i="15"/>
  <c r="M660" i="15"/>
  <c r="M661" i="15"/>
  <c r="M662" i="15"/>
  <c r="M663" i="15"/>
  <c r="M664" i="15"/>
  <c r="M665" i="15"/>
  <c r="M666" i="15"/>
  <c r="M667" i="15"/>
  <c r="M668" i="15"/>
  <c r="M669" i="15"/>
  <c r="M670" i="15"/>
  <c r="M671" i="15"/>
  <c r="M672" i="15"/>
  <c r="M673" i="15"/>
  <c r="M674" i="15"/>
  <c r="M675" i="15"/>
  <c r="M676" i="15"/>
  <c r="M677" i="15"/>
  <c r="M678" i="15"/>
  <c r="M679" i="15"/>
  <c r="M680" i="15"/>
  <c r="M681" i="15"/>
  <c r="M682" i="15"/>
  <c r="M683" i="15"/>
  <c r="M684" i="15"/>
  <c r="M685" i="15"/>
  <c r="M686" i="15"/>
  <c r="M687" i="15"/>
  <c r="M688" i="15"/>
  <c r="M689" i="15"/>
  <c r="M690" i="15"/>
  <c r="M691" i="15"/>
  <c r="M692" i="15"/>
  <c r="M693" i="15"/>
  <c r="M694" i="15"/>
  <c r="M695" i="15"/>
  <c r="M696" i="15"/>
  <c r="M697" i="15"/>
  <c r="M698" i="15"/>
  <c r="M699" i="15"/>
  <c r="M700" i="15"/>
  <c r="M701" i="15"/>
  <c r="M702" i="15"/>
  <c r="M703" i="15"/>
  <c r="M704" i="15"/>
  <c r="M705" i="15"/>
  <c r="M706" i="15"/>
  <c r="M707" i="15"/>
  <c r="M708" i="15"/>
  <c r="M709" i="15"/>
  <c r="M710" i="15"/>
  <c r="M711" i="15"/>
  <c r="M712" i="15"/>
  <c r="M713" i="15"/>
  <c r="M714" i="15"/>
  <c r="M715" i="15"/>
  <c r="M716" i="15"/>
  <c r="M717" i="15"/>
  <c r="M718" i="15"/>
  <c r="M719" i="15"/>
  <c r="M720" i="15"/>
  <c r="M721" i="15"/>
  <c r="M722" i="15"/>
  <c r="M723" i="15"/>
  <c r="M724" i="15"/>
  <c r="M725" i="15"/>
  <c r="M726" i="15"/>
  <c r="M727" i="15"/>
  <c r="M728" i="15"/>
  <c r="M729" i="15"/>
  <c r="M730" i="15"/>
  <c r="M731" i="15"/>
  <c r="M732" i="15"/>
  <c r="M733" i="15"/>
  <c r="M734" i="15"/>
  <c r="M735" i="15"/>
  <c r="M736" i="15"/>
  <c r="M737" i="15"/>
  <c r="M738" i="15"/>
  <c r="M739" i="15"/>
  <c r="M740" i="15"/>
  <c r="M741" i="15"/>
  <c r="M742" i="15"/>
  <c r="M743" i="15"/>
  <c r="M744" i="15"/>
  <c r="M745" i="15"/>
  <c r="M746" i="15"/>
  <c r="M747" i="15"/>
  <c r="M748" i="15"/>
  <c r="M749" i="15"/>
  <c r="M750" i="15"/>
  <c r="M751" i="15"/>
  <c r="M752" i="15"/>
  <c r="M753" i="15"/>
  <c r="M754" i="15"/>
  <c r="M755" i="15"/>
  <c r="M756" i="15"/>
  <c r="M757" i="15"/>
  <c r="M758" i="15"/>
  <c r="M759" i="15"/>
  <c r="M760" i="15"/>
  <c r="M761" i="15"/>
  <c r="M762" i="15"/>
  <c r="M763" i="15"/>
  <c r="M764" i="15"/>
  <c r="M765" i="15"/>
  <c r="M766" i="15"/>
  <c r="M767" i="15"/>
  <c r="M768" i="15"/>
  <c r="M769" i="15"/>
  <c r="M770" i="15"/>
  <c r="M771" i="15"/>
  <c r="M772" i="15"/>
  <c r="M773" i="15"/>
  <c r="M774" i="15"/>
  <c r="M775" i="15"/>
  <c r="M776" i="15"/>
  <c r="M777" i="15"/>
  <c r="M778" i="15"/>
  <c r="M779" i="15"/>
  <c r="M780" i="15"/>
  <c r="M781" i="15"/>
  <c r="M782" i="15"/>
  <c r="M783" i="15"/>
  <c r="M784" i="15"/>
  <c r="M785" i="15"/>
  <c r="M786" i="15"/>
  <c r="M787" i="15"/>
  <c r="M788" i="15"/>
  <c r="M789" i="15"/>
  <c r="M790" i="15"/>
  <c r="M791" i="15"/>
  <c r="M792" i="15"/>
  <c r="M793" i="15"/>
  <c r="M794" i="15"/>
  <c r="M795" i="15"/>
  <c r="M796" i="15"/>
  <c r="M797" i="15"/>
  <c r="M798" i="15"/>
  <c r="M799" i="15"/>
  <c r="M800" i="15"/>
  <c r="M801" i="15"/>
  <c r="M802" i="15"/>
  <c r="M803" i="15"/>
  <c r="M804" i="15"/>
  <c r="M805" i="15"/>
  <c r="M806" i="15"/>
  <c r="M807" i="15"/>
  <c r="M808" i="15"/>
  <c r="M809" i="15"/>
  <c r="M810" i="15"/>
  <c r="M811" i="15"/>
  <c r="M812" i="15"/>
  <c r="M813" i="15"/>
  <c r="M814" i="15"/>
  <c r="M815" i="15"/>
  <c r="M816" i="15"/>
  <c r="M817" i="15"/>
  <c r="M818" i="15"/>
  <c r="M819" i="15"/>
  <c r="M820" i="15"/>
  <c r="M821" i="15"/>
  <c r="M822" i="15"/>
  <c r="M823" i="15"/>
  <c r="M824" i="15"/>
  <c r="M825" i="15"/>
  <c r="M826" i="15"/>
  <c r="M827" i="15"/>
  <c r="M828" i="15"/>
  <c r="M829" i="15"/>
  <c r="M830" i="15"/>
  <c r="M831" i="15"/>
  <c r="M832" i="15"/>
  <c r="M833" i="15"/>
  <c r="M834" i="15"/>
  <c r="M835" i="15"/>
  <c r="M836" i="15"/>
  <c r="M837" i="15"/>
  <c r="M838" i="15"/>
  <c r="M839" i="15"/>
  <c r="M840" i="15"/>
  <c r="M841" i="15"/>
  <c r="M842" i="15"/>
  <c r="M843" i="15"/>
  <c r="M844" i="15"/>
  <c r="M845" i="15"/>
  <c r="M846" i="15"/>
  <c r="M847" i="15"/>
  <c r="M848" i="15"/>
  <c r="M849" i="15"/>
  <c r="M850" i="15"/>
  <c r="M851" i="15"/>
  <c r="M852" i="15"/>
  <c r="M853" i="15"/>
  <c r="M854" i="15"/>
  <c r="M855" i="15"/>
  <c r="M856" i="15"/>
  <c r="M857" i="15"/>
  <c r="M858" i="15"/>
  <c r="M859" i="15"/>
  <c r="M860" i="15"/>
  <c r="M861" i="15"/>
  <c r="M862" i="15"/>
  <c r="M863" i="15"/>
  <c r="M864" i="15"/>
  <c r="M865" i="15"/>
  <c r="M866" i="15"/>
  <c r="M867" i="15"/>
  <c r="M868" i="15"/>
  <c r="M869" i="15"/>
  <c r="M870" i="15"/>
  <c r="M871" i="15"/>
  <c r="M872" i="15"/>
  <c r="M873" i="15"/>
  <c r="M874" i="15"/>
  <c r="M875" i="15"/>
  <c r="M876" i="15"/>
  <c r="M877" i="15"/>
  <c r="M878" i="15"/>
  <c r="M879" i="15"/>
  <c r="M880" i="15"/>
  <c r="M881" i="15"/>
  <c r="M882" i="15"/>
  <c r="M883" i="15"/>
  <c r="M884" i="15"/>
  <c r="M885" i="15"/>
  <c r="M886" i="15"/>
  <c r="M887" i="15"/>
  <c r="M888" i="15"/>
  <c r="M889" i="15"/>
  <c r="M890" i="15"/>
  <c r="M891" i="15"/>
  <c r="M892" i="15"/>
  <c r="M893" i="15"/>
  <c r="M894" i="15"/>
  <c r="M895" i="15"/>
  <c r="M896" i="15"/>
  <c r="M897" i="15"/>
  <c r="M898" i="15"/>
  <c r="M899" i="15"/>
  <c r="M900" i="15"/>
  <c r="M901" i="15"/>
  <c r="M902" i="15"/>
  <c r="M903" i="15"/>
  <c r="M904" i="15"/>
  <c r="M905" i="15"/>
  <c r="M906" i="15"/>
  <c r="M907" i="15"/>
  <c r="M908" i="15"/>
  <c r="M909" i="15"/>
  <c r="M910" i="15"/>
  <c r="M911" i="15"/>
  <c r="M912" i="15"/>
  <c r="M913" i="15"/>
  <c r="M914" i="15"/>
  <c r="M915" i="15"/>
  <c r="M916" i="15"/>
  <c r="M917" i="15"/>
  <c r="M918" i="15"/>
  <c r="M919" i="15"/>
  <c r="M920" i="15"/>
  <c r="M921" i="15"/>
  <c r="M922" i="15"/>
  <c r="M923" i="15"/>
  <c r="M924" i="15"/>
  <c r="M925" i="15"/>
  <c r="M926" i="15"/>
  <c r="M927" i="15"/>
  <c r="M928" i="15"/>
  <c r="M929" i="15"/>
  <c r="M930" i="15"/>
  <c r="M931" i="15"/>
  <c r="M932" i="15"/>
  <c r="M933" i="15"/>
  <c r="M934" i="15"/>
  <c r="M935" i="15"/>
  <c r="M936" i="15"/>
  <c r="M937" i="15"/>
  <c r="M938" i="15"/>
  <c r="M939" i="15"/>
  <c r="M940" i="15"/>
  <c r="M941" i="15"/>
  <c r="M942" i="15"/>
  <c r="M943" i="15"/>
  <c r="M944" i="15"/>
  <c r="M945" i="15"/>
  <c r="M946" i="15"/>
  <c r="M947" i="15"/>
  <c r="M948" i="15"/>
  <c r="M949" i="15"/>
  <c r="M950" i="15"/>
  <c r="M951" i="15"/>
  <c r="M952" i="15"/>
  <c r="M953" i="15"/>
  <c r="M954" i="15"/>
  <c r="M955" i="15"/>
  <c r="M956" i="15"/>
  <c r="M957" i="15"/>
  <c r="M958" i="15"/>
  <c r="M959" i="15"/>
  <c r="M960" i="15"/>
  <c r="M961" i="15"/>
  <c r="M962" i="15"/>
  <c r="M963" i="15"/>
  <c r="M964" i="15"/>
  <c r="M965" i="15"/>
  <c r="M966" i="15"/>
  <c r="M967" i="15"/>
  <c r="M968" i="15"/>
  <c r="M969" i="15"/>
  <c r="M970" i="15"/>
  <c r="M971" i="15"/>
  <c r="M972" i="15"/>
  <c r="M973" i="15"/>
  <c r="M974" i="15"/>
  <c r="M975" i="15"/>
  <c r="M976" i="15"/>
  <c r="M977" i="15"/>
  <c r="M978" i="15"/>
  <c r="M979" i="15"/>
  <c r="M980" i="15"/>
  <c r="M981" i="15"/>
  <c r="M982" i="15"/>
  <c r="M983" i="15"/>
  <c r="M984" i="15"/>
  <c r="M985" i="15"/>
  <c r="M986" i="15"/>
  <c r="M987" i="15"/>
  <c r="M988" i="15"/>
  <c r="M989" i="15"/>
  <c r="M990" i="15"/>
  <c r="M991" i="15"/>
  <c r="M992" i="15"/>
  <c r="M993" i="15"/>
  <c r="M994" i="15"/>
  <c r="M995" i="15"/>
  <c r="M996" i="15"/>
  <c r="M997" i="15"/>
  <c r="M998" i="15"/>
  <c r="M999" i="15"/>
  <c r="M1000" i="15"/>
  <c r="M1001" i="15"/>
  <c r="M1002" i="15"/>
  <c r="M1003" i="15"/>
  <c r="M1004" i="15"/>
  <c r="M1005" i="15"/>
  <c r="M1006" i="15"/>
  <c r="M1007" i="15"/>
  <c r="M1008" i="15"/>
  <c r="M1009" i="15"/>
  <c r="M1010" i="15"/>
  <c r="M1011" i="15"/>
  <c r="M1012" i="15"/>
  <c r="M1013" i="15"/>
  <c r="M1014" i="15"/>
  <c r="M1015" i="15"/>
  <c r="M1016" i="15"/>
  <c r="M1017" i="15"/>
  <c r="M1018" i="15"/>
  <c r="M1019" i="15"/>
  <c r="M1020" i="15"/>
  <c r="M1021" i="15"/>
  <c r="M1022" i="15"/>
  <c r="M1023" i="15"/>
  <c r="M1024" i="15"/>
  <c r="M1025" i="15"/>
  <c r="M1026" i="15"/>
  <c r="M1027" i="15"/>
  <c r="M1028" i="15"/>
  <c r="M1029" i="15"/>
  <c r="M1030" i="15"/>
  <c r="M1031" i="15"/>
  <c r="M1032" i="15"/>
  <c r="M1033" i="15"/>
  <c r="M1034" i="15"/>
  <c r="M1035" i="15"/>
  <c r="M1036" i="15"/>
  <c r="M1037" i="15"/>
  <c r="M1038" i="15"/>
  <c r="M1039" i="15"/>
  <c r="M1040" i="15"/>
  <c r="M1041" i="15"/>
  <c r="M1042" i="15"/>
  <c r="M1043" i="15"/>
  <c r="M1044" i="15"/>
  <c r="M1045" i="15"/>
  <c r="M1046" i="15"/>
  <c r="M1047" i="15"/>
  <c r="M1048" i="15"/>
  <c r="M1049" i="15"/>
  <c r="M1050" i="15"/>
  <c r="M1051" i="15"/>
  <c r="M1052" i="15"/>
  <c r="M1053" i="15"/>
  <c r="M1054" i="15"/>
  <c r="M1055" i="15"/>
  <c r="M1056" i="15"/>
  <c r="M1057" i="15"/>
  <c r="M1058" i="15"/>
  <c r="M1059" i="15"/>
  <c r="M1060" i="15"/>
  <c r="M1061" i="15"/>
  <c r="M1062" i="15"/>
  <c r="M1063" i="15"/>
  <c r="M1064" i="15"/>
  <c r="M1065" i="15"/>
  <c r="M1066" i="15"/>
  <c r="M1067" i="15"/>
  <c r="M1068" i="15"/>
  <c r="M1069" i="15"/>
  <c r="M1070" i="15"/>
  <c r="M1071" i="15"/>
  <c r="M1072" i="15"/>
  <c r="M1073" i="15"/>
  <c r="M1074" i="15"/>
  <c r="M1075" i="15"/>
  <c r="M1076" i="15"/>
  <c r="M1077" i="15"/>
  <c r="M1078" i="15"/>
  <c r="M1079" i="15"/>
  <c r="M1080" i="15"/>
  <c r="M1081" i="15"/>
  <c r="M1082" i="15"/>
  <c r="M1083" i="15"/>
  <c r="M1084" i="15"/>
  <c r="M1085" i="15"/>
  <c r="M1086" i="15"/>
  <c r="M1087" i="15"/>
  <c r="M1088" i="15"/>
  <c r="M1089" i="15"/>
  <c r="M1090" i="15"/>
  <c r="M1091" i="15"/>
  <c r="M1092" i="15"/>
  <c r="M1093" i="15"/>
  <c r="M1094" i="15"/>
  <c r="M1095" i="15"/>
  <c r="M1096" i="15"/>
  <c r="M1097" i="15"/>
  <c r="M1098" i="15"/>
  <c r="M1099" i="15"/>
  <c r="M1100" i="15"/>
  <c r="M1101" i="15"/>
  <c r="M1102" i="15"/>
  <c r="M1103" i="15"/>
  <c r="M1104" i="15"/>
  <c r="M1105" i="15"/>
  <c r="M1106" i="15"/>
  <c r="M1107" i="15"/>
  <c r="M1108" i="15"/>
  <c r="M1109" i="15"/>
  <c r="M1110" i="15"/>
  <c r="M1111" i="15"/>
  <c r="M1112" i="15"/>
  <c r="M1113" i="15"/>
  <c r="M1114" i="15"/>
  <c r="M1115" i="15"/>
  <c r="M1116" i="15"/>
  <c r="M1117" i="15"/>
  <c r="M1118" i="15"/>
  <c r="M1119" i="15"/>
  <c r="M1120" i="15"/>
  <c r="M1121" i="15"/>
  <c r="M1122" i="15"/>
  <c r="M1123" i="15"/>
  <c r="M1124" i="15"/>
  <c r="M1125" i="15"/>
  <c r="M1126" i="15"/>
  <c r="M1127" i="15"/>
  <c r="M1128" i="15"/>
  <c r="M1129" i="15"/>
  <c r="M1130" i="15"/>
  <c r="M1131" i="15"/>
  <c r="M1132" i="15"/>
  <c r="M1133" i="15"/>
  <c r="M1134" i="15"/>
  <c r="M1135" i="15"/>
  <c r="M1136" i="15"/>
  <c r="M1137" i="15"/>
  <c r="M1138" i="15"/>
  <c r="M1139" i="15"/>
  <c r="M1140" i="15"/>
  <c r="M1141" i="15"/>
  <c r="M1142" i="15"/>
  <c r="M1143" i="15"/>
  <c r="M1144" i="15"/>
  <c r="M1145" i="15"/>
  <c r="M1146" i="15"/>
  <c r="M1147" i="15"/>
  <c r="M1148" i="15"/>
  <c r="M1149" i="15"/>
  <c r="M1150" i="15"/>
  <c r="M1151" i="15"/>
  <c r="M1152" i="15"/>
  <c r="M1153" i="15"/>
  <c r="M1154" i="15"/>
  <c r="M1155" i="15"/>
  <c r="M1156" i="15"/>
  <c r="M1157" i="15"/>
  <c r="M1158" i="15"/>
  <c r="M1159" i="15"/>
  <c r="M1160" i="15"/>
  <c r="M1161" i="15"/>
  <c r="M1162" i="15"/>
  <c r="M1163" i="15"/>
  <c r="M1164" i="15"/>
  <c r="M1165" i="15"/>
  <c r="M1166" i="15"/>
  <c r="M1167" i="15"/>
  <c r="M1168" i="15"/>
  <c r="M1169" i="15"/>
  <c r="M1170" i="15"/>
  <c r="M1171" i="15"/>
  <c r="M1172" i="15"/>
  <c r="M1173" i="15"/>
  <c r="M1174" i="15"/>
  <c r="M1175" i="15"/>
  <c r="M1176" i="15"/>
  <c r="M1177" i="15"/>
  <c r="M1178" i="15"/>
  <c r="M1179" i="15"/>
  <c r="M1180" i="15"/>
  <c r="M1181" i="15"/>
  <c r="M1182" i="15"/>
  <c r="M1183" i="15"/>
  <c r="M1184" i="15"/>
  <c r="M1185" i="15"/>
  <c r="M1186" i="15"/>
  <c r="M1187" i="15"/>
  <c r="M1188" i="15"/>
  <c r="M1189" i="15"/>
  <c r="M1190" i="15"/>
  <c r="M1191" i="15"/>
  <c r="M1192" i="15"/>
  <c r="M1193" i="15"/>
  <c r="M1194" i="15"/>
  <c r="M1195" i="15"/>
  <c r="M1196" i="15"/>
  <c r="M1197" i="15"/>
  <c r="M1198" i="15"/>
  <c r="M1199" i="15"/>
  <c r="M1200" i="15"/>
  <c r="M1201" i="15"/>
  <c r="M1202" i="15"/>
  <c r="M1203" i="15"/>
  <c r="M1204" i="15"/>
  <c r="M1205" i="15"/>
  <c r="M1206" i="15"/>
  <c r="M1207" i="15"/>
  <c r="M1208" i="15"/>
  <c r="M1209" i="15"/>
  <c r="M1210" i="15"/>
  <c r="M1211" i="15"/>
  <c r="M1212" i="15"/>
  <c r="M1213" i="15"/>
  <c r="M1214" i="15"/>
  <c r="M1215" i="15"/>
  <c r="M1216" i="15"/>
  <c r="M1217" i="15"/>
  <c r="M1218" i="15"/>
  <c r="M1219" i="15"/>
  <c r="M1220" i="15"/>
  <c r="M1221" i="15"/>
  <c r="M1222" i="15"/>
  <c r="M1223" i="15"/>
  <c r="M1224" i="15"/>
  <c r="M1225" i="15"/>
  <c r="M1226" i="15"/>
  <c r="M1227" i="15"/>
  <c r="M1228" i="15"/>
  <c r="M1229" i="15"/>
  <c r="M1230" i="15"/>
  <c r="M1231" i="15"/>
  <c r="M1232" i="15"/>
  <c r="M1233" i="15"/>
  <c r="M1234" i="15"/>
  <c r="M1235" i="15"/>
  <c r="M1236" i="15"/>
  <c r="M1237" i="15"/>
  <c r="M1238" i="15"/>
  <c r="M1239" i="15"/>
  <c r="M1240" i="15"/>
  <c r="M1241" i="15"/>
  <c r="M1242" i="15"/>
  <c r="M1243" i="15"/>
  <c r="M1244" i="15"/>
  <c r="M1245" i="15"/>
  <c r="M1246" i="15"/>
  <c r="M1247" i="15"/>
  <c r="M1248" i="15"/>
  <c r="M1249" i="15"/>
  <c r="M1250" i="15"/>
  <c r="M1251" i="15"/>
  <c r="M1252" i="15"/>
  <c r="M1253" i="15"/>
  <c r="M1254" i="15"/>
  <c r="M1255" i="15"/>
  <c r="M1256" i="15"/>
  <c r="M1257" i="15"/>
  <c r="M1258" i="15"/>
  <c r="M1259" i="15"/>
  <c r="M1260" i="15"/>
  <c r="M1261" i="15"/>
  <c r="M1262" i="15"/>
  <c r="M1263" i="15"/>
  <c r="M1264" i="15"/>
  <c r="M1265" i="15"/>
  <c r="M1266" i="15"/>
  <c r="M1267" i="15"/>
  <c r="M1268" i="15"/>
  <c r="M1269" i="15"/>
  <c r="M1270" i="15"/>
  <c r="M1271" i="15"/>
  <c r="M1272" i="15"/>
  <c r="M1273" i="15"/>
  <c r="M1274" i="15"/>
  <c r="M1275" i="15"/>
  <c r="M1276" i="15"/>
  <c r="M1277" i="15"/>
  <c r="M1278" i="15"/>
  <c r="M1279" i="15"/>
  <c r="M1280" i="15"/>
  <c r="M1281" i="15"/>
  <c r="M1282" i="15"/>
  <c r="M1283" i="15"/>
  <c r="M1284" i="15"/>
  <c r="M1285" i="15"/>
  <c r="M1286" i="15"/>
  <c r="M1287" i="15"/>
  <c r="M1288" i="15"/>
  <c r="M1289" i="15"/>
  <c r="M1290" i="15"/>
  <c r="M1291" i="15"/>
  <c r="M1292" i="15"/>
  <c r="M1293" i="15"/>
  <c r="M1294" i="15"/>
  <c r="M1295" i="15"/>
  <c r="M1296" i="15"/>
  <c r="M1297" i="15"/>
  <c r="M1298" i="15"/>
  <c r="M1299" i="15"/>
  <c r="M1300" i="15"/>
  <c r="M1301" i="15"/>
  <c r="M1302" i="15"/>
  <c r="M1303" i="15"/>
  <c r="M1304" i="15"/>
  <c r="M1305" i="15"/>
  <c r="M1306" i="15"/>
  <c r="M1307" i="15"/>
  <c r="M1308" i="15"/>
  <c r="M1309" i="15"/>
  <c r="M1310" i="15"/>
  <c r="M1311" i="15"/>
  <c r="M1312" i="15"/>
  <c r="M1313" i="15"/>
  <c r="M1314" i="15"/>
  <c r="M1315" i="15"/>
  <c r="M1316" i="15"/>
  <c r="M1317" i="15"/>
  <c r="M1318" i="15"/>
  <c r="M1319" i="15"/>
  <c r="M1320" i="15"/>
  <c r="M1321" i="15"/>
  <c r="M1322" i="15"/>
  <c r="M1323" i="15"/>
  <c r="M1324" i="15"/>
  <c r="M1325" i="15"/>
  <c r="M1326" i="15"/>
  <c r="M1327" i="15"/>
  <c r="M1328" i="15"/>
  <c r="M1329" i="15"/>
  <c r="M1330" i="15"/>
  <c r="M1331" i="15"/>
  <c r="M1332" i="15"/>
  <c r="M1333" i="15"/>
  <c r="M1334" i="15"/>
  <c r="M1335" i="15"/>
  <c r="M1336" i="15"/>
  <c r="M1337" i="15"/>
  <c r="M1338" i="15"/>
  <c r="M1339" i="15"/>
  <c r="M1340" i="15"/>
  <c r="M1341" i="15"/>
  <c r="M1342" i="15"/>
  <c r="M1343" i="15"/>
  <c r="M1344" i="15"/>
  <c r="M1345" i="15"/>
  <c r="M1346" i="15"/>
  <c r="M1347" i="15"/>
  <c r="M1348" i="15"/>
  <c r="M1349" i="15"/>
  <c r="M1350" i="15"/>
  <c r="M1351" i="15"/>
  <c r="M1352" i="15"/>
  <c r="M1353" i="15"/>
  <c r="M1354" i="15"/>
  <c r="M1355" i="15"/>
  <c r="M1356" i="15"/>
  <c r="M1357" i="15"/>
  <c r="M1358" i="15"/>
  <c r="M1359" i="15"/>
  <c r="M1360" i="15"/>
  <c r="M1361" i="15"/>
  <c r="M1362" i="15"/>
  <c r="M1363" i="15"/>
  <c r="M1364" i="15"/>
  <c r="M1365" i="15"/>
  <c r="M1366" i="15"/>
  <c r="M1367" i="15"/>
  <c r="M1368" i="15"/>
  <c r="M1369" i="15"/>
  <c r="M1370" i="15"/>
  <c r="M1371" i="15"/>
  <c r="M1372" i="15"/>
  <c r="M1373" i="15"/>
  <c r="M1374" i="15"/>
  <c r="M1375" i="15"/>
  <c r="M1376" i="15"/>
  <c r="M1377" i="15"/>
  <c r="M1378" i="15"/>
  <c r="M1379" i="15"/>
  <c r="M1380" i="15"/>
  <c r="M1381" i="15"/>
  <c r="M1382" i="15"/>
  <c r="M1383" i="15"/>
  <c r="M1384" i="15"/>
  <c r="M1385" i="15"/>
  <c r="M1386" i="15"/>
  <c r="M1387" i="15"/>
  <c r="M1388" i="15"/>
  <c r="M1389" i="15"/>
  <c r="M1390" i="15"/>
  <c r="M1391" i="15"/>
  <c r="M1392" i="15"/>
  <c r="M1393" i="15"/>
  <c r="M1394" i="15"/>
  <c r="M1395" i="15"/>
  <c r="M1396" i="15"/>
  <c r="M1397" i="15"/>
  <c r="M1398" i="15"/>
  <c r="M1399" i="15"/>
  <c r="M1400" i="15"/>
  <c r="M1401" i="15"/>
  <c r="M1402" i="15"/>
  <c r="M1403" i="15"/>
  <c r="M1404" i="15"/>
  <c r="M1405" i="15"/>
  <c r="M1406" i="15"/>
  <c r="M1407" i="15"/>
  <c r="M1408" i="15"/>
  <c r="M1409" i="15"/>
  <c r="M1410" i="15"/>
  <c r="M1411" i="15"/>
  <c r="M1412" i="15"/>
  <c r="M1413" i="15"/>
  <c r="M1414" i="15"/>
  <c r="M1415" i="15"/>
  <c r="M1416" i="15"/>
  <c r="M1417" i="15"/>
  <c r="M1418" i="15"/>
  <c r="M1419" i="15"/>
  <c r="M1420" i="15"/>
  <c r="M1421" i="15"/>
  <c r="M1422" i="15"/>
  <c r="M1423" i="15"/>
  <c r="M1424" i="15"/>
  <c r="M1425" i="15"/>
  <c r="M1426" i="15"/>
  <c r="M1427" i="15"/>
  <c r="M1428" i="15"/>
  <c r="M1429" i="15"/>
  <c r="M1430" i="15"/>
  <c r="M1431" i="15"/>
  <c r="M1432" i="15"/>
  <c r="M1433" i="15"/>
  <c r="M1434" i="15"/>
  <c r="M1435" i="15"/>
  <c r="M1436" i="15"/>
  <c r="M1437" i="15"/>
  <c r="M1438" i="15"/>
  <c r="M1439" i="15"/>
  <c r="M1440" i="15"/>
  <c r="M1441" i="15"/>
  <c r="M1442" i="15"/>
  <c r="M1443" i="15"/>
  <c r="M1444" i="15"/>
  <c r="M1445" i="15"/>
  <c r="M1446" i="15"/>
  <c r="M1447" i="15"/>
  <c r="M1448" i="15"/>
  <c r="M1449" i="15"/>
  <c r="M1450" i="15"/>
  <c r="M1451" i="15"/>
  <c r="M1452" i="15"/>
  <c r="M1453" i="15"/>
  <c r="M1454" i="15"/>
  <c r="M1455" i="15"/>
  <c r="M1456" i="15"/>
  <c r="M1457" i="15"/>
  <c r="M1458" i="15"/>
  <c r="M1459" i="15"/>
  <c r="M1460" i="15"/>
  <c r="M1461" i="15"/>
  <c r="M1462" i="15"/>
  <c r="M1463" i="15"/>
  <c r="M1464" i="15"/>
  <c r="M1465" i="15"/>
  <c r="M1466" i="15"/>
  <c r="M1467" i="15"/>
  <c r="M1468" i="15"/>
  <c r="M1469" i="15"/>
  <c r="M1470" i="15"/>
  <c r="M1471" i="15"/>
  <c r="M1472" i="15"/>
  <c r="M1473" i="15"/>
  <c r="M1474" i="15"/>
  <c r="M1475" i="15"/>
  <c r="M1476" i="15"/>
  <c r="M1477" i="15"/>
  <c r="M1478" i="15"/>
  <c r="M1479" i="15"/>
  <c r="M1480" i="15"/>
  <c r="M1481" i="15"/>
  <c r="M1482" i="15"/>
  <c r="M1483" i="15"/>
  <c r="M1484" i="15"/>
  <c r="M1485" i="15"/>
  <c r="M1486" i="15"/>
  <c r="M1487" i="15"/>
  <c r="M1488" i="15"/>
  <c r="M1489" i="15"/>
  <c r="M1490" i="15"/>
  <c r="M1491" i="15"/>
  <c r="M1492" i="15"/>
  <c r="M1493" i="15"/>
  <c r="M1494" i="15"/>
  <c r="M1495" i="15"/>
  <c r="M1496" i="15"/>
  <c r="M1497" i="15"/>
  <c r="M1498" i="15"/>
  <c r="M1499" i="15"/>
  <c r="M1500" i="15"/>
  <c r="M1501" i="15"/>
  <c r="M1502" i="15"/>
  <c r="M1503" i="15"/>
  <c r="M1504" i="15"/>
  <c r="M1505" i="15"/>
  <c r="M1506" i="15"/>
  <c r="M1507" i="15"/>
  <c r="M1508" i="15"/>
  <c r="M1509" i="15"/>
  <c r="M1510" i="15"/>
  <c r="M1511" i="15"/>
  <c r="M1512" i="15"/>
  <c r="M1513" i="15"/>
  <c r="M1514" i="15"/>
  <c r="M1515" i="15"/>
  <c r="M1516" i="15"/>
  <c r="M1517" i="15"/>
  <c r="M1518" i="15"/>
  <c r="M1519" i="15"/>
  <c r="M1520" i="15"/>
  <c r="M1521" i="15"/>
  <c r="M1522" i="15"/>
  <c r="M1523" i="15"/>
  <c r="M1524" i="15"/>
  <c r="M1525" i="15"/>
  <c r="M1526" i="15"/>
  <c r="M1527" i="15"/>
  <c r="M1528" i="15"/>
  <c r="M1529" i="15"/>
  <c r="M1530" i="15"/>
  <c r="M1531" i="15"/>
  <c r="M1532" i="15"/>
  <c r="M1533" i="15"/>
  <c r="M1534" i="15"/>
  <c r="M1535" i="15"/>
  <c r="M1536" i="15"/>
  <c r="M1537" i="15"/>
  <c r="M1538" i="15"/>
  <c r="M1539" i="15"/>
  <c r="M1540" i="15"/>
  <c r="M1541" i="15"/>
  <c r="M1542" i="15"/>
  <c r="M1543" i="15"/>
  <c r="M1544" i="15"/>
  <c r="M1545" i="15"/>
  <c r="M1546" i="15"/>
  <c r="M1547" i="15"/>
  <c r="M1548" i="15"/>
  <c r="M1549" i="15"/>
  <c r="M1550" i="15"/>
  <c r="M1551" i="15"/>
  <c r="M1552" i="15"/>
  <c r="M1553" i="15"/>
  <c r="M1554" i="15"/>
  <c r="M1555" i="15"/>
  <c r="M1556" i="15"/>
  <c r="M1557" i="15"/>
  <c r="M1558" i="15"/>
  <c r="M1559" i="15"/>
  <c r="M1560" i="15"/>
  <c r="M1561" i="15"/>
  <c r="M1562" i="15"/>
  <c r="M1563" i="15"/>
  <c r="M1564" i="15"/>
  <c r="M1565" i="15"/>
  <c r="M1566" i="15"/>
  <c r="M1567" i="15"/>
  <c r="M1568" i="15"/>
  <c r="M1569" i="15"/>
  <c r="M1570" i="15"/>
  <c r="M1571" i="15"/>
  <c r="M1572" i="15"/>
  <c r="M1573" i="15"/>
  <c r="M1574" i="15"/>
  <c r="M1575" i="15"/>
  <c r="M1576" i="15"/>
  <c r="M1577" i="15"/>
  <c r="M1578" i="15"/>
  <c r="M1579" i="15"/>
  <c r="M1580" i="15"/>
  <c r="M1581" i="15"/>
  <c r="M1582" i="15"/>
  <c r="M1583" i="15"/>
  <c r="M1584" i="15"/>
  <c r="M1585" i="15"/>
  <c r="M1586" i="15"/>
  <c r="M1587" i="15"/>
  <c r="M1588" i="15"/>
  <c r="M1589" i="15"/>
  <c r="M1590" i="15"/>
  <c r="M1591" i="15"/>
  <c r="M1592" i="15"/>
  <c r="M1593" i="15"/>
  <c r="M1594" i="15"/>
  <c r="M1595" i="15"/>
  <c r="M1596" i="15"/>
  <c r="M1597" i="15"/>
  <c r="M1598" i="15"/>
  <c r="M1599" i="15"/>
  <c r="M1600" i="15"/>
  <c r="M1601" i="15"/>
  <c r="M1602" i="15"/>
  <c r="M1603" i="15"/>
  <c r="M1604" i="15"/>
  <c r="M1605" i="15"/>
  <c r="M1606" i="15"/>
  <c r="M1607" i="15"/>
  <c r="M1608" i="15"/>
  <c r="M1609" i="15"/>
  <c r="M1610" i="15"/>
  <c r="M1611" i="15"/>
  <c r="M1612" i="15"/>
  <c r="M1613" i="15"/>
  <c r="M1614" i="15"/>
  <c r="M1615" i="15"/>
  <c r="M1616" i="15"/>
  <c r="M1617" i="15"/>
  <c r="M1618" i="15"/>
  <c r="M1619" i="15"/>
  <c r="M1620" i="15"/>
  <c r="M1621" i="15"/>
  <c r="M1622" i="15"/>
  <c r="M1623" i="15"/>
  <c r="M1624" i="15"/>
  <c r="M1625" i="15"/>
  <c r="M1626" i="15"/>
  <c r="M1627" i="15"/>
  <c r="M1628" i="15"/>
  <c r="M1629" i="15"/>
  <c r="M1630" i="15"/>
  <c r="M1631" i="15"/>
  <c r="M1632" i="15"/>
  <c r="M1633" i="15"/>
  <c r="M1634" i="15"/>
  <c r="M1635" i="15"/>
  <c r="M1636" i="15"/>
  <c r="M1637" i="15"/>
  <c r="M1638" i="15"/>
  <c r="M1639" i="15"/>
  <c r="M1640" i="15"/>
  <c r="M1641" i="15"/>
  <c r="M1642" i="15"/>
  <c r="M1643" i="15"/>
  <c r="M1644" i="15"/>
  <c r="M1645" i="15"/>
  <c r="M1646" i="15"/>
  <c r="M1647" i="15"/>
  <c r="M1648" i="15"/>
  <c r="M1649" i="15"/>
  <c r="M1650" i="15"/>
  <c r="M1651" i="15"/>
  <c r="M1652" i="15"/>
  <c r="M1653" i="15"/>
  <c r="M1654" i="15"/>
  <c r="M1655" i="15"/>
  <c r="M1656" i="15"/>
  <c r="M1657" i="15"/>
  <c r="M1658" i="15"/>
  <c r="M1659" i="15"/>
  <c r="M1660" i="15"/>
  <c r="M1661" i="15"/>
  <c r="M1662" i="15"/>
  <c r="M1663" i="15"/>
  <c r="M1664" i="15"/>
  <c r="M1665" i="15"/>
  <c r="M1666" i="15"/>
  <c r="M1667" i="15"/>
  <c r="M1668" i="15"/>
  <c r="M1669" i="15"/>
  <c r="M1670" i="15"/>
  <c r="M1671" i="15"/>
  <c r="M1672" i="15"/>
  <c r="M1673" i="15"/>
  <c r="M1674" i="15"/>
  <c r="M1675" i="15"/>
  <c r="M1676" i="15"/>
  <c r="M1677" i="15"/>
  <c r="M1678" i="15"/>
  <c r="M1679" i="15"/>
  <c r="M1680" i="15"/>
  <c r="M1681" i="15"/>
  <c r="M1682" i="15"/>
  <c r="M1683" i="15"/>
  <c r="M1684" i="15"/>
  <c r="M1685" i="15"/>
  <c r="M1686" i="15"/>
  <c r="M1687" i="15"/>
  <c r="M1688" i="15"/>
  <c r="M1689" i="15"/>
  <c r="M1690" i="15"/>
  <c r="M1691" i="15"/>
  <c r="M1692" i="15"/>
  <c r="M1693" i="15"/>
  <c r="M1694" i="15"/>
  <c r="M1695" i="15"/>
  <c r="M1696" i="15"/>
  <c r="M1697" i="15"/>
  <c r="M1698" i="15"/>
  <c r="M1699" i="15"/>
  <c r="M1700" i="15"/>
  <c r="M1701" i="15"/>
  <c r="M1702" i="15"/>
  <c r="M1703" i="15"/>
  <c r="M1704" i="15"/>
  <c r="M1705" i="15"/>
  <c r="M1706" i="15"/>
  <c r="M1707" i="15"/>
  <c r="M1708" i="15"/>
  <c r="M1709" i="15"/>
  <c r="M1710" i="15"/>
  <c r="M1711" i="15"/>
  <c r="M1712" i="15"/>
  <c r="M1713" i="15"/>
  <c r="M1714" i="15"/>
  <c r="M1715" i="15"/>
  <c r="M1716" i="15"/>
  <c r="M1717" i="15"/>
  <c r="M1718" i="15"/>
  <c r="M1719" i="15"/>
  <c r="M1720" i="15"/>
  <c r="M1721" i="15"/>
  <c r="M1722" i="15"/>
  <c r="M1723" i="15"/>
  <c r="M1724" i="15"/>
  <c r="M1725" i="15"/>
  <c r="M1726" i="15"/>
  <c r="M1727" i="15"/>
  <c r="M1728" i="15"/>
  <c r="M1729" i="15"/>
  <c r="M1730" i="15"/>
  <c r="M1731" i="15"/>
  <c r="M1732" i="15"/>
  <c r="M1733" i="15"/>
  <c r="M1734" i="15"/>
  <c r="M1735" i="15"/>
  <c r="M1736" i="15"/>
  <c r="M1737" i="15"/>
  <c r="M1738" i="15"/>
  <c r="M1739" i="15"/>
  <c r="M1740" i="15"/>
  <c r="M1741" i="15"/>
  <c r="M1742" i="15"/>
  <c r="M1743" i="15"/>
  <c r="M1744" i="15"/>
  <c r="M1745" i="15"/>
  <c r="M1746" i="15"/>
  <c r="M1747" i="15"/>
  <c r="M1748" i="15"/>
  <c r="M1749" i="15"/>
  <c r="M1750" i="15"/>
  <c r="M1751" i="15"/>
  <c r="M1752" i="15"/>
  <c r="M1753" i="15"/>
  <c r="M1754" i="15"/>
  <c r="M1755" i="15"/>
  <c r="M1756" i="15"/>
  <c r="M1757" i="15"/>
  <c r="M1758" i="15"/>
  <c r="M1759" i="15"/>
  <c r="M1760" i="15"/>
  <c r="M1761" i="15"/>
  <c r="M1762" i="15"/>
  <c r="M1763" i="15"/>
  <c r="M1764" i="15"/>
  <c r="M1765" i="15"/>
  <c r="M1766" i="15"/>
  <c r="M1767" i="15"/>
  <c r="M1768" i="15"/>
  <c r="M1769" i="15"/>
  <c r="M1770" i="15"/>
  <c r="M1771" i="15"/>
  <c r="M1772" i="15"/>
  <c r="M1773" i="15"/>
  <c r="M1774" i="15"/>
  <c r="M1775" i="15"/>
  <c r="M1776" i="15"/>
  <c r="M1777" i="15"/>
  <c r="M1778" i="15"/>
  <c r="M1779" i="15"/>
  <c r="M1780" i="15"/>
  <c r="M1781" i="15"/>
  <c r="M1782" i="15"/>
  <c r="M1783" i="15"/>
  <c r="M1784" i="15"/>
  <c r="M1785" i="15"/>
  <c r="M1786" i="15"/>
  <c r="M1787" i="15"/>
  <c r="M1788" i="15"/>
  <c r="M1789" i="15"/>
  <c r="M1790" i="15"/>
  <c r="M1791" i="15"/>
  <c r="M1792" i="15"/>
  <c r="M1793" i="15"/>
  <c r="M1794" i="15"/>
  <c r="M1795" i="15"/>
  <c r="M1796" i="15"/>
  <c r="M1797" i="15"/>
  <c r="M1798" i="15"/>
  <c r="M1799" i="15"/>
  <c r="M1800" i="15"/>
  <c r="M1801" i="15"/>
  <c r="M1802" i="15"/>
  <c r="M1803" i="15"/>
  <c r="M1804" i="15"/>
  <c r="M1805" i="15"/>
  <c r="M1806" i="15"/>
  <c r="M1807" i="15"/>
  <c r="M1808" i="15"/>
  <c r="M1809" i="15"/>
  <c r="M1810" i="15"/>
  <c r="M1811" i="15"/>
  <c r="M1812" i="15"/>
  <c r="M1813" i="15"/>
  <c r="M1814" i="15"/>
  <c r="M1815" i="15"/>
  <c r="M1816" i="15"/>
  <c r="M1817" i="15"/>
  <c r="M1818" i="15"/>
  <c r="M1819" i="15"/>
  <c r="M1820" i="15"/>
  <c r="M1821" i="15"/>
  <c r="M1822" i="15"/>
  <c r="M1823" i="15"/>
  <c r="M1824" i="15"/>
  <c r="M1825" i="15"/>
  <c r="M1826" i="15"/>
  <c r="M1827" i="15"/>
  <c r="M1828" i="15"/>
  <c r="M1829" i="15"/>
  <c r="M1830" i="15"/>
  <c r="M1831" i="15"/>
  <c r="M1832" i="15"/>
  <c r="M1833" i="15"/>
  <c r="M1834" i="15"/>
  <c r="M1835" i="15"/>
  <c r="M1836" i="15"/>
  <c r="M1837" i="15"/>
  <c r="M1838" i="15"/>
  <c r="M1839" i="15"/>
  <c r="M1840" i="15"/>
  <c r="M1841" i="15"/>
  <c r="M1842" i="15"/>
  <c r="M1843" i="15"/>
  <c r="M1844" i="15"/>
  <c r="M1845" i="15"/>
  <c r="M1846" i="15"/>
  <c r="M1847" i="15"/>
  <c r="M1848" i="15"/>
  <c r="M1849" i="15"/>
  <c r="M1850" i="15"/>
  <c r="M1851" i="15"/>
  <c r="M1852" i="15"/>
  <c r="M1853" i="15"/>
  <c r="M1854" i="15"/>
  <c r="M1855" i="15"/>
  <c r="M1856" i="15"/>
  <c r="M1857" i="15"/>
  <c r="M1858" i="15"/>
  <c r="M1859" i="15"/>
  <c r="M1860" i="15"/>
  <c r="M1861" i="15"/>
  <c r="M1862" i="15"/>
  <c r="M1863" i="15"/>
  <c r="M1864" i="15"/>
  <c r="M1865" i="15"/>
  <c r="M1866" i="15"/>
  <c r="M1867" i="15"/>
  <c r="M1868" i="15"/>
  <c r="M1869" i="15"/>
  <c r="M1870" i="15"/>
  <c r="M1871" i="15"/>
  <c r="M1872" i="15"/>
  <c r="M1873" i="15"/>
  <c r="M1874" i="15"/>
  <c r="M1875" i="15"/>
  <c r="M1876" i="15"/>
  <c r="M1877" i="15"/>
  <c r="M1878" i="15"/>
  <c r="M1879" i="15"/>
  <c r="M1880" i="15"/>
  <c r="M1881" i="15"/>
  <c r="M1882" i="15"/>
  <c r="M1883" i="15"/>
  <c r="M1884" i="15"/>
  <c r="M1885" i="15"/>
  <c r="M1886" i="15"/>
  <c r="M1887" i="15"/>
  <c r="M1888" i="15"/>
  <c r="M1889" i="15"/>
  <c r="M1890" i="15"/>
  <c r="M1891" i="15"/>
  <c r="M1892" i="15"/>
  <c r="M1893" i="15"/>
  <c r="M1894" i="15"/>
  <c r="M1895" i="15"/>
  <c r="M1896" i="15"/>
  <c r="M1897" i="15"/>
  <c r="M1898" i="15"/>
  <c r="M1899" i="15"/>
  <c r="M1900" i="15"/>
  <c r="M1901" i="15"/>
  <c r="M1902" i="15"/>
  <c r="M1903" i="15"/>
  <c r="M1904" i="15"/>
  <c r="M1905" i="15"/>
  <c r="M1906" i="15"/>
  <c r="M1907" i="15"/>
  <c r="M1908" i="15"/>
  <c r="M1909" i="15"/>
  <c r="M1910" i="15"/>
  <c r="M1911" i="15"/>
  <c r="M1912" i="15"/>
  <c r="M1913" i="15"/>
  <c r="M1914" i="15"/>
  <c r="M1915" i="15"/>
  <c r="M1916" i="15"/>
  <c r="M1917" i="15"/>
  <c r="M1918" i="15"/>
  <c r="M1919" i="15"/>
  <c r="M1920" i="15"/>
  <c r="M1921" i="15"/>
  <c r="M1922" i="15"/>
  <c r="M1923" i="15"/>
  <c r="M1924" i="15"/>
  <c r="M1925" i="15"/>
  <c r="M1926" i="15"/>
  <c r="M1927" i="15"/>
  <c r="M1928" i="15"/>
  <c r="M1929" i="15"/>
  <c r="M1930" i="15"/>
  <c r="M1931" i="15"/>
  <c r="M1932" i="15"/>
  <c r="M1933" i="15"/>
  <c r="M1934" i="15"/>
  <c r="M1935" i="15"/>
  <c r="M1936" i="15"/>
  <c r="M1937" i="15"/>
  <c r="M1938" i="15"/>
  <c r="M1939" i="15"/>
  <c r="M1940" i="15"/>
  <c r="M1941" i="15"/>
  <c r="M1942" i="15"/>
  <c r="M1943" i="15"/>
  <c r="M1944" i="15"/>
  <c r="M1945" i="15"/>
  <c r="M1946" i="15"/>
  <c r="M1947" i="15"/>
  <c r="M1948" i="15"/>
  <c r="M1949" i="15"/>
  <c r="M1950" i="15"/>
  <c r="M1951" i="15"/>
  <c r="M1952" i="15"/>
  <c r="M1953" i="15"/>
  <c r="M1954" i="15"/>
  <c r="M1955" i="15"/>
  <c r="M1956" i="15"/>
  <c r="M1957" i="15"/>
  <c r="M1958" i="15"/>
  <c r="M1959" i="15"/>
  <c r="M1960" i="15"/>
  <c r="M1961" i="15"/>
  <c r="M1962" i="15"/>
  <c r="M1963" i="15"/>
  <c r="M1964" i="15"/>
  <c r="M1965" i="15"/>
  <c r="M1966" i="15"/>
  <c r="M1967" i="15"/>
  <c r="M1968" i="15"/>
  <c r="M1969" i="15"/>
  <c r="M1970" i="15"/>
  <c r="M1971" i="15"/>
  <c r="M1972" i="15"/>
  <c r="M1973" i="15"/>
  <c r="M1974" i="15"/>
  <c r="M1975" i="15"/>
  <c r="M1976" i="15"/>
  <c r="M1977" i="15"/>
  <c r="M1978" i="15"/>
  <c r="M1979" i="15"/>
  <c r="M1980" i="15"/>
  <c r="M1981" i="15"/>
  <c r="M1982" i="15"/>
  <c r="M2" i="15"/>
  <c r="M3" i="14"/>
  <c r="M4" i="14"/>
  <c r="M5" i="14"/>
  <c r="M6" i="14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M134" i="14"/>
  <c r="M135" i="14"/>
  <c r="M136" i="14"/>
  <c r="M137" i="14"/>
  <c r="M138" i="14"/>
  <c r="M139" i="14"/>
  <c r="M140" i="14"/>
  <c r="M141" i="14"/>
  <c r="M142" i="14"/>
  <c r="M143" i="14"/>
  <c r="M144" i="14"/>
  <c r="M145" i="14"/>
  <c r="M146" i="14"/>
  <c r="M147" i="14"/>
  <c r="M148" i="14"/>
  <c r="M149" i="14"/>
  <c r="M150" i="14"/>
  <c r="M151" i="14"/>
  <c r="M152" i="14"/>
  <c r="M153" i="14"/>
  <c r="M154" i="14"/>
  <c r="M155" i="14"/>
  <c r="M156" i="14"/>
  <c r="M157" i="14"/>
  <c r="M158" i="14"/>
  <c r="M159" i="14"/>
  <c r="M160" i="14"/>
  <c r="M161" i="14"/>
  <c r="M162" i="14"/>
  <c r="M163" i="14"/>
  <c r="M164" i="14"/>
  <c r="M165" i="14"/>
  <c r="M166" i="14"/>
  <c r="M167" i="14"/>
  <c r="M168" i="14"/>
  <c r="M169" i="14"/>
  <c r="M170" i="14"/>
  <c r="M171" i="14"/>
  <c r="M172" i="14"/>
  <c r="M173" i="14"/>
  <c r="M174" i="14"/>
  <c r="M175" i="14"/>
  <c r="M176" i="14"/>
  <c r="M177" i="14"/>
  <c r="M178" i="14"/>
  <c r="M179" i="14"/>
  <c r="M180" i="14"/>
  <c r="M181" i="14"/>
  <c r="M182" i="14"/>
  <c r="M183" i="14"/>
  <c r="M184" i="14"/>
  <c r="M185" i="14"/>
  <c r="M186" i="14"/>
  <c r="M187" i="14"/>
  <c r="M188" i="14"/>
  <c r="M189" i="14"/>
  <c r="M190" i="14"/>
  <c r="M191" i="14"/>
  <c r="M192" i="14"/>
  <c r="M193" i="14"/>
  <c r="M194" i="14"/>
  <c r="M195" i="14"/>
  <c r="M196" i="14"/>
  <c r="M197" i="14"/>
  <c r="M198" i="14"/>
  <c r="M199" i="14"/>
  <c r="M200" i="14"/>
  <c r="M201" i="14"/>
  <c r="M202" i="14"/>
  <c r="M203" i="14"/>
  <c r="M204" i="14"/>
  <c r="M205" i="14"/>
  <c r="M206" i="14"/>
  <c r="M207" i="14"/>
  <c r="M208" i="14"/>
  <c r="M209" i="14"/>
  <c r="M210" i="14"/>
  <c r="M211" i="14"/>
  <c r="M212" i="14"/>
  <c r="M213" i="14"/>
  <c r="M214" i="14"/>
  <c r="M215" i="14"/>
  <c r="M216" i="14"/>
  <c r="M217" i="14"/>
  <c r="M218" i="14"/>
  <c r="M219" i="14"/>
  <c r="M220" i="14"/>
  <c r="M221" i="14"/>
  <c r="M222" i="14"/>
  <c r="M223" i="14"/>
  <c r="M224" i="14"/>
  <c r="M225" i="14"/>
  <c r="M226" i="14"/>
  <c r="M227" i="14"/>
  <c r="M228" i="14"/>
  <c r="M229" i="14"/>
  <c r="M230" i="14"/>
  <c r="M231" i="14"/>
  <c r="M232" i="14"/>
  <c r="M233" i="14"/>
  <c r="M234" i="14"/>
  <c r="M235" i="14"/>
  <c r="M236" i="14"/>
  <c r="M237" i="14"/>
  <c r="M238" i="14"/>
  <c r="M239" i="14"/>
  <c r="M240" i="14"/>
  <c r="M241" i="14"/>
  <c r="M242" i="14"/>
  <c r="M243" i="14"/>
  <c r="M244" i="14"/>
  <c r="M245" i="14"/>
  <c r="M246" i="14"/>
  <c r="M247" i="14"/>
  <c r="M248" i="14"/>
  <c r="M249" i="14"/>
  <c r="M250" i="14"/>
  <c r="M251" i="14"/>
  <c r="M252" i="14"/>
  <c r="M253" i="14"/>
  <c r="M254" i="14"/>
  <c r="M255" i="14"/>
  <c r="M256" i="14"/>
  <c r="M257" i="14"/>
  <c r="M258" i="14"/>
  <c r="M259" i="14"/>
  <c r="M260" i="14"/>
  <c r="M261" i="14"/>
  <c r="M262" i="14"/>
  <c r="M263" i="14"/>
  <c r="M264" i="14"/>
  <c r="M265" i="14"/>
  <c r="M266" i="14"/>
  <c r="M267" i="14"/>
  <c r="M268" i="14"/>
  <c r="M269" i="14"/>
  <c r="M270" i="14"/>
  <c r="M271" i="14"/>
  <c r="M272" i="14"/>
  <c r="M273" i="14"/>
  <c r="M274" i="14"/>
  <c r="M275" i="14"/>
  <c r="M276" i="14"/>
  <c r="M277" i="14"/>
  <c r="M278" i="14"/>
  <c r="M279" i="14"/>
  <c r="M280" i="14"/>
  <c r="M281" i="14"/>
  <c r="M282" i="14"/>
  <c r="M283" i="14"/>
  <c r="M284" i="14"/>
  <c r="M285" i="14"/>
  <c r="M286" i="14"/>
  <c r="M287" i="14"/>
  <c r="M288" i="14"/>
  <c r="M289" i="14"/>
  <c r="M290" i="14"/>
  <c r="M291" i="14"/>
  <c r="M292" i="14"/>
  <c r="M293" i="14"/>
  <c r="M294" i="14"/>
  <c r="M295" i="14"/>
  <c r="M296" i="14"/>
  <c r="M297" i="14"/>
  <c r="M298" i="14"/>
  <c r="M299" i="14"/>
  <c r="M300" i="14"/>
  <c r="M301" i="14"/>
  <c r="M302" i="14"/>
  <c r="M303" i="14"/>
  <c r="M304" i="14"/>
  <c r="M305" i="14"/>
  <c r="M306" i="14"/>
  <c r="M307" i="14"/>
  <c r="M308" i="14"/>
  <c r="M309" i="14"/>
  <c r="M310" i="14"/>
  <c r="M311" i="14"/>
  <c r="M312" i="14"/>
  <c r="M313" i="14"/>
  <c r="M314" i="14"/>
  <c r="M315" i="14"/>
  <c r="M316" i="14"/>
  <c r="M317" i="14"/>
  <c r="M318" i="14"/>
  <c r="M319" i="14"/>
  <c r="M320" i="14"/>
  <c r="M321" i="14"/>
  <c r="M322" i="14"/>
  <c r="M323" i="14"/>
  <c r="M324" i="14"/>
  <c r="M325" i="14"/>
  <c r="M326" i="14"/>
  <c r="M327" i="14"/>
  <c r="M328" i="14"/>
  <c r="M329" i="14"/>
  <c r="M330" i="14"/>
  <c r="M331" i="14"/>
  <c r="M332" i="14"/>
  <c r="M333" i="14"/>
  <c r="M334" i="14"/>
  <c r="M335" i="14"/>
  <c r="M336" i="14"/>
  <c r="M337" i="14"/>
  <c r="M338" i="14"/>
  <c r="M339" i="14"/>
  <c r="M340" i="14"/>
  <c r="M341" i="14"/>
  <c r="M342" i="14"/>
  <c r="M343" i="14"/>
  <c r="M344" i="14"/>
  <c r="M345" i="14"/>
  <c r="M346" i="14"/>
  <c r="M347" i="14"/>
  <c r="M348" i="14"/>
  <c r="M349" i="14"/>
  <c r="M350" i="14"/>
  <c r="M351" i="14"/>
  <c r="M352" i="14"/>
  <c r="M353" i="14"/>
  <c r="M354" i="14"/>
  <c r="M355" i="14"/>
  <c r="M356" i="14"/>
  <c r="M357" i="14"/>
  <c r="M358" i="14"/>
  <c r="M359" i="14"/>
  <c r="M360" i="14"/>
  <c r="M361" i="14"/>
  <c r="M362" i="14"/>
  <c r="M363" i="14"/>
  <c r="M364" i="14"/>
  <c r="M365" i="14"/>
  <c r="M366" i="14"/>
  <c r="M367" i="14"/>
  <c r="M368" i="14"/>
  <c r="M369" i="14"/>
  <c r="M370" i="14"/>
  <c r="M371" i="14"/>
  <c r="M372" i="14"/>
  <c r="M373" i="14"/>
  <c r="M374" i="14"/>
  <c r="M375" i="14"/>
  <c r="M376" i="14"/>
  <c r="M377" i="14"/>
  <c r="M378" i="14"/>
  <c r="M379" i="14"/>
  <c r="M380" i="14"/>
  <c r="M381" i="14"/>
  <c r="M382" i="14"/>
  <c r="M383" i="14"/>
  <c r="M384" i="14"/>
  <c r="M385" i="14"/>
  <c r="M386" i="14"/>
  <c r="M387" i="14"/>
  <c r="M388" i="14"/>
  <c r="M389" i="14"/>
  <c r="M390" i="14"/>
  <c r="M391" i="14"/>
  <c r="M392" i="14"/>
  <c r="M393" i="14"/>
  <c r="M394" i="14"/>
  <c r="M395" i="14"/>
  <c r="M396" i="14"/>
  <c r="M397" i="14"/>
  <c r="M398" i="14"/>
  <c r="M399" i="14"/>
  <c r="M400" i="14"/>
  <c r="M401" i="14"/>
  <c r="M402" i="14"/>
  <c r="M403" i="14"/>
  <c r="M404" i="14"/>
  <c r="M405" i="14"/>
  <c r="M406" i="14"/>
  <c r="M407" i="14"/>
  <c r="M408" i="14"/>
  <c r="M409" i="14"/>
  <c r="M410" i="14"/>
  <c r="M411" i="14"/>
  <c r="M412" i="14"/>
  <c r="M413" i="14"/>
  <c r="M414" i="14"/>
  <c r="M415" i="14"/>
  <c r="M416" i="14"/>
  <c r="M417" i="14"/>
  <c r="M418" i="14"/>
  <c r="M419" i="14"/>
  <c r="M420" i="14"/>
  <c r="M421" i="14"/>
  <c r="M422" i="14"/>
  <c r="M423" i="14"/>
  <c r="M424" i="14"/>
  <c r="M425" i="14"/>
  <c r="M426" i="14"/>
  <c r="M427" i="14"/>
  <c r="M428" i="14"/>
  <c r="M429" i="14"/>
  <c r="M430" i="14"/>
  <c r="M431" i="14"/>
  <c r="M432" i="14"/>
  <c r="M433" i="14"/>
  <c r="M434" i="14"/>
  <c r="M435" i="14"/>
  <c r="M436" i="14"/>
  <c r="M437" i="14"/>
  <c r="M438" i="14"/>
  <c r="M439" i="14"/>
  <c r="M440" i="14"/>
  <c r="M441" i="14"/>
  <c r="M442" i="14"/>
  <c r="M443" i="14"/>
  <c r="M444" i="14"/>
  <c r="M445" i="14"/>
  <c r="M446" i="14"/>
  <c r="M447" i="14"/>
  <c r="M448" i="14"/>
  <c r="M449" i="14"/>
  <c r="M450" i="14"/>
  <c r="M451" i="14"/>
  <c r="M452" i="14"/>
  <c r="M453" i="14"/>
  <c r="M454" i="14"/>
  <c r="M455" i="14"/>
  <c r="M456" i="14"/>
  <c r="M457" i="14"/>
  <c r="M458" i="14"/>
  <c r="M459" i="14"/>
  <c r="M460" i="14"/>
  <c r="M461" i="14"/>
  <c r="M462" i="14"/>
  <c r="M463" i="14"/>
  <c r="M464" i="14"/>
  <c r="M465" i="14"/>
  <c r="M466" i="14"/>
  <c r="M467" i="14"/>
  <c r="M468" i="14"/>
  <c r="M469" i="14"/>
  <c r="M470" i="14"/>
  <c r="M471" i="14"/>
  <c r="M472" i="14"/>
  <c r="M473" i="14"/>
  <c r="M474" i="14"/>
  <c r="M475" i="14"/>
  <c r="M476" i="14"/>
  <c r="M477" i="14"/>
  <c r="M478" i="14"/>
  <c r="M479" i="14"/>
  <c r="M480" i="14"/>
  <c r="M481" i="14"/>
  <c r="M482" i="14"/>
  <c r="M483" i="14"/>
  <c r="M484" i="14"/>
  <c r="M485" i="14"/>
  <c r="M486" i="14"/>
  <c r="M487" i="14"/>
  <c r="M488" i="14"/>
  <c r="M489" i="14"/>
  <c r="M490" i="14"/>
  <c r="M491" i="14"/>
  <c r="M492" i="14"/>
  <c r="M493" i="14"/>
  <c r="M494" i="14"/>
  <c r="M495" i="14"/>
  <c r="M496" i="14"/>
  <c r="M497" i="14"/>
  <c r="M498" i="14"/>
  <c r="M499" i="14"/>
  <c r="M500" i="14"/>
  <c r="M501" i="14"/>
  <c r="M502" i="14"/>
  <c r="M503" i="14"/>
  <c r="M504" i="14"/>
  <c r="M505" i="14"/>
  <c r="M506" i="14"/>
  <c r="M507" i="14"/>
  <c r="M508" i="14"/>
  <c r="M509" i="14"/>
  <c r="M510" i="14"/>
  <c r="M511" i="14"/>
  <c r="M512" i="14"/>
  <c r="M513" i="14"/>
  <c r="M514" i="14"/>
  <c r="M515" i="14"/>
  <c r="M516" i="14"/>
  <c r="M517" i="14"/>
  <c r="M518" i="14"/>
  <c r="M519" i="14"/>
  <c r="M520" i="14"/>
  <c r="M521" i="14"/>
  <c r="M522" i="14"/>
  <c r="M523" i="14"/>
  <c r="M524" i="14"/>
  <c r="M525" i="14"/>
  <c r="M526" i="14"/>
  <c r="M527" i="14"/>
  <c r="M528" i="14"/>
  <c r="M529" i="14"/>
  <c r="M530" i="14"/>
  <c r="M531" i="14"/>
  <c r="M532" i="14"/>
  <c r="M533" i="14"/>
  <c r="M534" i="14"/>
  <c r="M535" i="14"/>
  <c r="M536" i="14"/>
  <c r="M537" i="14"/>
  <c r="M538" i="14"/>
  <c r="M539" i="14"/>
  <c r="M540" i="14"/>
  <c r="M541" i="14"/>
  <c r="M542" i="14"/>
  <c r="M543" i="14"/>
  <c r="M544" i="14"/>
  <c r="M545" i="14"/>
  <c r="M546" i="14"/>
  <c r="M547" i="14"/>
  <c r="M548" i="14"/>
  <c r="M549" i="14"/>
  <c r="M550" i="14"/>
  <c r="M551" i="14"/>
  <c r="M552" i="14"/>
  <c r="M553" i="14"/>
  <c r="M554" i="14"/>
  <c r="M555" i="14"/>
  <c r="M556" i="14"/>
  <c r="M557" i="14"/>
  <c r="M558" i="14"/>
  <c r="M559" i="14"/>
  <c r="M560" i="14"/>
  <c r="M561" i="14"/>
  <c r="M562" i="14"/>
  <c r="M563" i="14"/>
  <c r="M564" i="14"/>
  <c r="M565" i="14"/>
  <c r="M566" i="14"/>
  <c r="M567" i="14"/>
  <c r="M568" i="14"/>
  <c r="M569" i="14"/>
  <c r="M570" i="14"/>
  <c r="M571" i="14"/>
  <c r="M572" i="14"/>
  <c r="M573" i="14"/>
  <c r="M574" i="14"/>
  <c r="M575" i="14"/>
  <c r="M576" i="14"/>
  <c r="M577" i="14"/>
  <c r="M578" i="14"/>
  <c r="M579" i="14"/>
  <c r="M580" i="14"/>
  <c r="M581" i="14"/>
  <c r="M582" i="14"/>
  <c r="M583" i="14"/>
  <c r="M584" i="14"/>
  <c r="M585" i="14"/>
  <c r="M586" i="14"/>
  <c r="M587" i="14"/>
  <c r="M588" i="14"/>
  <c r="M589" i="14"/>
  <c r="M590" i="14"/>
  <c r="M591" i="14"/>
  <c r="M592" i="14"/>
  <c r="M593" i="14"/>
  <c r="M594" i="14"/>
  <c r="M595" i="14"/>
  <c r="M596" i="14"/>
  <c r="M597" i="14"/>
  <c r="M598" i="14"/>
  <c r="M599" i="14"/>
  <c r="M600" i="14"/>
  <c r="M601" i="14"/>
  <c r="M602" i="14"/>
  <c r="M603" i="14"/>
  <c r="M604" i="14"/>
  <c r="M605" i="14"/>
  <c r="M606" i="14"/>
  <c r="M607" i="14"/>
  <c r="M608" i="14"/>
  <c r="M609" i="14"/>
  <c r="M610" i="14"/>
  <c r="M611" i="14"/>
  <c r="M612" i="14"/>
  <c r="M613" i="14"/>
  <c r="M614" i="14"/>
  <c r="M615" i="14"/>
  <c r="M616" i="14"/>
  <c r="M617" i="14"/>
  <c r="M618" i="14"/>
  <c r="M619" i="14"/>
  <c r="M620" i="14"/>
  <c r="M621" i="14"/>
  <c r="M622" i="14"/>
  <c r="M623" i="14"/>
  <c r="M624" i="14"/>
  <c r="M625" i="14"/>
  <c r="M626" i="14"/>
  <c r="M627" i="14"/>
  <c r="M628" i="14"/>
  <c r="M629" i="14"/>
  <c r="M630" i="14"/>
  <c r="M631" i="14"/>
  <c r="M632" i="14"/>
  <c r="M633" i="14"/>
  <c r="M634" i="14"/>
  <c r="M635" i="14"/>
  <c r="M636" i="14"/>
  <c r="M637" i="14"/>
  <c r="M638" i="14"/>
  <c r="M639" i="14"/>
  <c r="M640" i="14"/>
  <c r="M641" i="14"/>
  <c r="M642" i="14"/>
  <c r="M643" i="14"/>
  <c r="M644" i="14"/>
  <c r="M645" i="14"/>
  <c r="M646" i="14"/>
  <c r="M647" i="14"/>
  <c r="M648" i="14"/>
  <c r="M649" i="14"/>
  <c r="M650" i="14"/>
  <c r="M651" i="14"/>
  <c r="M652" i="14"/>
  <c r="M653" i="14"/>
  <c r="M654" i="14"/>
  <c r="M655" i="14"/>
  <c r="M656" i="14"/>
  <c r="M657" i="14"/>
  <c r="M658" i="14"/>
  <c r="M659" i="14"/>
  <c r="M660" i="14"/>
  <c r="M661" i="14"/>
  <c r="M662" i="14"/>
  <c r="M663" i="14"/>
  <c r="M664" i="14"/>
  <c r="M665" i="14"/>
  <c r="M666" i="14"/>
  <c r="M667" i="14"/>
  <c r="M668" i="14"/>
  <c r="M669" i="14"/>
  <c r="M670" i="14"/>
  <c r="M671" i="14"/>
  <c r="M672" i="14"/>
  <c r="M673" i="14"/>
  <c r="M674" i="14"/>
  <c r="M675" i="14"/>
  <c r="M676" i="14"/>
  <c r="M677" i="14"/>
  <c r="M678" i="14"/>
  <c r="M679" i="14"/>
  <c r="M680" i="14"/>
  <c r="M681" i="14"/>
  <c r="M682" i="14"/>
  <c r="M683" i="14"/>
  <c r="M684" i="14"/>
  <c r="M685" i="14"/>
  <c r="M686" i="14"/>
  <c r="M687" i="14"/>
  <c r="M688" i="14"/>
  <c r="M689" i="14"/>
  <c r="M690" i="14"/>
  <c r="M691" i="14"/>
  <c r="M692" i="14"/>
  <c r="M693" i="14"/>
  <c r="M694" i="14"/>
  <c r="M695" i="14"/>
  <c r="M696" i="14"/>
  <c r="M697" i="14"/>
  <c r="M698" i="14"/>
  <c r="M699" i="14"/>
  <c r="M700" i="14"/>
  <c r="M701" i="14"/>
  <c r="M702" i="14"/>
  <c r="M703" i="14"/>
  <c r="M704" i="14"/>
  <c r="M705" i="14"/>
  <c r="M706" i="14"/>
  <c r="M707" i="14"/>
  <c r="M708" i="14"/>
  <c r="M709" i="14"/>
  <c r="M710" i="14"/>
  <c r="M711" i="14"/>
  <c r="M712" i="14"/>
  <c r="M713" i="14"/>
  <c r="M714" i="14"/>
  <c r="M715" i="14"/>
  <c r="M716" i="14"/>
  <c r="M717" i="14"/>
  <c r="M718" i="14"/>
  <c r="M719" i="14"/>
  <c r="M720" i="14"/>
  <c r="M721" i="14"/>
  <c r="M722" i="14"/>
  <c r="M723" i="14"/>
  <c r="M724" i="14"/>
  <c r="M725" i="14"/>
  <c r="M726" i="14"/>
  <c r="M727" i="14"/>
  <c r="M728" i="14"/>
  <c r="M729" i="14"/>
  <c r="M730" i="14"/>
  <c r="M731" i="14"/>
  <c r="M732" i="14"/>
  <c r="M733" i="14"/>
  <c r="M734" i="14"/>
  <c r="M735" i="14"/>
  <c r="M736" i="14"/>
  <c r="M737" i="14"/>
  <c r="M738" i="14"/>
  <c r="M739" i="14"/>
  <c r="M740" i="14"/>
  <c r="M741" i="14"/>
  <c r="M742" i="14"/>
  <c r="M743" i="14"/>
  <c r="M744" i="14"/>
  <c r="M745" i="14"/>
  <c r="M746" i="14"/>
  <c r="M747" i="14"/>
  <c r="M748" i="14"/>
  <c r="M749" i="14"/>
  <c r="M750" i="14"/>
  <c r="M751" i="14"/>
  <c r="M752" i="14"/>
  <c r="M753" i="14"/>
  <c r="M754" i="14"/>
  <c r="M755" i="14"/>
  <c r="M756" i="14"/>
  <c r="M757" i="14"/>
  <c r="M758" i="14"/>
  <c r="M759" i="14"/>
  <c r="M760" i="14"/>
  <c r="M761" i="14"/>
  <c r="M762" i="14"/>
  <c r="M763" i="14"/>
  <c r="M764" i="14"/>
  <c r="M765" i="14"/>
  <c r="M766" i="14"/>
  <c r="M767" i="14"/>
  <c r="M768" i="14"/>
  <c r="M769" i="14"/>
  <c r="M770" i="14"/>
  <c r="M771" i="14"/>
  <c r="M772" i="14"/>
  <c r="M773" i="14"/>
  <c r="M774" i="14"/>
  <c r="M775" i="14"/>
  <c r="M776" i="14"/>
  <c r="M777" i="14"/>
  <c r="M778" i="14"/>
  <c r="M779" i="14"/>
  <c r="M780" i="14"/>
  <c r="M781" i="14"/>
  <c r="M782" i="14"/>
  <c r="M783" i="14"/>
  <c r="M784" i="14"/>
  <c r="M785" i="14"/>
  <c r="M786" i="14"/>
  <c r="M787" i="14"/>
  <c r="M788" i="14"/>
  <c r="M789" i="14"/>
  <c r="M790" i="14"/>
  <c r="M791" i="14"/>
  <c r="M792" i="14"/>
  <c r="M793" i="14"/>
  <c r="M794" i="14"/>
  <c r="M795" i="14"/>
  <c r="M796" i="14"/>
  <c r="M797" i="14"/>
  <c r="M798" i="14"/>
  <c r="M799" i="14"/>
  <c r="M800" i="14"/>
  <c r="M801" i="14"/>
  <c r="M802" i="14"/>
  <c r="M803" i="14"/>
  <c r="M804" i="14"/>
  <c r="M805" i="14"/>
  <c r="M806" i="14"/>
  <c r="M807" i="14"/>
  <c r="M808" i="14"/>
  <c r="M809" i="14"/>
  <c r="M810" i="14"/>
  <c r="M811" i="14"/>
  <c r="M812" i="14"/>
  <c r="M813" i="14"/>
  <c r="M814" i="14"/>
  <c r="M815" i="14"/>
  <c r="M816" i="14"/>
  <c r="M817" i="14"/>
  <c r="M818" i="14"/>
  <c r="M819" i="14"/>
  <c r="M820" i="14"/>
  <c r="M821" i="14"/>
  <c r="M822" i="14"/>
  <c r="M823" i="14"/>
  <c r="M824" i="14"/>
  <c r="M825" i="14"/>
  <c r="M826" i="14"/>
  <c r="M827" i="14"/>
  <c r="M828" i="14"/>
  <c r="M829" i="14"/>
  <c r="M830" i="14"/>
  <c r="M831" i="14"/>
  <c r="M832" i="14"/>
  <c r="M833" i="14"/>
  <c r="M834" i="14"/>
  <c r="M835" i="14"/>
  <c r="M836" i="14"/>
  <c r="M837" i="14"/>
  <c r="M838" i="14"/>
  <c r="M839" i="14"/>
  <c r="M840" i="14"/>
  <c r="M841" i="14"/>
  <c r="M842" i="14"/>
  <c r="M843" i="14"/>
  <c r="M844" i="14"/>
  <c r="M845" i="14"/>
  <c r="M846" i="14"/>
  <c r="M847" i="14"/>
  <c r="M848" i="14"/>
  <c r="M849" i="14"/>
  <c r="M850" i="14"/>
  <c r="M851" i="14"/>
  <c r="M852" i="14"/>
  <c r="M853" i="14"/>
  <c r="M854" i="14"/>
  <c r="M855" i="14"/>
  <c r="M856" i="14"/>
  <c r="M857" i="14"/>
  <c r="M858" i="14"/>
  <c r="M859" i="14"/>
  <c r="M860" i="14"/>
  <c r="M861" i="14"/>
  <c r="M862" i="14"/>
  <c r="M863" i="14"/>
  <c r="M864" i="14"/>
  <c r="M865" i="14"/>
  <c r="M866" i="14"/>
  <c r="M867" i="14"/>
  <c r="M868" i="14"/>
  <c r="M869" i="14"/>
  <c r="M870" i="14"/>
  <c r="M871" i="14"/>
  <c r="M872" i="14"/>
  <c r="M873" i="14"/>
  <c r="M874" i="14"/>
  <c r="M875" i="14"/>
  <c r="M876" i="14"/>
  <c r="M877" i="14"/>
  <c r="M878" i="14"/>
  <c r="M879" i="14"/>
  <c r="M880" i="14"/>
  <c r="M881" i="14"/>
  <c r="M882" i="14"/>
  <c r="M883" i="14"/>
  <c r="M884" i="14"/>
  <c r="M885" i="14"/>
  <c r="M886" i="14"/>
  <c r="M887" i="14"/>
  <c r="M888" i="14"/>
  <c r="M889" i="14"/>
  <c r="M890" i="14"/>
  <c r="M891" i="14"/>
  <c r="M892" i="14"/>
  <c r="M893" i="14"/>
  <c r="M894" i="14"/>
  <c r="M895" i="14"/>
  <c r="M896" i="14"/>
  <c r="M897" i="14"/>
  <c r="M898" i="14"/>
  <c r="M899" i="14"/>
  <c r="M900" i="14"/>
  <c r="M901" i="14"/>
  <c r="M902" i="14"/>
  <c r="M903" i="14"/>
  <c r="M904" i="14"/>
  <c r="M905" i="14"/>
  <c r="M906" i="14"/>
  <c r="M907" i="14"/>
  <c r="M908" i="14"/>
  <c r="M909" i="14"/>
  <c r="M910" i="14"/>
  <c r="M911" i="14"/>
  <c r="M912" i="14"/>
  <c r="M913" i="14"/>
  <c r="M914" i="14"/>
  <c r="M915" i="14"/>
  <c r="M916" i="14"/>
  <c r="M917" i="14"/>
  <c r="M918" i="14"/>
  <c r="M919" i="14"/>
  <c r="M920" i="14"/>
  <c r="M921" i="14"/>
  <c r="M922" i="14"/>
  <c r="M923" i="14"/>
  <c r="M924" i="14"/>
  <c r="M925" i="14"/>
  <c r="M926" i="14"/>
  <c r="M927" i="14"/>
  <c r="M928" i="14"/>
  <c r="M929" i="14"/>
  <c r="M930" i="14"/>
  <c r="M931" i="14"/>
  <c r="M932" i="14"/>
  <c r="M933" i="14"/>
  <c r="M934" i="14"/>
  <c r="M935" i="14"/>
  <c r="M936" i="14"/>
  <c r="M937" i="14"/>
  <c r="M938" i="14"/>
  <c r="M939" i="14"/>
  <c r="M940" i="14"/>
  <c r="M941" i="14"/>
  <c r="M942" i="14"/>
  <c r="M943" i="14"/>
  <c r="M944" i="14"/>
  <c r="M945" i="14"/>
  <c r="M946" i="14"/>
  <c r="M947" i="14"/>
  <c r="M948" i="14"/>
  <c r="M949" i="14"/>
  <c r="M950" i="14"/>
  <c r="M951" i="14"/>
  <c r="M952" i="14"/>
  <c r="M953" i="14"/>
  <c r="M954" i="14"/>
  <c r="M955" i="14"/>
  <c r="M956" i="14"/>
  <c r="M957" i="14"/>
  <c r="M958" i="14"/>
  <c r="M959" i="14"/>
  <c r="M960" i="14"/>
  <c r="M961" i="14"/>
  <c r="M962" i="14"/>
  <c r="M963" i="14"/>
  <c r="M964" i="14"/>
  <c r="M965" i="14"/>
  <c r="M966" i="14"/>
  <c r="M967" i="14"/>
  <c r="M968" i="14"/>
  <c r="M969" i="14"/>
  <c r="M970" i="14"/>
  <c r="M971" i="14"/>
  <c r="M972" i="14"/>
  <c r="M973" i="14"/>
  <c r="M974" i="14"/>
  <c r="M975" i="14"/>
  <c r="M976" i="14"/>
  <c r="M977" i="14"/>
  <c r="M978" i="14"/>
  <c r="M979" i="14"/>
  <c r="M980" i="14"/>
  <c r="M981" i="14"/>
  <c r="M982" i="14"/>
  <c r="M983" i="14"/>
  <c r="M984" i="14"/>
  <c r="M985" i="14"/>
  <c r="M986" i="14"/>
  <c r="M987" i="14"/>
  <c r="M988" i="14"/>
  <c r="M989" i="14"/>
  <c r="M990" i="14"/>
  <c r="M991" i="14"/>
  <c r="M992" i="14"/>
  <c r="M993" i="14"/>
  <c r="M994" i="14"/>
  <c r="M995" i="14"/>
  <c r="M996" i="14"/>
  <c r="M997" i="14"/>
  <c r="M998" i="14"/>
  <c r="M999" i="14"/>
  <c r="M1000" i="14"/>
  <c r="M1001" i="14"/>
  <c r="M1002" i="14"/>
  <c r="M1003" i="14"/>
  <c r="M1004" i="14"/>
  <c r="M1005" i="14"/>
  <c r="M1006" i="14"/>
  <c r="M1007" i="14"/>
  <c r="M1008" i="14"/>
  <c r="M1009" i="14"/>
  <c r="M1010" i="14"/>
  <c r="M1011" i="14"/>
  <c r="M1012" i="14"/>
  <c r="M1013" i="14"/>
  <c r="M1014" i="14"/>
  <c r="M1015" i="14"/>
  <c r="M1016" i="14"/>
  <c r="M1017" i="14"/>
  <c r="M1018" i="14"/>
  <c r="M1019" i="14"/>
  <c r="M1020" i="14"/>
  <c r="M1021" i="14"/>
  <c r="M1022" i="14"/>
  <c r="M1023" i="14"/>
  <c r="M1024" i="14"/>
  <c r="M1025" i="14"/>
  <c r="M1026" i="14"/>
  <c r="M1027" i="14"/>
  <c r="M1028" i="14"/>
  <c r="M1029" i="14"/>
  <c r="M1030" i="14"/>
  <c r="M1031" i="14"/>
  <c r="M1032" i="14"/>
  <c r="M1033" i="14"/>
  <c r="M1034" i="14"/>
  <c r="M1035" i="14"/>
  <c r="M1036" i="14"/>
  <c r="M1037" i="14"/>
  <c r="M1038" i="14"/>
  <c r="M1039" i="14"/>
  <c r="M1040" i="14"/>
  <c r="M1041" i="14"/>
  <c r="M1042" i="14"/>
  <c r="M1043" i="14"/>
  <c r="M1044" i="14"/>
  <c r="M1045" i="14"/>
  <c r="M1046" i="14"/>
  <c r="M1047" i="14"/>
  <c r="M1048" i="14"/>
  <c r="M1049" i="14"/>
  <c r="M1050" i="14"/>
  <c r="M1051" i="14"/>
  <c r="M1052" i="14"/>
  <c r="M1053" i="14"/>
  <c r="M1054" i="14"/>
  <c r="M1055" i="14"/>
  <c r="M1056" i="14"/>
  <c r="M1057" i="14"/>
  <c r="M1058" i="14"/>
  <c r="M1059" i="14"/>
  <c r="M1060" i="14"/>
  <c r="M1061" i="14"/>
  <c r="M1062" i="14"/>
  <c r="M1063" i="14"/>
  <c r="M1064" i="14"/>
  <c r="M1065" i="14"/>
  <c r="M1066" i="14"/>
  <c r="M1067" i="14"/>
  <c r="M1068" i="14"/>
  <c r="M1069" i="14"/>
  <c r="M1070" i="14"/>
  <c r="M1071" i="14"/>
  <c r="M1072" i="14"/>
  <c r="M1073" i="14"/>
  <c r="M1074" i="14"/>
  <c r="M1075" i="14"/>
  <c r="M1076" i="14"/>
  <c r="M1077" i="14"/>
  <c r="M1078" i="14"/>
  <c r="M1079" i="14"/>
  <c r="M1080" i="14"/>
  <c r="M1081" i="14"/>
  <c r="M1082" i="14"/>
  <c r="M1083" i="14"/>
  <c r="M1084" i="14"/>
  <c r="M1085" i="14"/>
  <c r="M1086" i="14"/>
  <c r="M1087" i="14"/>
  <c r="M1088" i="14"/>
  <c r="M1089" i="14"/>
  <c r="M1090" i="14"/>
  <c r="M1091" i="14"/>
  <c r="M1092" i="14"/>
  <c r="M1093" i="14"/>
  <c r="M1094" i="14"/>
  <c r="M1095" i="14"/>
  <c r="M1096" i="14"/>
  <c r="M1097" i="14"/>
  <c r="M1098" i="14"/>
  <c r="M1099" i="14"/>
  <c r="M1100" i="14"/>
  <c r="M1101" i="14"/>
  <c r="M1102" i="14"/>
  <c r="M1103" i="14"/>
  <c r="M1104" i="14"/>
  <c r="M1105" i="14"/>
  <c r="M1106" i="14"/>
  <c r="M1107" i="14"/>
  <c r="M1108" i="14"/>
  <c r="M1109" i="14"/>
  <c r="M1110" i="14"/>
  <c r="M1111" i="14"/>
  <c r="M1112" i="14"/>
  <c r="M1113" i="14"/>
  <c r="M1114" i="14"/>
  <c r="M1115" i="14"/>
  <c r="M1116" i="14"/>
  <c r="M1117" i="14"/>
  <c r="M1118" i="14"/>
  <c r="M1119" i="14"/>
  <c r="M1120" i="14"/>
  <c r="M1121" i="14"/>
  <c r="M1122" i="14"/>
  <c r="M1123" i="14"/>
  <c r="M1124" i="14"/>
  <c r="M1125" i="14"/>
  <c r="M1126" i="14"/>
  <c r="M1127" i="14"/>
  <c r="M1128" i="14"/>
  <c r="M1129" i="14"/>
  <c r="M1130" i="14"/>
  <c r="M1131" i="14"/>
  <c r="M1132" i="14"/>
  <c r="M1133" i="14"/>
  <c r="M1134" i="14"/>
  <c r="M1135" i="14"/>
  <c r="M1136" i="14"/>
  <c r="M1137" i="14"/>
  <c r="M1138" i="14"/>
  <c r="M1139" i="14"/>
  <c r="M1140" i="14"/>
  <c r="M1141" i="14"/>
  <c r="M1142" i="14"/>
  <c r="M1143" i="14"/>
  <c r="M1144" i="14"/>
  <c r="M1145" i="14"/>
  <c r="M1146" i="14"/>
  <c r="M1147" i="14"/>
  <c r="M1148" i="14"/>
  <c r="M1149" i="14"/>
  <c r="M1150" i="14"/>
  <c r="M1151" i="14"/>
  <c r="M1152" i="14"/>
  <c r="M1153" i="14"/>
  <c r="M1154" i="14"/>
  <c r="M1155" i="14"/>
  <c r="M1156" i="14"/>
  <c r="M1157" i="14"/>
  <c r="M1158" i="14"/>
  <c r="M1159" i="14"/>
  <c r="M1160" i="14"/>
  <c r="M1161" i="14"/>
  <c r="M1162" i="14"/>
  <c r="M1163" i="14"/>
  <c r="M1164" i="14"/>
  <c r="M1165" i="14"/>
  <c r="M1166" i="14"/>
  <c r="M1167" i="14"/>
  <c r="M1168" i="14"/>
  <c r="M1169" i="14"/>
  <c r="M1170" i="14"/>
  <c r="M1171" i="14"/>
  <c r="M1172" i="14"/>
  <c r="M1173" i="14"/>
  <c r="M1174" i="14"/>
  <c r="M1175" i="14"/>
  <c r="M1176" i="14"/>
  <c r="M1177" i="14"/>
  <c r="M1178" i="14"/>
  <c r="M1179" i="14"/>
  <c r="M1180" i="14"/>
  <c r="M1181" i="14"/>
  <c r="M1182" i="14"/>
  <c r="M1183" i="14"/>
  <c r="M1184" i="14"/>
  <c r="M1185" i="14"/>
  <c r="M1186" i="14"/>
  <c r="M1187" i="14"/>
  <c r="M1188" i="14"/>
  <c r="M1189" i="14"/>
  <c r="M1190" i="14"/>
  <c r="M1191" i="14"/>
  <c r="M1192" i="14"/>
  <c r="M1193" i="14"/>
  <c r="M1194" i="14"/>
  <c r="M1195" i="14"/>
  <c r="M1196" i="14"/>
  <c r="M1197" i="14"/>
  <c r="M1198" i="14"/>
  <c r="M1199" i="14"/>
  <c r="M1200" i="14"/>
  <c r="M1201" i="14"/>
  <c r="M1202" i="14"/>
  <c r="M1203" i="14"/>
  <c r="M1204" i="14"/>
  <c r="M1205" i="14"/>
  <c r="M1206" i="14"/>
  <c r="M1207" i="14"/>
  <c r="M1208" i="14"/>
  <c r="M1209" i="14"/>
  <c r="M1210" i="14"/>
  <c r="M1211" i="14"/>
  <c r="M1212" i="14"/>
  <c r="M1213" i="14"/>
  <c r="M1214" i="14"/>
  <c r="M1215" i="14"/>
  <c r="M1216" i="14"/>
  <c r="M1217" i="14"/>
  <c r="M1218" i="14"/>
  <c r="M1219" i="14"/>
  <c r="M1220" i="14"/>
  <c r="M1221" i="14"/>
  <c r="M1222" i="14"/>
  <c r="M1223" i="14"/>
  <c r="M1224" i="14"/>
  <c r="M1225" i="14"/>
  <c r="M1226" i="14"/>
  <c r="M1227" i="14"/>
  <c r="M1228" i="14"/>
  <c r="M1229" i="14"/>
  <c r="M1230" i="14"/>
  <c r="M1231" i="14"/>
  <c r="M1232" i="14"/>
  <c r="M1233" i="14"/>
  <c r="M1234" i="14"/>
  <c r="M1235" i="14"/>
  <c r="M1236" i="14"/>
  <c r="M1237" i="14"/>
  <c r="M1238" i="14"/>
  <c r="M1239" i="14"/>
  <c r="M1240" i="14"/>
  <c r="M1241" i="14"/>
  <c r="M1242" i="14"/>
  <c r="M1243" i="14"/>
  <c r="M1244" i="14"/>
  <c r="M1245" i="14"/>
  <c r="M1246" i="14"/>
  <c r="M1247" i="14"/>
  <c r="M1248" i="14"/>
  <c r="M1249" i="14"/>
  <c r="M1250" i="14"/>
  <c r="M1251" i="14"/>
  <c r="M1252" i="14"/>
  <c r="M1253" i="14"/>
  <c r="M1254" i="14"/>
  <c r="M1255" i="14"/>
  <c r="M1256" i="14"/>
  <c r="M1257" i="14"/>
  <c r="M1258" i="14"/>
  <c r="M1259" i="14"/>
  <c r="M1260" i="14"/>
  <c r="M1261" i="14"/>
  <c r="M1262" i="14"/>
  <c r="M1263" i="14"/>
  <c r="M1264" i="14"/>
  <c r="M1265" i="14"/>
  <c r="M1266" i="14"/>
  <c r="M1267" i="14"/>
  <c r="M1268" i="14"/>
  <c r="M1269" i="14"/>
  <c r="M1270" i="14"/>
  <c r="M1271" i="14"/>
  <c r="M1272" i="14"/>
  <c r="M1273" i="14"/>
  <c r="M1274" i="14"/>
  <c r="M1275" i="14"/>
  <c r="M1276" i="14"/>
  <c r="M1277" i="14"/>
  <c r="M1278" i="14"/>
  <c r="M1279" i="14"/>
  <c r="M1280" i="14"/>
  <c r="M1281" i="14"/>
  <c r="M1282" i="14"/>
  <c r="M1283" i="14"/>
  <c r="M1284" i="14"/>
  <c r="M1285" i="14"/>
  <c r="M1286" i="14"/>
  <c r="M1287" i="14"/>
  <c r="M1288" i="14"/>
  <c r="M1289" i="14"/>
  <c r="M1290" i="14"/>
  <c r="M1291" i="14"/>
  <c r="M1292" i="14"/>
  <c r="M1293" i="14"/>
  <c r="M1294" i="14"/>
  <c r="M1295" i="14"/>
  <c r="M1296" i="14"/>
  <c r="M1297" i="14"/>
  <c r="M1298" i="14"/>
  <c r="M1299" i="14"/>
  <c r="M1300" i="14"/>
  <c r="M1301" i="14"/>
  <c r="M1302" i="14"/>
  <c r="M1303" i="14"/>
  <c r="M1304" i="14"/>
  <c r="M1305" i="14"/>
  <c r="M1306" i="14"/>
  <c r="M1307" i="14"/>
  <c r="M1308" i="14"/>
  <c r="M1309" i="14"/>
  <c r="M1310" i="14"/>
  <c r="M1311" i="14"/>
  <c r="M1312" i="14"/>
  <c r="M1313" i="14"/>
  <c r="M1314" i="14"/>
  <c r="M1315" i="14"/>
  <c r="M1316" i="14"/>
  <c r="M1317" i="14"/>
  <c r="M1318" i="14"/>
  <c r="M1319" i="14"/>
  <c r="M1320" i="14"/>
  <c r="M1321" i="14"/>
  <c r="M1322" i="14"/>
  <c r="M1323" i="14"/>
  <c r="M1324" i="14"/>
  <c r="M1325" i="14"/>
  <c r="M1326" i="14"/>
  <c r="M1327" i="14"/>
  <c r="M1328" i="14"/>
  <c r="M1329" i="14"/>
  <c r="M1330" i="14"/>
  <c r="M1331" i="14"/>
  <c r="M1332" i="14"/>
  <c r="M1333" i="14"/>
  <c r="M1334" i="14"/>
  <c r="M1335" i="14"/>
  <c r="M1336" i="14"/>
  <c r="M1337" i="14"/>
  <c r="M1338" i="14"/>
  <c r="M1339" i="14"/>
  <c r="M1340" i="14"/>
  <c r="M1341" i="14"/>
  <c r="M1342" i="14"/>
  <c r="M1343" i="14"/>
  <c r="M1344" i="14"/>
  <c r="M1345" i="14"/>
  <c r="M1346" i="14"/>
  <c r="M1347" i="14"/>
  <c r="M1348" i="14"/>
  <c r="M1349" i="14"/>
  <c r="M1350" i="14"/>
  <c r="M1351" i="14"/>
  <c r="M1352" i="14"/>
  <c r="M1353" i="14"/>
  <c r="M1354" i="14"/>
  <c r="M1355" i="14"/>
  <c r="M1356" i="14"/>
  <c r="M1357" i="14"/>
  <c r="M1358" i="14"/>
  <c r="M1359" i="14"/>
  <c r="M1360" i="14"/>
  <c r="M1361" i="14"/>
  <c r="M1362" i="14"/>
  <c r="M1363" i="14"/>
  <c r="M1364" i="14"/>
  <c r="M1365" i="14"/>
  <c r="M1366" i="14"/>
  <c r="M1367" i="14"/>
  <c r="M1368" i="14"/>
  <c r="M1369" i="14"/>
  <c r="M1370" i="14"/>
  <c r="M1371" i="14"/>
  <c r="M1372" i="14"/>
  <c r="M1373" i="14"/>
  <c r="M1374" i="14"/>
  <c r="M1375" i="14"/>
  <c r="M1376" i="14"/>
  <c r="M1377" i="14"/>
  <c r="M1378" i="14"/>
  <c r="M1379" i="14"/>
  <c r="M1380" i="14"/>
  <c r="M1381" i="14"/>
  <c r="M1382" i="14"/>
  <c r="M1383" i="14"/>
  <c r="M1384" i="14"/>
  <c r="M1385" i="14"/>
  <c r="M1386" i="14"/>
  <c r="M1387" i="14"/>
  <c r="M1388" i="14"/>
  <c r="M1389" i="14"/>
  <c r="M1390" i="14"/>
  <c r="M1391" i="14"/>
  <c r="M1392" i="14"/>
  <c r="M1393" i="14"/>
  <c r="M1394" i="14"/>
  <c r="M1395" i="14"/>
  <c r="M1396" i="14"/>
  <c r="M1397" i="14"/>
  <c r="M1398" i="14"/>
  <c r="M1399" i="14"/>
  <c r="M1400" i="14"/>
  <c r="M1401" i="14"/>
  <c r="M1402" i="14"/>
  <c r="M1403" i="14"/>
  <c r="M1404" i="14"/>
  <c r="M1405" i="14"/>
  <c r="M1406" i="14"/>
  <c r="M1407" i="14"/>
  <c r="M1408" i="14"/>
  <c r="M1409" i="14"/>
  <c r="M1410" i="14"/>
  <c r="M1411" i="14"/>
  <c r="M1412" i="14"/>
  <c r="M1413" i="14"/>
  <c r="M1414" i="14"/>
  <c r="M1415" i="14"/>
  <c r="M1416" i="14"/>
  <c r="M1417" i="14"/>
  <c r="M1418" i="14"/>
  <c r="M1419" i="14"/>
  <c r="M1420" i="14"/>
  <c r="M1421" i="14"/>
  <c r="M1422" i="14"/>
  <c r="M1423" i="14"/>
  <c r="M1424" i="14"/>
  <c r="M1425" i="14"/>
  <c r="M1426" i="14"/>
  <c r="M1427" i="14"/>
  <c r="M1428" i="14"/>
  <c r="M1429" i="14"/>
  <c r="M1430" i="14"/>
  <c r="M1431" i="14"/>
  <c r="M1432" i="14"/>
  <c r="M1433" i="14"/>
  <c r="M1434" i="14"/>
  <c r="M1435" i="14"/>
  <c r="M1436" i="14"/>
  <c r="M1437" i="14"/>
  <c r="M1438" i="14"/>
  <c r="M1439" i="14"/>
  <c r="M1440" i="14"/>
  <c r="M1441" i="14"/>
  <c r="M1442" i="14"/>
  <c r="M1443" i="14"/>
  <c r="M1444" i="14"/>
  <c r="M1445" i="14"/>
  <c r="M1446" i="14"/>
  <c r="M1447" i="14"/>
  <c r="M1448" i="14"/>
  <c r="M1449" i="14"/>
  <c r="M1450" i="14"/>
  <c r="M1451" i="14"/>
  <c r="M1452" i="14"/>
  <c r="M1453" i="14"/>
  <c r="M1454" i="14"/>
  <c r="M1455" i="14"/>
  <c r="M1456" i="14"/>
  <c r="M1457" i="14"/>
  <c r="M1458" i="14"/>
  <c r="M1459" i="14"/>
  <c r="M1460" i="14"/>
  <c r="M1461" i="14"/>
  <c r="M1462" i="14"/>
  <c r="M1463" i="14"/>
  <c r="M1464" i="14"/>
  <c r="M1465" i="14"/>
  <c r="M1466" i="14"/>
  <c r="M1467" i="14"/>
  <c r="M1468" i="14"/>
  <c r="M1469" i="14"/>
  <c r="M1470" i="14"/>
  <c r="M1471" i="14"/>
  <c r="M1472" i="14"/>
  <c r="M1473" i="14"/>
  <c r="M1474" i="14"/>
  <c r="M1475" i="14"/>
  <c r="M1476" i="14"/>
  <c r="M1477" i="14"/>
  <c r="M1478" i="14"/>
  <c r="M1479" i="14"/>
  <c r="M1480" i="14"/>
  <c r="M1481" i="14"/>
  <c r="M1482" i="14"/>
  <c r="M1483" i="14"/>
  <c r="M1484" i="14"/>
  <c r="M1485" i="14"/>
  <c r="M1486" i="14"/>
  <c r="M1487" i="14"/>
  <c r="M1488" i="14"/>
  <c r="M1489" i="14"/>
  <c r="M1490" i="14"/>
  <c r="M1491" i="14"/>
  <c r="M1492" i="14"/>
  <c r="M1493" i="14"/>
  <c r="M1494" i="14"/>
  <c r="M1495" i="14"/>
  <c r="M1496" i="14"/>
  <c r="M1497" i="14"/>
  <c r="M1498" i="14"/>
  <c r="M1499" i="14"/>
  <c r="M1500" i="14"/>
  <c r="M1501" i="14"/>
  <c r="M1502" i="14"/>
  <c r="M1503" i="14"/>
  <c r="M1504" i="14"/>
  <c r="M1505" i="14"/>
  <c r="M1506" i="14"/>
  <c r="M1507" i="14"/>
  <c r="M1508" i="14"/>
  <c r="M1509" i="14"/>
  <c r="M1510" i="14"/>
  <c r="M1511" i="14"/>
  <c r="M1512" i="14"/>
  <c r="M1513" i="14"/>
  <c r="M1514" i="14"/>
  <c r="M1515" i="14"/>
  <c r="M1516" i="14"/>
  <c r="M1517" i="14"/>
  <c r="M1518" i="14"/>
  <c r="M1519" i="14"/>
  <c r="M1520" i="14"/>
  <c r="M1521" i="14"/>
  <c r="M1522" i="14"/>
  <c r="M1523" i="14"/>
  <c r="M1524" i="14"/>
  <c r="M1525" i="14"/>
  <c r="M1526" i="14"/>
  <c r="M1527" i="14"/>
  <c r="M1528" i="14"/>
  <c r="M1529" i="14"/>
  <c r="M1530" i="14"/>
  <c r="M1531" i="14"/>
  <c r="M1532" i="14"/>
  <c r="M1533" i="14"/>
  <c r="M1534" i="14"/>
  <c r="M1535" i="14"/>
  <c r="M1536" i="14"/>
  <c r="M1537" i="14"/>
  <c r="M1538" i="14"/>
  <c r="M1539" i="14"/>
  <c r="M1540" i="14"/>
  <c r="M1541" i="14"/>
  <c r="M1542" i="14"/>
  <c r="M1543" i="14"/>
  <c r="M1544" i="14"/>
  <c r="M1545" i="14"/>
  <c r="M1546" i="14"/>
  <c r="M1547" i="14"/>
  <c r="M1548" i="14"/>
  <c r="M1549" i="14"/>
  <c r="M1550" i="14"/>
  <c r="M1551" i="14"/>
  <c r="M1552" i="14"/>
  <c r="M1553" i="14"/>
  <c r="M1554" i="14"/>
  <c r="M1555" i="14"/>
  <c r="M1556" i="14"/>
  <c r="M1557" i="14"/>
  <c r="M1558" i="14"/>
  <c r="M1559" i="14"/>
  <c r="M1560" i="14"/>
  <c r="M1561" i="14"/>
  <c r="M1562" i="14"/>
  <c r="M1563" i="14"/>
  <c r="M1564" i="14"/>
  <c r="M1565" i="14"/>
  <c r="M1566" i="14"/>
  <c r="M1567" i="14"/>
  <c r="M1568" i="14"/>
  <c r="M1569" i="14"/>
  <c r="M1570" i="14"/>
  <c r="M1571" i="14"/>
  <c r="M1572" i="14"/>
  <c r="M1573" i="14"/>
  <c r="M1574" i="14"/>
  <c r="M1575" i="14"/>
  <c r="M1576" i="14"/>
  <c r="M1577" i="14"/>
  <c r="M1578" i="14"/>
  <c r="M1579" i="14"/>
  <c r="M1580" i="14"/>
  <c r="M1581" i="14"/>
  <c r="M1582" i="14"/>
  <c r="M1583" i="14"/>
  <c r="M1584" i="14"/>
  <c r="M1585" i="14"/>
  <c r="M1586" i="14"/>
  <c r="M1587" i="14"/>
  <c r="M1588" i="14"/>
  <c r="M1589" i="14"/>
  <c r="M1590" i="14"/>
  <c r="M1591" i="14"/>
  <c r="M1592" i="14"/>
  <c r="M1593" i="14"/>
  <c r="M1594" i="14"/>
  <c r="M1595" i="14"/>
  <c r="M1596" i="14"/>
  <c r="M1597" i="14"/>
  <c r="M1598" i="14"/>
  <c r="M1599" i="14"/>
  <c r="M1600" i="14"/>
  <c r="M1601" i="14"/>
  <c r="M1602" i="14"/>
  <c r="M1603" i="14"/>
  <c r="M1604" i="14"/>
  <c r="M1605" i="14"/>
  <c r="M1606" i="14"/>
  <c r="M1607" i="14"/>
  <c r="M1608" i="14"/>
  <c r="M1609" i="14"/>
  <c r="M1610" i="14"/>
  <c r="M1611" i="14"/>
  <c r="M1612" i="14"/>
  <c r="M1613" i="14"/>
  <c r="M1614" i="14"/>
  <c r="M1615" i="14"/>
  <c r="M1616" i="14"/>
  <c r="M1617" i="14"/>
  <c r="M1618" i="14"/>
  <c r="M1619" i="14"/>
  <c r="M1620" i="14"/>
  <c r="M1621" i="14"/>
  <c r="M1622" i="14"/>
  <c r="M1623" i="14"/>
  <c r="M1624" i="14"/>
  <c r="M1625" i="14"/>
  <c r="M1626" i="14"/>
  <c r="M1627" i="14"/>
  <c r="M1628" i="14"/>
  <c r="M1629" i="14"/>
  <c r="M1630" i="14"/>
  <c r="M1631" i="14"/>
  <c r="M1632" i="14"/>
  <c r="M1633" i="14"/>
  <c r="M1634" i="14"/>
  <c r="M1635" i="14"/>
  <c r="M1636" i="14"/>
  <c r="M1637" i="14"/>
  <c r="M1638" i="14"/>
  <c r="M1639" i="14"/>
  <c r="M1640" i="14"/>
  <c r="M1641" i="14"/>
  <c r="M1642" i="14"/>
  <c r="M1643" i="14"/>
  <c r="M1644" i="14"/>
  <c r="M1645" i="14"/>
  <c r="M1646" i="14"/>
  <c r="M1647" i="14"/>
  <c r="M1648" i="14"/>
  <c r="M1649" i="14"/>
  <c r="M1650" i="14"/>
  <c r="M1651" i="14"/>
  <c r="M1652" i="14"/>
  <c r="M1653" i="14"/>
  <c r="M1654" i="14"/>
  <c r="M1655" i="14"/>
  <c r="M1656" i="14"/>
  <c r="M1657" i="14"/>
  <c r="M1658" i="14"/>
  <c r="M1659" i="14"/>
  <c r="M1660" i="14"/>
  <c r="M1661" i="14"/>
  <c r="M1662" i="14"/>
  <c r="M1663" i="14"/>
  <c r="M1664" i="14"/>
  <c r="M1665" i="14"/>
  <c r="M1666" i="14"/>
  <c r="M1667" i="14"/>
  <c r="M1668" i="14"/>
  <c r="M1669" i="14"/>
  <c r="M1670" i="14"/>
  <c r="M1671" i="14"/>
  <c r="M1672" i="14"/>
  <c r="M1673" i="14"/>
  <c r="M1674" i="14"/>
  <c r="M1675" i="14"/>
  <c r="M1676" i="14"/>
  <c r="M1677" i="14"/>
  <c r="M1678" i="14"/>
  <c r="M1679" i="14"/>
  <c r="M1680" i="14"/>
  <c r="M1681" i="14"/>
  <c r="M1682" i="14"/>
  <c r="M1683" i="14"/>
  <c r="M1684" i="14"/>
  <c r="M1685" i="14"/>
  <c r="M1686" i="14"/>
  <c r="M1687" i="14"/>
  <c r="M1688" i="14"/>
  <c r="M1689" i="14"/>
  <c r="M1690" i="14"/>
  <c r="M1691" i="14"/>
  <c r="M1692" i="14"/>
  <c r="M1693" i="14"/>
  <c r="M1694" i="14"/>
  <c r="M1695" i="14"/>
  <c r="M1696" i="14"/>
  <c r="M1697" i="14"/>
  <c r="M1698" i="14"/>
  <c r="M1699" i="14"/>
  <c r="M1700" i="14"/>
  <c r="M1701" i="14"/>
  <c r="M1702" i="14"/>
  <c r="M1703" i="14"/>
  <c r="M1704" i="14"/>
  <c r="M1705" i="14"/>
  <c r="M1706" i="14"/>
  <c r="M1707" i="14"/>
  <c r="M1708" i="14"/>
  <c r="M1709" i="14"/>
  <c r="M1710" i="14"/>
  <c r="M1711" i="14"/>
  <c r="M1712" i="14"/>
  <c r="M1713" i="14"/>
  <c r="M1714" i="14"/>
  <c r="M1715" i="14"/>
  <c r="M1716" i="14"/>
  <c r="M1717" i="14"/>
  <c r="M1718" i="14"/>
  <c r="M1719" i="14"/>
  <c r="M1720" i="14"/>
  <c r="M1721" i="14"/>
  <c r="M1722" i="14"/>
  <c r="M1723" i="14"/>
  <c r="M1724" i="14"/>
  <c r="M1725" i="14"/>
  <c r="M1726" i="14"/>
  <c r="M1727" i="14"/>
  <c r="M1728" i="14"/>
  <c r="M1729" i="14"/>
  <c r="M1730" i="14"/>
  <c r="M1731" i="14"/>
  <c r="M1732" i="14"/>
  <c r="M1733" i="14"/>
  <c r="M1734" i="14"/>
  <c r="M1735" i="14"/>
  <c r="M1736" i="14"/>
  <c r="M1737" i="14"/>
  <c r="M1738" i="14"/>
  <c r="M1739" i="14"/>
  <c r="M1740" i="14"/>
  <c r="M1741" i="14"/>
  <c r="M1742" i="14"/>
  <c r="M1743" i="14"/>
  <c r="M1744" i="14"/>
  <c r="M1745" i="14"/>
  <c r="M1746" i="14"/>
  <c r="M1747" i="14"/>
  <c r="M1748" i="14"/>
  <c r="M1749" i="14"/>
  <c r="M1750" i="14"/>
  <c r="M1751" i="14"/>
  <c r="M1752" i="14"/>
  <c r="M1753" i="14"/>
  <c r="M1754" i="14"/>
  <c r="M1755" i="14"/>
  <c r="M1756" i="14"/>
  <c r="M1757" i="14"/>
  <c r="M1758" i="14"/>
  <c r="M1759" i="14"/>
  <c r="M1760" i="14"/>
  <c r="M1761" i="14"/>
  <c r="M1762" i="14"/>
  <c r="M1763" i="14"/>
  <c r="M1764" i="14"/>
  <c r="M1765" i="14"/>
  <c r="M1766" i="14"/>
  <c r="M1767" i="14"/>
  <c r="M1768" i="14"/>
  <c r="M1769" i="14"/>
  <c r="M1770" i="14"/>
  <c r="M1771" i="14"/>
  <c r="M1772" i="14"/>
  <c r="M1773" i="14"/>
  <c r="M1774" i="14"/>
  <c r="M1775" i="14"/>
  <c r="M1776" i="14"/>
  <c r="M1777" i="14"/>
  <c r="M1778" i="14"/>
  <c r="M1779" i="14"/>
  <c r="M1780" i="14"/>
  <c r="M1781" i="14"/>
  <c r="M1782" i="14"/>
  <c r="M1783" i="14"/>
  <c r="M1784" i="14"/>
  <c r="M1785" i="14"/>
  <c r="M1786" i="14"/>
  <c r="M1787" i="14"/>
  <c r="M1788" i="14"/>
  <c r="M1789" i="14"/>
  <c r="M1790" i="14"/>
  <c r="M1791" i="14"/>
  <c r="M1792" i="14"/>
  <c r="M1793" i="14"/>
  <c r="M1794" i="14"/>
  <c r="M1795" i="14"/>
  <c r="M1796" i="14"/>
  <c r="M1797" i="14"/>
  <c r="M1798" i="14"/>
  <c r="M1799" i="14"/>
  <c r="M1800" i="14"/>
  <c r="M1801" i="14"/>
  <c r="M1802" i="14"/>
  <c r="M1803" i="14"/>
  <c r="M1804" i="14"/>
  <c r="M1805" i="14"/>
  <c r="M1806" i="14"/>
  <c r="M1807" i="14"/>
  <c r="M1808" i="14"/>
  <c r="M1809" i="14"/>
  <c r="M1810" i="14"/>
  <c r="M1811" i="14"/>
  <c r="M1812" i="14"/>
  <c r="M1813" i="14"/>
  <c r="M1814" i="14"/>
  <c r="M1815" i="14"/>
  <c r="M1816" i="14"/>
  <c r="M1817" i="14"/>
  <c r="M1818" i="14"/>
  <c r="M1819" i="14"/>
  <c r="M1820" i="14"/>
  <c r="M1821" i="14"/>
  <c r="M1822" i="14"/>
  <c r="M1823" i="14"/>
  <c r="M1824" i="14"/>
  <c r="M1825" i="14"/>
  <c r="M1826" i="14"/>
  <c r="M1827" i="14"/>
  <c r="M1828" i="14"/>
  <c r="M1829" i="14"/>
  <c r="M1830" i="14"/>
  <c r="M1831" i="14"/>
  <c r="M1832" i="14"/>
  <c r="M1833" i="14"/>
  <c r="M1834" i="14"/>
  <c r="M1835" i="14"/>
  <c r="M1836" i="14"/>
  <c r="M1837" i="14"/>
  <c r="M1838" i="14"/>
  <c r="M1839" i="14"/>
  <c r="M1840" i="14"/>
  <c r="M1841" i="14"/>
  <c r="M1842" i="14"/>
  <c r="M1843" i="14"/>
  <c r="M1844" i="14"/>
  <c r="M1845" i="14"/>
  <c r="M1846" i="14"/>
  <c r="M1847" i="14"/>
  <c r="M1848" i="14"/>
  <c r="M1849" i="14"/>
  <c r="M1850" i="14"/>
  <c r="M1851" i="14"/>
  <c r="M1852" i="14"/>
  <c r="M1853" i="14"/>
  <c r="M1854" i="14"/>
  <c r="M1855" i="14"/>
  <c r="M1856" i="14"/>
  <c r="M1857" i="14"/>
  <c r="M1858" i="14"/>
  <c r="M1859" i="14"/>
  <c r="M1860" i="14"/>
  <c r="M1861" i="14"/>
  <c r="M1862" i="14"/>
  <c r="M1863" i="14"/>
  <c r="M1864" i="14"/>
  <c r="M1865" i="14"/>
  <c r="M1866" i="14"/>
  <c r="M1867" i="14"/>
  <c r="M1868" i="14"/>
  <c r="M1869" i="14"/>
  <c r="M1870" i="14"/>
  <c r="M1871" i="14"/>
  <c r="M1872" i="14"/>
  <c r="M1873" i="14"/>
  <c r="M1874" i="14"/>
  <c r="M1875" i="14"/>
  <c r="M1876" i="14"/>
  <c r="M1877" i="14"/>
  <c r="M1878" i="14"/>
  <c r="M1879" i="14"/>
  <c r="M1880" i="14"/>
  <c r="M1881" i="14"/>
  <c r="M1882" i="14"/>
  <c r="M1883" i="14"/>
  <c r="M1884" i="14"/>
  <c r="M1885" i="14"/>
  <c r="M1886" i="14"/>
  <c r="M1887" i="14"/>
  <c r="M1888" i="14"/>
  <c r="M1889" i="14"/>
  <c r="M1890" i="14"/>
  <c r="M1891" i="14"/>
  <c r="M1892" i="14"/>
  <c r="M1893" i="14"/>
  <c r="M1894" i="14"/>
  <c r="M1895" i="14"/>
  <c r="M1896" i="14"/>
  <c r="M1897" i="14"/>
  <c r="M1898" i="14"/>
  <c r="M1899" i="14"/>
  <c r="M1900" i="14"/>
  <c r="M1901" i="14"/>
  <c r="M1902" i="14"/>
  <c r="M1903" i="14"/>
  <c r="M1904" i="14"/>
  <c r="M1905" i="14"/>
  <c r="M1906" i="14"/>
  <c r="M1907" i="14"/>
  <c r="M1908" i="14"/>
  <c r="M1909" i="14"/>
  <c r="M1910" i="14"/>
  <c r="M1911" i="14"/>
  <c r="M1912" i="14"/>
  <c r="M1913" i="14"/>
  <c r="M1914" i="14"/>
  <c r="M1915" i="14"/>
  <c r="M1916" i="14"/>
  <c r="M1917" i="14"/>
  <c r="M1918" i="14"/>
  <c r="M1919" i="14"/>
  <c r="M1920" i="14"/>
  <c r="M1921" i="14"/>
  <c r="M1922" i="14"/>
  <c r="M1923" i="14"/>
  <c r="M1924" i="14"/>
  <c r="M1925" i="14"/>
  <c r="M1926" i="14"/>
  <c r="M1927" i="14"/>
  <c r="M1928" i="14"/>
  <c r="M1929" i="14"/>
  <c r="M1930" i="14"/>
  <c r="M1931" i="14"/>
  <c r="M1932" i="14"/>
  <c r="M1933" i="14"/>
  <c r="M1934" i="14"/>
  <c r="M1935" i="14"/>
  <c r="M1936" i="14"/>
  <c r="M1937" i="14"/>
  <c r="M1938" i="14"/>
  <c r="M1939" i="14"/>
  <c r="M1940" i="14"/>
  <c r="M1941" i="14"/>
  <c r="M1942" i="14"/>
  <c r="M1943" i="14"/>
  <c r="M1944" i="14"/>
  <c r="M1945" i="14"/>
  <c r="M1946" i="14"/>
  <c r="M1947" i="14"/>
  <c r="M1948" i="14"/>
  <c r="M1949" i="14"/>
  <c r="M1950" i="14"/>
  <c r="M1951" i="14"/>
  <c r="M1952" i="14"/>
  <c r="M1953" i="14"/>
  <c r="M1954" i="14"/>
  <c r="M1955" i="14"/>
  <c r="M1956" i="14"/>
  <c r="M1957" i="14"/>
  <c r="M1958" i="14"/>
  <c r="M1959" i="14"/>
  <c r="M1960" i="14"/>
  <c r="M1961" i="14"/>
  <c r="M1962" i="14"/>
  <c r="M1963" i="14"/>
  <c r="M1964" i="14"/>
  <c r="M1965" i="14"/>
  <c r="M1966" i="14"/>
  <c r="M1967" i="14"/>
  <c r="M1968" i="14"/>
  <c r="M1969" i="14"/>
  <c r="M1970" i="14"/>
  <c r="M1971" i="14"/>
  <c r="M1972" i="14"/>
  <c r="M1973" i="14"/>
  <c r="M1974" i="14"/>
  <c r="M1975" i="14"/>
  <c r="M1976" i="14"/>
  <c r="M1977" i="14"/>
  <c r="M1978" i="14"/>
  <c r="M1979" i="14"/>
  <c r="M1980" i="14"/>
  <c r="M1981" i="14"/>
  <c r="M1982" i="14"/>
  <c r="M1983" i="14"/>
  <c r="M1984" i="14"/>
  <c r="M1985" i="14"/>
  <c r="M1986" i="14"/>
  <c r="M1987" i="14"/>
  <c r="M1988" i="14"/>
  <c r="M1989" i="14"/>
  <c r="M1990" i="14"/>
  <c r="M1991" i="14"/>
  <c r="M1992" i="14"/>
  <c r="M1993" i="14"/>
  <c r="M1994" i="14"/>
  <c r="M1995" i="14"/>
  <c r="M1996" i="14"/>
  <c r="M1997" i="14"/>
  <c r="M1998" i="14"/>
  <c r="M1999" i="14"/>
  <c r="M2000" i="14"/>
  <c r="M2001" i="14"/>
  <c r="M2002" i="14"/>
  <c r="M2003" i="14"/>
  <c r="M2004" i="14"/>
  <c r="M2005" i="14"/>
  <c r="M2006" i="14"/>
  <c r="M2007" i="14"/>
  <c r="M2008" i="14"/>
  <c r="M2009" i="14"/>
  <c r="M2010" i="14"/>
  <c r="M2011" i="14"/>
  <c r="M2012" i="14"/>
  <c r="M2013" i="14"/>
  <c r="M2014" i="14"/>
  <c r="M2015" i="14"/>
  <c r="M2016" i="14"/>
  <c r="M2017" i="14"/>
  <c r="M2018" i="14"/>
  <c r="M2019" i="14"/>
  <c r="M2020" i="14"/>
  <c r="M2021" i="14"/>
  <c r="M2022" i="14"/>
  <c r="M2023" i="14"/>
  <c r="M2024" i="14"/>
  <c r="M2025" i="14"/>
  <c r="M2026" i="14"/>
  <c r="M2027" i="14"/>
  <c r="M2028" i="14"/>
  <c r="M2029" i="14"/>
  <c r="M2030" i="14"/>
  <c r="M2031" i="14"/>
  <c r="M2032" i="14"/>
  <c r="M2033" i="14"/>
  <c r="M2034" i="14"/>
  <c r="M2035" i="14"/>
  <c r="M2036" i="14"/>
  <c r="M2037" i="14"/>
  <c r="M2038" i="14"/>
  <c r="M2039" i="14"/>
  <c r="M2040" i="14"/>
  <c r="M2041" i="14"/>
  <c r="M2042" i="14"/>
  <c r="M2043" i="14"/>
  <c r="M2044" i="14"/>
  <c r="M2045" i="14"/>
  <c r="M2046" i="14"/>
  <c r="M2047" i="14"/>
  <c r="M2048" i="14"/>
  <c r="M2049" i="14"/>
  <c r="M2050" i="14"/>
  <c r="M2051" i="14"/>
  <c r="M2052" i="14"/>
  <c r="M2053" i="14"/>
  <c r="M2054" i="14"/>
  <c r="M2055" i="14"/>
  <c r="M2056" i="14"/>
  <c r="M2057" i="14"/>
  <c r="M2058" i="14"/>
  <c r="M2059" i="14"/>
  <c r="M2060" i="14"/>
  <c r="M2061" i="14"/>
  <c r="M2062" i="14"/>
  <c r="M2063" i="14"/>
  <c r="M2064" i="14"/>
  <c r="M2065" i="14"/>
  <c r="M2066" i="14"/>
  <c r="M2067" i="14"/>
  <c r="M2068" i="14"/>
  <c r="M2069" i="14"/>
  <c r="M2070" i="14"/>
  <c r="M2071" i="14"/>
  <c r="M2072" i="14"/>
  <c r="M2073" i="14"/>
  <c r="M2074" i="14"/>
  <c r="M2075" i="14"/>
  <c r="M2076" i="14"/>
  <c r="M2077" i="14"/>
  <c r="M2078" i="14"/>
  <c r="M2079" i="14"/>
  <c r="M2080" i="14"/>
  <c r="M2081" i="14"/>
  <c r="M2082" i="14"/>
  <c r="M2083" i="14"/>
  <c r="M2084" i="14"/>
  <c r="M2085" i="14"/>
  <c r="M2086" i="14"/>
  <c r="M2087" i="14"/>
  <c r="M2088" i="14"/>
  <c r="M2089" i="14"/>
  <c r="M2090" i="14"/>
  <c r="M2091" i="14"/>
  <c r="M2092" i="14"/>
  <c r="M2093" i="14"/>
  <c r="M2094" i="14"/>
  <c r="M2095" i="14"/>
  <c r="M2096" i="14"/>
  <c r="M2097" i="14"/>
  <c r="M2098" i="14"/>
  <c r="M2099" i="14"/>
  <c r="M2100" i="14"/>
  <c r="M2101" i="14"/>
  <c r="M2102" i="14"/>
  <c r="M2103" i="14"/>
  <c r="M2104" i="14"/>
  <c r="M2105" i="14"/>
  <c r="M2106" i="14"/>
  <c r="M2107" i="14"/>
  <c r="M2108" i="14"/>
  <c r="M2109" i="14"/>
  <c r="M2110" i="14"/>
  <c r="M2111" i="14"/>
  <c r="M2112" i="14"/>
  <c r="M2113" i="14"/>
  <c r="M2114" i="14"/>
  <c r="M2115" i="14"/>
  <c r="M2116" i="14"/>
  <c r="M2117" i="14"/>
  <c r="M2118" i="14"/>
  <c r="M2119" i="14"/>
  <c r="M2120" i="14"/>
  <c r="M2121" i="14"/>
  <c r="M2122" i="14"/>
  <c r="M2123" i="14"/>
  <c r="M2124" i="14"/>
  <c r="M2125" i="14"/>
  <c r="M2126" i="14"/>
  <c r="M2127" i="14"/>
  <c r="M2128" i="14"/>
  <c r="M2129" i="14"/>
  <c r="M2130" i="14"/>
  <c r="M2131" i="14"/>
  <c r="M2132" i="14"/>
  <c r="M2133" i="14"/>
  <c r="M2134" i="14"/>
  <c r="M2135" i="14"/>
  <c r="M2136" i="14"/>
  <c r="M2137" i="14"/>
  <c r="M2138" i="14"/>
  <c r="M2139" i="14"/>
  <c r="M2140" i="14"/>
  <c r="M2141" i="14"/>
  <c r="M2142" i="14"/>
  <c r="M2143" i="14"/>
  <c r="M2144" i="14"/>
  <c r="M2145" i="14"/>
  <c r="M2146" i="14"/>
  <c r="M2147" i="14"/>
  <c r="M2148" i="14"/>
  <c r="M2149" i="14"/>
  <c r="M2150" i="14"/>
  <c r="M2151" i="14"/>
  <c r="M2152" i="14"/>
  <c r="M2153" i="14"/>
  <c r="M2154" i="14"/>
  <c r="M2155" i="14"/>
  <c r="M2156" i="14"/>
  <c r="M2157" i="14"/>
  <c r="M2158" i="14"/>
  <c r="M2159" i="14"/>
  <c r="M2160" i="14"/>
  <c r="M2161" i="14"/>
  <c r="M2162" i="14"/>
  <c r="M2163" i="14"/>
  <c r="M2164" i="14"/>
  <c r="M2165" i="14"/>
  <c r="M2166" i="14"/>
  <c r="M2167" i="14"/>
  <c r="M2168" i="14"/>
  <c r="M2169" i="14"/>
  <c r="M2170" i="14"/>
  <c r="M2171" i="14"/>
  <c r="M2172" i="14"/>
  <c r="M2173" i="14"/>
  <c r="M2174" i="14"/>
  <c r="M2175" i="14"/>
  <c r="M2176" i="14"/>
  <c r="M2177" i="14"/>
  <c r="M2178" i="14"/>
  <c r="M2179" i="14"/>
  <c r="M2180" i="14"/>
  <c r="M2181" i="14"/>
  <c r="M2182" i="14"/>
  <c r="M2183" i="14"/>
  <c r="M2184" i="14"/>
  <c r="M2185" i="14"/>
  <c r="M2186" i="14"/>
  <c r="M2187" i="14"/>
  <c r="M2188" i="14"/>
  <c r="M2189" i="14"/>
  <c r="M2190" i="14"/>
  <c r="M2191" i="14"/>
  <c r="M2192" i="14"/>
  <c r="M2193" i="14"/>
  <c r="M2194" i="14"/>
  <c r="M2195" i="14"/>
  <c r="M2196" i="14"/>
  <c r="M2197" i="14"/>
  <c r="M2198" i="14"/>
  <c r="M2199" i="14"/>
  <c r="M2200" i="14"/>
  <c r="M2201" i="14"/>
  <c r="M2202" i="14"/>
  <c r="M2203" i="14"/>
  <c r="M2204" i="14"/>
  <c r="M2205" i="14"/>
  <c r="M2206" i="14"/>
  <c r="M2207" i="14"/>
  <c r="M2208" i="14"/>
  <c r="M2209" i="14"/>
  <c r="M2210" i="14"/>
  <c r="M2211" i="14"/>
  <c r="M2212" i="14"/>
  <c r="M2213" i="14"/>
  <c r="M2214" i="14"/>
  <c r="M2215" i="14"/>
  <c r="M2216" i="14"/>
  <c r="M2217" i="14"/>
  <c r="M2218" i="14"/>
  <c r="M2219" i="14"/>
  <c r="M2220" i="14"/>
  <c r="M2221" i="14"/>
  <c r="M2222" i="14"/>
  <c r="M2223" i="14"/>
  <c r="M2224" i="14"/>
  <c r="M2225" i="14"/>
  <c r="M2226" i="14"/>
  <c r="M2227" i="14"/>
  <c r="M2228" i="14"/>
  <c r="M2229" i="14"/>
  <c r="M2230" i="14"/>
  <c r="M2231" i="14"/>
  <c r="M2232" i="14"/>
  <c r="M2233" i="14"/>
  <c r="M2234" i="14"/>
  <c r="M2235" i="14"/>
  <c r="M2236" i="14"/>
  <c r="M2237" i="14"/>
  <c r="M2238" i="14"/>
  <c r="M2239" i="14"/>
  <c r="M2240" i="14"/>
  <c r="M2241" i="14"/>
  <c r="M2242" i="14"/>
  <c r="M2243" i="14"/>
  <c r="M2244" i="14"/>
  <c r="M2245" i="14"/>
  <c r="M2" i="14"/>
  <c r="L965" i="15" l="1"/>
  <c r="N965" i="15"/>
  <c r="O965" i="15"/>
  <c r="L966" i="15"/>
  <c r="N966" i="15"/>
  <c r="O966" i="15"/>
  <c r="L967" i="15"/>
  <c r="N967" i="15"/>
  <c r="O967" i="15"/>
  <c r="L968" i="15"/>
  <c r="N968" i="15"/>
  <c r="O968" i="15"/>
  <c r="L969" i="15"/>
  <c r="N969" i="15"/>
  <c r="O969" i="15"/>
  <c r="L970" i="15"/>
  <c r="N970" i="15"/>
  <c r="O970" i="15"/>
  <c r="L971" i="15"/>
  <c r="N971" i="15"/>
  <c r="O971" i="15"/>
  <c r="L972" i="15"/>
  <c r="N972" i="15"/>
  <c r="O972" i="15"/>
  <c r="L973" i="15"/>
  <c r="N973" i="15"/>
  <c r="O973" i="15"/>
  <c r="L974" i="15"/>
  <c r="N974" i="15"/>
  <c r="O974" i="15"/>
  <c r="L975" i="15"/>
  <c r="N975" i="15"/>
  <c r="O975" i="15"/>
  <c r="L976" i="15"/>
  <c r="N976" i="15"/>
  <c r="O976" i="15"/>
  <c r="L977" i="15"/>
  <c r="N977" i="15"/>
  <c r="O977" i="15"/>
  <c r="L978" i="15"/>
  <c r="N978" i="15"/>
  <c r="O978" i="15"/>
  <c r="L979" i="15"/>
  <c r="N979" i="15"/>
  <c r="O979" i="15"/>
  <c r="L980" i="15"/>
  <c r="N980" i="15"/>
  <c r="O980" i="15"/>
  <c r="L981" i="15"/>
  <c r="N981" i="15"/>
  <c r="O981" i="15"/>
  <c r="L982" i="15"/>
  <c r="N982" i="15"/>
  <c r="O982" i="15"/>
  <c r="L983" i="15"/>
  <c r="N983" i="15"/>
  <c r="O983" i="15"/>
  <c r="L984" i="15"/>
  <c r="N984" i="15"/>
  <c r="O984" i="15"/>
  <c r="L985" i="15"/>
  <c r="N985" i="15"/>
  <c r="O985" i="15"/>
  <c r="L986" i="15"/>
  <c r="N986" i="15"/>
  <c r="O986" i="15"/>
  <c r="L987" i="15"/>
  <c r="N987" i="15"/>
  <c r="O987" i="15"/>
  <c r="L988" i="15"/>
  <c r="N988" i="15"/>
  <c r="O988" i="15"/>
  <c r="L989" i="15"/>
  <c r="N989" i="15"/>
  <c r="O989" i="15"/>
  <c r="L990" i="15"/>
  <c r="N990" i="15"/>
  <c r="O990" i="15"/>
  <c r="L991" i="15"/>
  <c r="N991" i="15"/>
  <c r="O991" i="15"/>
  <c r="L992" i="15"/>
  <c r="N992" i="15"/>
  <c r="O992" i="15"/>
  <c r="L993" i="15"/>
  <c r="N993" i="15"/>
  <c r="O993" i="15"/>
  <c r="L994" i="15"/>
  <c r="N994" i="15"/>
  <c r="O994" i="15"/>
  <c r="L995" i="15"/>
  <c r="N995" i="15"/>
  <c r="O995" i="15"/>
  <c r="L996" i="15"/>
  <c r="N996" i="15"/>
  <c r="O996" i="15"/>
  <c r="L997" i="15"/>
  <c r="N997" i="15"/>
  <c r="O997" i="15"/>
  <c r="L998" i="15"/>
  <c r="N998" i="15"/>
  <c r="O998" i="15"/>
  <c r="L999" i="15"/>
  <c r="N999" i="15"/>
  <c r="O999" i="15"/>
  <c r="L1000" i="15"/>
  <c r="N1000" i="15"/>
  <c r="O1000" i="15"/>
  <c r="L1001" i="15"/>
  <c r="N1001" i="15"/>
  <c r="O1001" i="15"/>
  <c r="L1002" i="15"/>
  <c r="N1002" i="15"/>
  <c r="O1002" i="15"/>
  <c r="L1003" i="15"/>
  <c r="N1003" i="15"/>
  <c r="O1003" i="15"/>
  <c r="L1004" i="15"/>
  <c r="N1004" i="15"/>
  <c r="O1004" i="15"/>
  <c r="L1005" i="15"/>
  <c r="N1005" i="15"/>
  <c r="O1005" i="15"/>
  <c r="L1006" i="15"/>
  <c r="N1006" i="15"/>
  <c r="O1006" i="15"/>
  <c r="L1007" i="15"/>
  <c r="N1007" i="15"/>
  <c r="O1007" i="15"/>
  <c r="L1008" i="15"/>
  <c r="N1008" i="15"/>
  <c r="O1008" i="15"/>
  <c r="L1009" i="15"/>
  <c r="N1009" i="15"/>
  <c r="O1009" i="15"/>
  <c r="L1010" i="15"/>
  <c r="N1010" i="15"/>
  <c r="O1010" i="15"/>
  <c r="L1011" i="15"/>
  <c r="N1011" i="15"/>
  <c r="O1011" i="15"/>
  <c r="L1012" i="15"/>
  <c r="N1012" i="15"/>
  <c r="O1012" i="15"/>
  <c r="L1013" i="15"/>
  <c r="N1013" i="15"/>
  <c r="O1013" i="15"/>
  <c r="L1014" i="15"/>
  <c r="N1014" i="15"/>
  <c r="O1014" i="15"/>
  <c r="L1015" i="15"/>
  <c r="N1015" i="15"/>
  <c r="O1015" i="15"/>
  <c r="L1016" i="15"/>
  <c r="N1016" i="15"/>
  <c r="O1016" i="15"/>
  <c r="L1017" i="15"/>
  <c r="N1017" i="15"/>
  <c r="O1017" i="15"/>
  <c r="L1018" i="15"/>
  <c r="N1018" i="15"/>
  <c r="O1018" i="15"/>
  <c r="L1019" i="15"/>
  <c r="N1019" i="15"/>
  <c r="O1019" i="15"/>
  <c r="L1020" i="15"/>
  <c r="N1020" i="15"/>
  <c r="O1020" i="15"/>
  <c r="L1021" i="15"/>
  <c r="N1021" i="15"/>
  <c r="O1021" i="15"/>
  <c r="L1022" i="15"/>
  <c r="N1022" i="15"/>
  <c r="O1022" i="15"/>
  <c r="L1023" i="15"/>
  <c r="N1023" i="15"/>
  <c r="O1023" i="15"/>
  <c r="L1024" i="15"/>
  <c r="N1024" i="15"/>
  <c r="O1024" i="15"/>
  <c r="L1025" i="15"/>
  <c r="N1025" i="15"/>
  <c r="O1025" i="15"/>
  <c r="L1026" i="15"/>
  <c r="N1026" i="15"/>
  <c r="O1026" i="15"/>
  <c r="L1027" i="15"/>
  <c r="N1027" i="15"/>
  <c r="O1027" i="15"/>
  <c r="L1028" i="15"/>
  <c r="N1028" i="15"/>
  <c r="O1028" i="15"/>
  <c r="L1029" i="15"/>
  <c r="N1029" i="15"/>
  <c r="O1029" i="15"/>
  <c r="L1030" i="15"/>
  <c r="N1030" i="15"/>
  <c r="O1030" i="15"/>
  <c r="L1031" i="15"/>
  <c r="N1031" i="15"/>
  <c r="O1031" i="15"/>
  <c r="L1032" i="15"/>
  <c r="N1032" i="15"/>
  <c r="O1032" i="15"/>
  <c r="L1033" i="15"/>
  <c r="N1033" i="15"/>
  <c r="O1033" i="15"/>
  <c r="L1034" i="15"/>
  <c r="N1034" i="15"/>
  <c r="O1034" i="15"/>
  <c r="L1035" i="15"/>
  <c r="N1035" i="15"/>
  <c r="O1035" i="15"/>
  <c r="L1036" i="15"/>
  <c r="N1036" i="15"/>
  <c r="O1036" i="15"/>
  <c r="L1037" i="15"/>
  <c r="N1037" i="15"/>
  <c r="O1037" i="15"/>
  <c r="L1038" i="15"/>
  <c r="N1038" i="15"/>
  <c r="O1038" i="15"/>
  <c r="L1039" i="15"/>
  <c r="N1039" i="15"/>
  <c r="O1039" i="15"/>
  <c r="L1040" i="15"/>
  <c r="N1040" i="15"/>
  <c r="O1040" i="15"/>
  <c r="L1041" i="15"/>
  <c r="N1041" i="15"/>
  <c r="O1041" i="15"/>
  <c r="L1042" i="15"/>
  <c r="N1042" i="15"/>
  <c r="O1042" i="15"/>
  <c r="L1043" i="15"/>
  <c r="N1043" i="15"/>
  <c r="O1043" i="15"/>
  <c r="L1044" i="15"/>
  <c r="N1044" i="15"/>
  <c r="O1044" i="15"/>
  <c r="L1045" i="15"/>
  <c r="N1045" i="15"/>
  <c r="O1045" i="15"/>
  <c r="L1046" i="15"/>
  <c r="N1046" i="15"/>
  <c r="O1046" i="15"/>
  <c r="L1047" i="15"/>
  <c r="N1047" i="15"/>
  <c r="O1047" i="15"/>
  <c r="L1048" i="15"/>
  <c r="N1048" i="15"/>
  <c r="O1048" i="15"/>
  <c r="L1049" i="15"/>
  <c r="N1049" i="15"/>
  <c r="O1049" i="15"/>
  <c r="L1050" i="15"/>
  <c r="N1050" i="15"/>
  <c r="O1050" i="15"/>
  <c r="L1051" i="15"/>
  <c r="N1051" i="15"/>
  <c r="O1051" i="15"/>
  <c r="L1052" i="15"/>
  <c r="N1052" i="15"/>
  <c r="O1052" i="15"/>
  <c r="L1053" i="15"/>
  <c r="N1053" i="15"/>
  <c r="O1053" i="15"/>
  <c r="L1054" i="15"/>
  <c r="N1054" i="15"/>
  <c r="O1054" i="15"/>
  <c r="L1055" i="15"/>
  <c r="N1055" i="15"/>
  <c r="O1055" i="15"/>
  <c r="L1056" i="15"/>
  <c r="N1056" i="15"/>
  <c r="O1056" i="15"/>
  <c r="L1057" i="15"/>
  <c r="N1057" i="15"/>
  <c r="O1057" i="15"/>
  <c r="L1058" i="15"/>
  <c r="N1058" i="15"/>
  <c r="O1058" i="15"/>
  <c r="L1059" i="15"/>
  <c r="N1059" i="15"/>
  <c r="O1059" i="15"/>
  <c r="L1060" i="15"/>
  <c r="N1060" i="15"/>
  <c r="O1060" i="15"/>
  <c r="L1061" i="15"/>
  <c r="N1061" i="15"/>
  <c r="O1061" i="15"/>
  <c r="L1062" i="15"/>
  <c r="N1062" i="15"/>
  <c r="O1062" i="15"/>
  <c r="L1063" i="15"/>
  <c r="N1063" i="15"/>
  <c r="O1063" i="15"/>
  <c r="L1064" i="15"/>
  <c r="N1064" i="15"/>
  <c r="O1064" i="15"/>
  <c r="L1065" i="15"/>
  <c r="N1065" i="15"/>
  <c r="O1065" i="15"/>
  <c r="L1066" i="15"/>
  <c r="N1066" i="15"/>
  <c r="O1066" i="15"/>
  <c r="L1067" i="15"/>
  <c r="N1067" i="15"/>
  <c r="O1067" i="15"/>
  <c r="L1068" i="15"/>
  <c r="N1068" i="15"/>
  <c r="O1068" i="15"/>
  <c r="L1069" i="15"/>
  <c r="N1069" i="15"/>
  <c r="O1069" i="15"/>
  <c r="L1070" i="15"/>
  <c r="N1070" i="15"/>
  <c r="O1070" i="15"/>
  <c r="L1071" i="15"/>
  <c r="N1071" i="15"/>
  <c r="O1071" i="15"/>
  <c r="L1072" i="15"/>
  <c r="N1072" i="15"/>
  <c r="O1072" i="15"/>
  <c r="L1073" i="15"/>
  <c r="N1073" i="15"/>
  <c r="O1073" i="15"/>
  <c r="L1074" i="15"/>
  <c r="N1074" i="15"/>
  <c r="O1074" i="15"/>
  <c r="L1075" i="15"/>
  <c r="N1075" i="15"/>
  <c r="O1075" i="15"/>
  <c r="L1076" i="15"/>
  <c r="N1076" i="15"/>
  <c r="O1076" i="15"/>
  <c r="L1077" i="15"/>
  <c r="N1077" i="15"/>
  <c r="O1077" i="15"/>
  <c r="L1078" i="15"/>
  <c r="N1078" i="15"/>
  <c r="O1078" i="15"/>
  <c r="L1079" i="15"/>
  <c r="N1079" i="15"/>
  <c r="O1079" i="15"/>
  <c r="L1080" i="15"/>
  <c r="N1080" i="15"/>
  <c r="O1080" i="15"/>
  <c r="L1081" i="15"/>
  <c r="N1081" i="15"/>
  <c r="O1081" i="15"/>
  <c r="L1082" i="15"/>
  <c r="N1082" i="15"/>
  <c r="O1082" i="15"/>
  <c r="L1083" i="15"/>
  <c r="N1083" i="15"/>
  <c r="O1083" i="15"/>
  <c r="L1084" i="15"/>
  <c r="N1084" i="15"/>
  <c r="O1084" i="15"/>
  <c r="L1085" i="15"/>
  <c r="N1085" i="15"/>
  <c r="O1085" i="15"/>
  <c r="L1086" i="15"/>
  <c r="N1086" i="15"/>
  <c r="O1086" i="15"/>
  <c r="L1087" i="15"/>
  <c r="N1087" i="15"/>
  <c r="O1087" i="15"/>
  <c r="L1088" i="15"/>
  <c r="N1088" i="15"/>
  <c r="O1088" i="15"/>
  <c r="L1089" i="15"/>
  <c r="N1089" i="15"/>
  <c r="O1089" i="15"/>
  <c r="L1090" i="15"/>
  <c r="N1090" i="15"/>
  <c r="O1090" i="15"/>
  <c r="L1091" i="15"/>
  <c r="N1091" i="15"/>
  <c r="O1091" i="15"/>
  <c r="L1092" i="15"/>
  <c r="N1092" i="15"/>
  <c r="O1092" i="15"/>
  <c r="L1093" i="15"/>
  <c r="N1093" i="15"/>
  <c r="O1093" i="15"/>
  <c r="L1094" i="15"/>
  <c r="N1094" i="15"/>
  <c r="O1094" i="15"/>
  <c r="L1095" i="15"/>
  <c r="N1095" i="15"/>
  <c r="O1095" i="15"/>
  <c r="L1096" i="15"/>
  <c r="N1096" i="15"/>
  <c r="O1096" i="15"/>
  <c r="L1097" i="15"/>
  <c r="N1097" i="15"/>
  <c r="O1097" i="15"/>
  <c r="L1098" i="15"/>
  <c r="N1098" i="15"/>
  <c r="O1098" i="15"/>
  <c r="L1099" i="15"/>
  <c r="N1099" i="15"/>
  <c r="O1099" i="15"/>
  <c r="L1100" i="15"/>
  <c r="N1100" i="15"/>
  <c r="O1100" i="15"/>
  <c r="L1101" i="15"/>
  <c r="N1101" i="15"/>
  <c r="O1101" i="15"/>
  <c r="L1102" i="15"/>
  <c r="N1102" i="15"/>
  <c r="O1102" i="15"/>
  <c r="L1103" i="15"/>
  <c r="N1103" i="15"/>
  <c r="O1103" i="15"/>
  <c r="L1104" i="15"/>
  <c r="N1104" i="15"/>
  <c r="O1104" i="15"/>
  <c r="L1105" i="15"/>
  <c r="N1105" i="15"/>
  <c r="O1105" i="15"/>
  <c r="L1106" i="15"/>
  <c r="N1106" i="15"/>
  <c r="O1106" i="15"/>
  <c r="L1107" i="15"/>
  <c r="N1107" i="15"/>
  <c r="O1107" i="15"/>
  <c r="L1108" i="15"/>
  <c r="N1108" i="15"/>
  <c r="O1108" i="15"/>
  <c r="L1109" i="15"/>
  <c r="N1109" i="15"/>
  <c r="O1109" i="15"/>
  <c r="L1110" i="15"/>
  <c r="N1110" i="15"/>
  <c r="O1110" i="15"/>
  <c r="L1111" i="15"/>
  <c r="N1111" i="15"/>
  <c r="O1111" i="15"/>
  <c r="L1112" i="15"/>
  <c r="N1112" i="15"/>
  <c r="O1112" i="15"/>
  <c r="L1113" i="15"/>
  <c r="N1113" i="15"/>
  <c r="O1113" i="15"/>
  <c r="L1114" i="15"/>
  <c r="N1114" i="15"/>
  <c r="O1114" i="15"/>
  <c r="L1115" i="15"/>
  <c r="N1115" i="15"/>
  <c r="O1115" i="15"/>
  <c r="L1116" i="15"/>
  <c r="N1116" i="15"/>
  <c r="O1116" i="15"/>
  <c r="L1117" i="15"/>
  <c r="N1117" i="15"/>
  <c r="O1117" i="15"/>
  <c r="L1118" i="15"/>
  <c r="N1118" i="15"/>
  <c r="O1118" i="15"/>
  <c r="L1119" i="15"/>
  <c r="N1119" i="15"/>
  <c r="O1119" i="15"/>
  <c r="L1120" i="15"/>
  <c r="N1120" i="15"/>
  <c r="O1120" i="15"/>
  <c r="L1121" i="15"/>
  <c r="N1121" i="15"/>
  <c r="O1121" i="15"/>
  <c r="L1122" i="15"/>
  <c r="N1122" i="15"/>
  <c r="O1122" i="15"/>
  <c r="L1123" i="15"/>
  <c r="N1123" i="15"/>
  <c r="O1123" i="15"/>
  <c r="L1124" i="15"/>
  <c r="N1124" i="15"/>
  <c r="O1124" i="15"/>
  <c r="L1125" i="15"/>
  <c r="N1125" i="15"/>
  <c r="O1125" i="15"/>
  <c r="L1126" i="15"/>
  <c r="N1126" i="15"/>
  <c r="O1126" i="15"/>
  <c r="L1127" i="15"/>
  <c r="N1127" i="15"/>
  <c r="O1127" i="15"/>
  <c r="L1128" i="15"/>
  <c r="N1128" i="15"/>
  <c r="O1128" i="15"/>
  <c r="L1129" i="15"/>
  <c r="N1129" i="15"/>
  <c r="O1129" i="15"/>
  <c r="L1130" i="15"/>
  <c r="N1130" i="15"/>
  <c r="O1130" i="15"/>
  <c r="L1131" i="15"/>
  <c r="N1131" i="15"/>
  <c r="O1131" i="15"/>
  <c r="L1132" i="15"/>
  <c r="N1132" i="15"/>
  <c r="O1132" i="15"/>
  <c r="L1133" i="15"/>
  <c r="N1133" i="15"/>
  <c r="O1133" i="15"/>
  <c r="L1134" i="15"/>
  <c r="N1134" i="15"/>
  <c r="O1134" i="15"/>
  <c r="L1135" i="15"/>
  <c r="N1135" i="15"/>
  <c r="O1135" i="15"/>
  <c r="L1136" i="15"/>
  <c r="N1136" i="15"/>
  <c r="O1136" i="15"/>
  <c r="L1137" i="15"/>
  <c r="N1137" i="15"/>
  <c r="O1137" i="15"/>
  <c r="L1138" i="15"/>
  <c r="N1138" i="15"/>
  <c r="O1138" i="15"/>
  <c r="L1139" i="15"/>
  <c r="N1139" i="15"/>
  <c r="O1139" i="15"/>
  <c r="L1140" i="15"/>
  <c r="N1140" i="15"/>
  <c r="O1140" i="15"/>
  <c r="L1141" i="15"/>
  <c r="N1141" i="15"/>
  <c r="O1141" i="15"/>
  <c r="L1142" i="15"/>
  <c r="N1142" i="15"/>
  <c r="O1142" i="15"/>
  <c r="L1143" i="15"/>
  <c r="N1143" i="15"/>
  <c r="O1143" i="15"/>
  <c r="L1144" i="15"/>
  <c r="N1144" i="15"/>
  <c r="O1144" i="15"/>
  <c r="L1145" i="15"/>
  <c r="N1145" i="15"/>
  <c r="O1145" i="15"/>
  <c r="L1146" i="15"/>
  <c r="N1146" i="15"/>
  <c r="O1146" i="15"/>
  <c r="L1147" i="15"/>
  <c r="N1147" i="15"/>
  <c r="O1147" i="15"/>
  <c r="L1148" i="15"/>
  <c r="N1148" i="15"/>
  <c r="O1148" i="15"/>
  <c r="L1149" i="15"/>
  <c r="N1149" i="15"/>
  <c r="O1149" i="15"/>
  <c r="L1150" i="15"/>
  <c r="N1150" i="15"/>
  <c r="O1150" i="15"/>
  <c r="L1151" i="15"/>
  <c r="N1151" i="15"/>
  <c r="O1151" i="15"/>
  <c r="L1152" i="15"/>
  <c r="N1152" i="15"/>
  <c r="O1152" i="15"/>
  <c r="L1153" i="15"/>
  <c r="N1153" i="15"/>
  <c r="O1153" i="15"/>
  <c r="L1154" i="15"/>
  <c r="N1154" i="15"/>
  <c r="O1154" i="15"/>
  <c r="L1155" i="15"/>
  <c r="N1155" i="15"/>
  <c r="O1155" i="15"/>
  <c r="L1156" i="15"/>
  <c r="N1156" i="15"/>
  <c r="O1156" i="15"/>
  <c r="L1157" i="15"/>
  <c r="N1157" i="15"/>
  <c r="O1157" i="15"/>
  <c r="L1158" i="15"/>
  <c r="N1158" i="15"/>
  <c r="O1158" i="15"/>
  <c r="L1159" i="15"/>
  <c r="N1159" i="15"/>
  <c r="O1159" i="15"/>
  <c r="L1160" i="15"/>
  <c r="N1160" i="15"/>
  <c r="O1160" i="15"/>
  <c r="L1161" i="15"/>
  <c r="N1161" i="15"/>
  <c r="O1161" i="15"/>
  <c r="L1162" i="15"/>
  <c r="N1162" i="15"/>
  <c r="O1162" i="15"/>
  <c r="L1163" i="15"/>
  <c r="N1163" i="15"/>
  <c r="O1163" i="15"/>
  <c r="L1164" i="15"/>
  <c r="N1164" i="15"/>
  <c r="O1164" i="15"/>
  <c r="L1165" i="15"/>
  <c r="N1165" i="15"/>
  <c r="O1165" i="15"/>
  <c r="L1166" i="15"/>
  <c r="N1166" i="15"/>
  <c r="O1166" i="15"/>
  <c r="L1167" i="15"/>
  <c r="N1167" i="15"/>
  <c r="O1167" i="15"/>
  <c r="L1168" i="15"/>
  <c r="N1168" i="15"/>
  <c r="O1168" i="15"/>
  <c r="L1169" i="15"/>
  <c r="N1169" i="15"/>
  <c r="O1169" i="15"/>
  <c r="L1170" i="15"/>
  <c r="N1170" i="15"/>
  <c r="O1170" i="15"/>
  <c r="L1171" i="15"/>
  <c r="N1171" i="15"/>
  <c r="O1171" i="15"/>
  <c r="L1172" i="15"/>
  <c r="N1172" i="15"/>
  <c r="O1172" i="15"/>
  <c r="L1173" i="15"/>
  <c r="N1173" i="15"/>
  <c r="O1173" i="15"/>
  <c r="L1174" i="15"/>
  <c r="N1174" i="15"/>
  <c r="O1174" i="15"/>
  <c r="L1175" i="15"/>
  <c r="N1175" i="15"/>
  <c r="O1175" i="15"/>
  <c r="L1176" i="15"/>
  <c r="N1176" i="15"/>
  <c r="O1176" i="15"/>
  <c r="L1177" i="15"/>
  <c r="N1177" i="15"/>
  <c r="O1177" i="15"/>
  <c r="L1178" i="15"/>
  <c r="N1178" i="15"/>
  <c r="O1178" i="15"/>
  <c r="L1179" i="15"/>
  <c r="N1179" i="15"/>
  <c r="O1179" i="15"/>
  <c r="L1180" i="15"/>
  <c r="N1180" i="15"/>
  <c r="O1180" i="15"/>
  <c r="L1181" i="15"/>
  <c r="N1181" i="15"/>
  <c r="O1181" i="15"/>
  <c r="L1182" i="15"/>
  <c r="N1182" i="15"/>
  <c r="O1182" i="15"/>
  <c r="L1183" i="15"/>
  <c r="N1183" i="15"/>
  <c r="O1183" i="15"/>
  <c r="L1184" i="15"/>
  <c r="N1184" i="15"/>
  <c r="O1184" i="15"/>
  <c r="L1185" i="15"/>
  <c r="N1185" i="15"/>
  <c r="O1185" i="15"/>
  <c r="L1186" i="15"/>
  <c r="N1186" i="15"/>
  <c r="O1186" i="15"/>
  <c r="L1187" i="15"/>
  <c r="N1187" i="15"/>
  <c r="O1187" i="15"/>
  <c r="L1188" i="15"/>
  <c r="N1188" i="15"/>
  <c r="O1188" i="15"/>
  <c r="L1189" i="15"/>
  <c r="N1189" i="15"/>
  <c r="O1189" i="15"/>
  <c r="L1190" i="15"/>
  <c r="N1190" i="15"/>
  <c r="O1190" i="15"/>
  <c r="L1191" i="15"/>
  <c r="N1191" i="15"/>
  <c r="O1191" i="15"/>
  <c r="L1192" i="15"/>
  <c r="N1192" i="15"/>
  <c r="O1192" i="15"/>
  <c r="L1193" i="15"/>
  <c r="N1193" i="15"/>
  <c r="O1193" i="15"/>
  <c r="L1194" i="15"/>
  <c r="N1194" i="15"/>
  <c r="O1194" i="15"/>
  <c r="L1195" i="15"/>
  <c r="N1195" i="15"/>
  <c r="O1195" i="15"/>
  <c r="L1196" i="15"/>
  <c r="N1196" i="15"/>
  <c r="O1196" i="15"/>
  <c r="L1197" i="15"/>
  <c r="N1197" i="15"/>
  <c r="O1197" i="15"/>
  <c r="L1198" i="15"/>
  <c r="N1198" i="15"/>
  <c r="O1198" i="15"/>
  <c r="L1199" i="15"/>
  <c r="N1199" i="15"/>
  <c r="O1199" i="15"/>
  <c r="L1200" i="15"/>
  <c r="N1200" i="15"/>
  <c r="O1200" i="15"/>
  <c r="L1201" i="15"/>
  <c r="N1201" i="15"/>
  <c r="O1201" i="15"/>
  <c r="L1202" i="15"/>
  <c r="N1202" i="15"/>
  <c r="O1202" i="15"/>
  <c r="L1203" i="15"/>
  <c r="N1203" i="15"/>
  <c r="O1203" i="15"/>
  <c r="L1204" i="15"/>
  <c r="N1204" i="15"/>
  <c r="O1204" i="15"/>
  <c r="L1205" i="15"/>
  <c r="N1205" i="15"/>
  <c r="O1205" i="15"/>
  <c r="L1206" i="15"/>
  <c r="N1206" i="15"/>
  <c r="O1206" i="15"/>
  <c r="L1207" i="15"/>
  <c r="N1207" i="15"/>
  <c r="O1207" i="15"/>
  <c r="L1208" i="15"/>
  <c r="N1208" i="15"/>
  <c r="O1208" i="15"/>
  <c r="L1209" i="15"/>
  <c r="N1209" i="15"/>
  <c r="O1209" i="15"/>
  <c r="L1210" i="15"/>
  <c r="N1210" i="15"/>
  <c r="O1210" i="15"/>
  <c r="L1211" i="15"/>
  <c r="N1211" i="15"/>
  <c r="O1211" i="15"/>
  <c r="L1212" i="15"/>
  <c r="N1212" i="15"/>
  <c r="O1212" i="15"/>
  <c r="L1213" i="15"/>
  <c r="N1213" i="15"/>
  <c r="O1213" i="15"/>
  <c r="L1214" i="15"/>
  <c r="N1214" i="15"/>
  <c r="O1214" i="15"/>
  <c r="L1215" i="15"/>
  <c r="N1215" i="15"/>
  <c r="O1215" i="15"/>
  <c r="L1216" i="15"/>
  <c r="N1216" i="15"/>
  <c r="O1216" i="15"/>
  <c r="L1217" i="15"/>
  <c r="N1217" i="15"/>
  <c r="O1217" i="15"/>
  <c r="L1218" i="15"/>
  <c r="N1218" i="15"/>
  <c r="O1218" i="15"/>
  <c r="L1219" i="15"/>
  <c r="N1219" i="15"/>
  <c r="O1219" i="15"/>
  <c r="L1220" i="15"/>
  <c r="N1220" i="15"/>
  <c r="O1220" i="15"/>
  <c r="L1221" i="15"/>
  <c r="N1221" i="15"/>
  <c r="O1221" i="15"/>
  <c r="L1222" i="15"/>
  <c r="N1222" i="15"/>
  <c r="O1222" i="15"/>
  <c r="L1223" i="15"/>
  <c r="N1223" i="15"/>
  <c r="O1223" i="15"/>
  <c r="L1224" i="15"/>
  <c r="N1224" i="15"/>
  <c r="O1224" i="15"/>
  <c r="L1225" i="15"/>
  <c r="N1225" i="15"/>
  <c r="O1225" i="15"/>
  <c r="L1226" i="15"/>
  <c r="N1226" i="15"/>
  <c r="O1226" i="15"/>
  <c r="L1227" i="15"/>
  <c r="N1227" i="15"/>
  <c r="O1227" i="15"/>
  <c r="L1228" i="15"/>
  <c r="N1228" i="15"/>
  <c r="O1228" i="15"/>
  <c r="L1229" i="15"/>
  <c r="N1229" i="15"/>
  <c r="O1229" i="15"/>
  <c r="L1230" i="15"/>
  <c r="N1230" i="15"/>
  <c r="O1230" i="15"/>
  <c r="L1231" i="15"/>
  <c r="N1231" i="15"/>
  <c r="O1231" i="15"/>
  <c r="L1232" i="15"/>
  <c r="N1232" i="15"/>
  <c r="O1232" i="15"/>
  <c r="L1233" i="15"/>
  <c r="N1233" i="15"/>
  <c r="O1233" i="15"/>
  <c r="L1234" i="15"/>
  <c r="N1234" i="15"/>
  <c r="O1234" i="15"/>
  <c r="L1235" i="15"/>
  <c r="N1235" i="15"/>
  <c r="O1235" i="15"/>
  <c r="L1236" i="15"/>
  <c r="N1236" i="15"/>
  <c r="O1236" i="15"/>
  <c r="L1237" i="15"/>
  <c r="N1237" i="15"/>
  <c r="O1237" i="15"/>
  <c r="L1238" i="15"/>
  <c r="N1238" i="15"/>
  <c r="O1238" i="15"/>
  <c r="L1239" i="15"/>
  <c r="N1239" i="15"/>
  <c r="O1239" i="15"/>
  <c r="L1240" i="15"/>
  <c r="N1240" i="15"/>
  <c r="O1240" i="15"/>
  <c r="L1241" i="15"/>
  <c r="N1241" i="15"/>
  <c r="O1241" i="15"/>
  <c r="L1242" i="15"/>
  <c r="N1242" i="15"/>
  <c r="O1242" i="15"/>
  <c r="L1243" i="15"/>
  <c r="N1243" i="15"/>
  <c r="O1243" i="15"/>
  <c r="L1244" i="15"/>
  <c r="N1244" i="15"/>
  <c r="O1244" i="15"/>
  <c r="L1245" i="15"/>
  <c r="N1245" i="15"/>
  <c r="O1245" i="15"/>
  <c r="L1246" i="15"/>
  <c r="N1246" i="15"/>
  <c r="O1246" i="15"/>
  <c r="L1247" i="15"/>
  <c r="N1247" i="15"/>
  <c r="O1247" i="15"/>
  <c r="L1248" i="15"/>
  <c r="N1248" i="15"/>
  <c r="O1248" i="15"/>
  <c r="L1249" i="15"/>
  <c r="N1249" i="15"/>
  <c r="O1249" i="15"/>
  <c r="L1250" i="15"/>
  <c r="N1250" i="15"/>
  <c r="O1250" i="15"/>
  <c r="L1251" i="15"/>
  <c r="N1251" i="15"/>
  <c r="O1251" i="15"/>
  <c r="L1252" i="15"/>
  <c r="N1252" i="15"/>
  <c r="O1252" i="15"/>
  <c r="L1253" i="15"/>
  <c r="N1253" i="15"/>
  <c r="O1253" i="15"/>
  <c r="L1254" i="15"/>
  <c r="N1254" i="15"/>
  <c r="O1254" i="15"/>
  <c r="L1255" i="15"/>
  <c r="N1255" i="15"/>
  <c r="O1255" i="15"/>
  <c r="L1256" i="15"/>
  <c r="N1256" i="15"/>
  <c r="O1256" i="15"/>
  <c r="L1257" i="15"/>
  <c r="N1257" i="15"/>
  <c r="O1257" i="15"/>
  <c r="L1258" i="15"/>
  <c r="N1258" i="15"/>
  <c r="O1258" i="15"/>
  <c r="L1259" i="15"/>
  <c r="N1259" i="15"/>
  <c r="O1259" i="15"/>
  <c r="L1260" i="15"/>
  <c r="N1260" i="15"/>
  <c r="O1260" i="15"/>
  <c r="L1261" i="15"/>
  <c r="N1261" i="15"/>
  <c r="O1261" i="15"/>
  <c r="L1262" i="15"/>
  <c r="N1262" i="15"/>
  <c r="O1262" i="15"/>
  <c r="L1263" i="15"/>
  <c r="N1263" i="15"/>
  <c r="O1263" i="15"/>
  <c r="L1264" i="15"/>
  <c r="N1264" i="15"/>
  <c r="O1264" i="15"/>
  <c r="L1265" i="15"/>
  <c r="N1265" i="15"/>
  <c r="O1265" i="15"/>
  <c r="L1266" i="15"/>
  <c r="N1266" i="15"/>
  <c r="O1266" i="15"/>
  <c r="L1267" i="15"/>
  <c r="N1267" i="15"/>
  <c r="O1267" i="15"/>
  <c r="L1268" i="15"/>
  <c r="N1268" i="15"/>
  <c r="O1268" i="15"/>
  <c r="L1269" i="15"/>
  <c r="N1269" i="15"/>
  <c r="O1269" i="15"/>
  <c r="L1270" i="15"/>
  <c r="N1270" i="15"/>
  <c r="O1270" i="15"/>
  <c r="L1271" i="15"/>
  <c r="N1271" i="15"/>
  <c r="O1271" i="15"/>
  <c r="L1272" i="15"/>
  <c r="N1272" i="15"/>
  <c r="O1272" i="15"/>
  <c r="L1273" i="15"/>
  <c r="N1273" i="15"/>
  <c r="O1273" i="15"/>
  <c r="L1274" i="15"/>
  <c r="N1274" i="15"/>
  <c r="O1274" i="15"/>
  <c r="L1275" i="15"/>
  <c r="N1275" i="15"/>
  <c r="O1275" i="15"/>
  <c r="L1276" i="15"/>
  <c r="N1276" i="15"/>
  <c r="O1276" i="15"/>
  <c r="L1277" i="15"/>
  <c r="N1277" i="15"/>
  <c r="O1277" i="15"/>
  <c r="L1278" i="15"/>
  <c r="N1278" i="15"/>
  <c r="O1278" i="15"/>
  <c r="L1279" i="15"/>
  <c r="N1279" i="15"/>
  <c r="O1279" i="15"/>
  <c r="L1280" i="15"/>
  <c r="N1280" i="15"/>
  <c r="O1280" i="15"/>
  <c r="L1281" i="15"/>
  <c r="N1281" i="15"/>
  <c r="O1281" i="15"/>
  <c r="L1282" i="15"/>
  <c r="N1282" i="15"/>
  <c r="O1282" i="15"/>
  <c r="L1283" i="15"/>
  <c r="N1283" i="15"/>
  <c r="O1283" i="15"/>
  <c r="L1284" i="15"/>
  <c r="N1284" i="15"/>
  <c r="O1284" i="15"/>
  <c r="L1285" i="15"/>
  <c r="N1285" i="15"/>
  <c r="O1285" i="15"/>
  <c r="L1286" i="15"/>
  <c r="N1286" i="15"/>
  <c r="O1286" i="15"/>
  <c r="L1287" i="15"/>
  <c r="N1287" i="15"/>
  <c r="O1287" i="15"/>
  <c r="L1288" i="15"/>
  <c r="N1288" i="15"/>
  <c r="O1288" i="15"/>
  <c r="L1289" i="15"/>
  <c r="N1289" i="15"/>
  <c r="O1289" i="15"/>
  <c r="L1290" i="15"/>
  <c r="N1290" i="15"/>
  <c r="O1290" i="15"/>
  <c r="L1291" i="15"/>
  <c r="N1291" i="15"/>
  <c r="O1291" i="15"/>
  <c r="L1292" i="15"/>
  <c r="N1292" i="15"/>
  <c r="O1292" i="15"/>
  <c r="L1293" i="15"/>
  <c r="N1293" i="15"/>
  <c r="O1293" i="15"/>
  <c r="L1294" i="15"/>
  <c r="N1294" i="15"/>
  <c r="O1294" i="15"/>
  <c r="L1295" i="15"/>
  <c r="N1295" i="15"/>
  <c r="O1295" i="15"/>
  <c r="L1296" i="15"/>
  <c r="N1296" i="15"/>
  <c r="O1296" i="15"/>
  <c r="L1297" i="15"/>
  <c r="N1297" i="15"/>
  <c r="O1297" i="15"/>
  <c r="L1298" i="15"/>
  <c r="N1298" i="15"/>
  <c r="O1298" i="15"/>
  <c r="L1299" i="15"/>
  <c r="N1299" i="15"/>
  <c r="O1299" i="15"/>
  <c r="L1300" i="15"/>
  <c r="N1300" i="15"/>
  <c r="O1300" i="15"/>
  <c r="L1301" i="15"/>
  <c r="N1301" i="15"/>
  <c r="O1301" i="15"/>
  <c r="L1302" i="15"/>
  <c r="N1302" i="15"/>
  <c r="O1302" i="15"/>
  <c r="L1303" i="15"/>
  <c r="N1303" i="15"/>
  <c r="O1303" i="15"/>
  <c r="L1304" i="15"/>
  <c r="N1304" i="15"/>
  <c r="O1304" i="15"/>
  <c r="L1305" i="15"/>
  <c r="N1305" i="15"/>
  <c r="O1305" i="15"/>
  <c r="L1306" i="15"/>
  <c r="N1306" i="15"/>
  <c r="O1306" i="15"/>
  <c r="L1307" i="15"/>
  <c r="N1307" i="15"/>
  <c r="O1307" i="15"/>
  <c r="L1308" i="15"/>
  <c r="N1308" i="15"/>
  <c r="O1308" i="15"/>
  <c r="L1309" i="15"/>
  <c r="N1309" i="15"/>
  <c r="O1309" i="15"/>
  <c r="L1310" i="15"/>
  <c r="N1310" i="15"/>
  <c r="O1310" i="15"/>
  <c r="L1311" i="15"/>
  <c r="N1311" i="15"/>
  <c r="O1311" i="15"/>
  <c r="L1312" i="15"/>
  <c r="N1312" i="15"/>
  <c r="O1312" i="15"/>
  <c r="L1313" i="15"/>
  <c r="N1313" i="15"/>
  <c r="O1313" i="15"/>
  <c r="L1314" i="15"/>
  <c r="N1314" i="15"/>
  <c r="O1314" i="15"/>
  <c r="L1315" i="15"/>
  <c r="N1315" i="15"/>
  <c r="O1315" i="15"/>
  <c r="L1316" i="15"/>
  <c r="N1316" i="15"/>
  <c r="O1316" i="15"/>
  <c r="L1317" i="15"/>
  <c r="N1317" i="15"/>
  <c r="O1317" i="15"/>
  <c r="L1318" i="15"/>
  <c r="N1318" i="15"/>
  <c r="O1318" i="15"/>
  <c r="L1319" i="15"/>
  <c r="N1319" i="15"/>
  <c r="O1319" i="15"/>
  <c r="L1320" i="15"/>
  <c r="N1320" i="15"/>
  <c r="O1320" i="15"/>
  <c r="L1321" i="15"/>
  <c r="N1321" i="15"/>
  <c r="O1321" i="15"/>
  <c r="L1322" i="15"/>
  <c r="N1322" i="15"/>
  <c r="O1322" i="15"/>
  <c r="L1323" i="15"/>
  <c r="N1323" i="15"/>
  <c r="O1323" i="15"/>
  <c r="L1324" i="15"/>
  <c r="N1324" i="15"/>
  <c r="O1324" i="15"/>
  <c r="L1325" i="15"/>
  <c r="N1325" i="15"/>
  <c r="O1325" i="15"/>
  <c r="L1326" i="15"/>
  <c r="N1326" i="15"/>
  <c r="O1326" i="15"/>
  <c r="L1327" i="15"/>
  <c r="N1327" i="15"/>
  <c r="O1327" i="15"/>
  <c r="L1328" i="15"/>
  <c r="N1328" i="15"/>
  <c r="O1328" i="15"/>
  <c r="L1329" i="15"/>
  <c r="N1329" i="15"/>
  <c r="O1329" i="15"/>
  <c r="L1330" i="15"/>
  <c r="N1330" i="15"/>
  <c r="O1330" i="15"/>
  <c r="L1331" i="15"/>
  <c r="N1331" i="15"/>
  <c r="O1331" i="15"/>
  <c r="L1332" i="15"/>
  <c r="N1332" i="15"/>
  <c r="O1332" i="15"/>
  <c r="L1333" i="15"/>
  <c r="N1333" i="15"/>
  <c r="O1333" i="15"/>
  <c r="L1334" i="15"/>
  <c r="N1334" i="15"/>
  <c r="O1334" i="15"/>
  <c r="L1335" i="15"/>
  <c r="N1335" i="15"/>
  <c r="O1335" i="15"/>
  <c r="L1336" i="15"/>
  <c r="N1336" i="15"/>
  <c r="O1336" i="15"/>
  <c r="L1337" i="15"/>
  <c r="N1337" i="15"/>
  <c r="O1337" i="15"/>
  <c r="L1338" i="15"/>
  <c r="N1338" i="15"/>
  <c r="O1338" i="15"/>
  <c r="L1339" i="15"/>
  <c r="N1339" i="15"/>
  <c r="O1339" i="15"/>
  <c r="L1340" i="15"/>
  <c r="N1340" i="15"/>
  <c r="O1340" i="15"/>
  <c r="L1341" i="15"/>
  <c r="N1341" i="15"/>
  <c r="O1341" i="15"/>
  <c r="L1342" i="15"/>
  <c r="N1342" i="15"/>
  <c r="O1342" i="15"/>
  <c r="L1343" i="15"/>
  <c r="N1343" i="15"/>
  <c r="O1343" i="15"/>
  <c r="L1344" i="15"/>
  <c r="N1344" i="15"/>
  <c r="O1344" i="15"/>
  <c r="L1345" i="15"/>
  <c r="N1345" i="15"/>
  <c r="O1345" i="15"/>
  <c r="L1346" i="15"/>
  <c r="N1346" i="15"/>
  <c r="O1346" i="15"/>
  <c r="L1347" i="15"/>
  <c r="N1347" i="15"/>
  <c r="O1347" i="15"/>
  <c r="L1348" i="15"/>
  <c r="N1348" i="15"/>
  <c r="O1348" i="15"/>
  <c r="L1349" i="15"/>
  <c r="N1349" i="15"/>
  <c r="O1349" i="15"/>
  <c r="L1350" i="15"/>
  <c r="N1350" i="15"/>
  <c r="O1350" i="15"/>
  <c r="L1351" i="15"/>
  <c r="N1351" i="15"/>
  <c r="O1351" i="15"/>
  <c r="L1352" i="15"/>
  <c r="N1352" i="15"/>
  <c r="O1352" i="15"/>
  <c r="L1353" i="15"/>
  <c r="N1353" i="15"/>
  <c r="O1353" i="15"/>
  <c r="L1354" i="15"/>
  <c r="N1354" i="15"/>
  <c r="O1354" i="15"/>
  <c r="L1355" i="15"/>
  <c r="N1355" i="15"/>
  <c r="O1355" i="15"/>
  <c r="L1356" i="15"/>
  <c r="N1356" i="15"/>
  <c r="O1356" i="15"/>
  <c r="L1357" i="15"/>
  <c r="N1357" i="15"/>
  <c r="O1357" i="15"/>
  <c r="L1358" i="15"/>
  <c r="N1358" i="15"/>
  <c r="O1358" i="15"/>
  <c r="L1359" i="15"/>
  <c r="N1359" i="15"/>
  <c r="O1359" i="15"/>
  <c r="L1360" i="15"/>
  <c r="N1360" i="15"/>
  <c r="O1360" i="15"/>
  <c r="L1361" i="15"/>
  <c r="N1361" i="15"/>
  <c r="O1361" i="15"/>
  <c r="L1362" i="15"/>
  <c r="N1362" i="15"/>
  <c r="O1362" i="15"/>
  <c r="L1363" i="15"/>
  <c r="N1363" i="15"/>
  <c r="O1363" i="15"/>
  <c r="L1364" i="15"/>
  <c r="N1364" i="15"/>
  <c r="O1364" i="15"/>
  <c r="L1365" i="15"/>
  <c r="N1365" i="15"/>
  <c r="O1365" i="15"/>
  <c r="L1366" i="15"/>
  <c r="N1366" i="15"/>
  <c r="O1366" i="15"/>
  <c r="L1367" i="15"/>
  <c r="N1367" i="15"/>
  <c r="O1367" i="15"/>
  <c r="L1368" i="15"/>
  <c r="N1368" i="15"/>
  <c r="O1368" i="15"/>
  <c r="L1369" i="15"/>
  <c r="N1369" i="15"/>
  <c r="O1369" i="15"/>
  <c r="L1370" i="15"/>
  <c r="N1370" i="15"/>
  <c r="O1370" i="15"/>
  <c r="L1371" i="15"/>
  <c r="N1371" i="15"/>
  <c r="O1371" i="15"/>
  <c r="L1372" i="15"/>
  <c r="N1372" i="15"/>
  <c r="O1372" i="15"/>
  <c r="L1373" i="15"/>
  <c r="N1373" i="15"/>
  <c r="O1373" i="15"/>
  <c r="L1374" i="15"/>
  <c r="N1374" i="15"/>
  <c r="O1374" i="15"/>
  <c r="L1375" i="15"/>
  <c r="N1375" i="15"/>
  <c r="O1375" i="15"/>
  <c r="L1376" i="15"/>
  <c r="N1376" i="15"/>
  <c r="O1376" i="15"/>
  <c r="L1377" i="15"/>
  <c r="N1377" i="15"/>
  <c r="O1377" i="15"/>
  <c r="L1378" i="15"/>
  <c r="N1378" i="15"/>
  <c r="O1378" i="15"/>
  <c r="L1379" i="15"/>
  <c r="N1379" i="15"/>
  <c r="O1379" i="15"/>
  <c r="L1380" i="15"/>
  <c r="N1380" i="15"/>
  <c r="O1380" i="15"/>
  <c r="L1381" i="15"/>
  <c r="N1381" i="15"/>
  <c r="O1381" i="15"/>
  <c r="L1382" i="15"/>
  <c r="N1382" i="15"/>
  <c r="O1382" i="15"/>
  <c r="L1383" i="15"/>
  <c r="N1383" i="15"/>
  <c r="O1383" i="15"/>
  <c r="L1384" i="15"/>
  <c r="N1384" i="15"/>
  <c r="O1384" i="15"/>
  <c r="L1385" i="15"/>
  <c r="N1385" i="15"/>
  <c r="O1385" i="15"/>
  <c r="L1386" i="15"/>
  <c r="N1386" i="15"/>
  <c r="O1386" i="15"/>
  <c r="L1387" i="15"/>
  <c r="N1387" i="15"/>
  <c r="O1387" i="15"/>
  <c r="L1388" i="15"/>
  <c r="N1388" i="15"/>
  <c r="O1388" i="15"/>
  <c r="L1389" i="15"/>
  <c r="N1389" i="15"/>
  <c r="O1389" i="15"/>
  <c r="L1390" i="15"/>
  <c r="N1390" i="15"/>
  <c r="O1390" i="15"/>
  <c r="L1391" i="15"/>
  <c r="N1391" i="15"/>
  <c r="O1391" i="15"/>
  <c r="L1392" i="15"/>
  <c r="N1392" i="15"/>
  <c r="O1392" i="15"/>
  <c r="L1393" i="15"/>
  <c r="N1393" i="15"/>
  <c r="O1393" i="15"/>
  <c r="L1394" i="15"/>
  <c r="N1394" i="15"/>
  <c r="O1394" i="15"/>
  <c r="L1395" i="15"/>
  <c r="N1395" i="15"/>
  <c r="O1395" i="15"/>
  <c r="L1396" i="15"/>
  <c r="N1396" i="15"/>
  <c r="O1396" i="15"/>
  <c r="L1397" i="15"/>
  <c r="N1397" i="15"/>
  <c r="O1397" i="15"/>
  <c r="L1398" i="15"/>
  <c r="N1398" i="15"/>
  <c r="O1398" i="15"/>
  <c r="L1399" i="15"/>
  <c r="N1399" i="15"/>
  <c r="O1399" i="15"/>
  <c r="L1400" i="15"/>
  <c r="N1400" i="15"/>
  <c r="O1400" i="15"/>
  <c r="L1401" i="15"/>
  <c r="N1401" i="15"/>
  <c r="O1401" i="15"/>
  <c r="L1402" i="15"/>
  <c r="N1402" i="15"/>
  <c r="O1402" i="15"/>
  <c r="L1403" i="15"/>
  <c r="N1403" i="15"/>
  <c r="O1403" i="15"/>
  <c r="L1404" i="15"/>
  <c r="N1404" i="15"/>
  <c r="O1404" i="15"/>
  <c r="L1405" i="15"/>
  <c r="N1405" i="15"/>
  <c r="O1405" i="15"/>
  <c r="L1406" i="15"/>
  <c r="N1406" i="15"/>
  <c r="O1406" i="15"/>
  <c r="L1407" i="15"/>
  <c r="N1407" i="15"/>
  <c r="O1407" i="15"/>
  <c r="L1408" i="15"/>
  <c r="N1408" i="15"/>
  <c r="O1408" i="15"/>
  <c r="L1409" i="15"/>
  <c r="N1409" i="15"/>
  <c r="O1409" i="15"/>
  <c r="L1410" i="15"/>
  <c r="N1410" i="15"/>
  <c r="O1410" i="15"/>
  <c r="L1411" i="15"/>
  <c r="N1411" i="15"/>
  <c r="O1411" i="15"/>
  <c r="L1412" i="15"/>
  <c r="N1412" i="15"/>
  <c r="O1412" i="15"/>
  <c r="L1413" i="15"/>
  <c r="N1413" i="15"/>
  <c r="O1413" i="15"/>
  <c r="L1414" i="15"/>
  <c r="N1414" i="15"/>
  <c r="O1414" i="15"/>
  <c r="L1415" i="15"/>
  <c r="N1415" i="15"/>
  <c r="O1415" i="15"/>
  <c r="L1416" i="15"/>
  <c r="N1416" i="15"/>
  <c r="O1416" i="15"/>
  <c r="L1417" i="15"/>
  <c r="N1417" i="15"/>
  <c r="O1417" i="15"/>
  <c r="L1418" i="15"/>
  <c r="N1418" i="15"/>
  <c r="O1418" i="15"/>
  <c r="L1419" i="15"/>
  <c r="N1419" i="15"/>
  <c r="O1419" i="15"/>
  <c r="L1420" i="15"/>
  <c r="N1420" i="15"/>
  <c r="O1420" i="15"/>
  <c r="L1421" i="15"/>
  <c r="N1421" i="15"/>
  <c r="O1421" i="15"/>
  <c r="L1422" i="15"/>
  <c r="N1422" i="15"/>
  <c r="O1422" i="15"/>
  <c r="L1423" i="15"/>
  <c r="N1423" i="15"/>
  <c r="O1423" i="15"/>
  <c r="L1424" i="15"/>
  <c r="N1424" i="15"/>
  <c r="O1424" i="15"/>
  <c r="L1425" i="15"/>
  <c r="N1425" i="15"/>
  <c r="O1425" i="15"/>
  <c r="L1426" i="15"/>
  <c r="N1426" i="15"/>
  <c r="O1426" i="15"/>
  <c r="L1427" i="15"/>
  <c r="N1427" i="15"/>
  <c r="O1427" i="15"/>
  <c r="L1428" i="15"/>
  <c r="N1428" i="15"/>
  <c r="O1428" i="15"/>
  <c r="L1429" i="15"/>
  <c r="N1429" i="15"/>
  <c r="O1429" i="15"/>
  <c r="L1430" i="15"/>
  <c r="N1430" i="15"/>
  <c r="O1430" i="15"/>
  <c r="L1431" i="15"/>
  <c r="N1431" i="15"/>
  <c r="O1431" i="15"/>
  <c r="L1432" i="15"/>
  <c r="N1432" i="15"/>
  <c r="O1432" i="15"/>
  <c r="L1433" i="15"/>
  <c r="N1433" i="15"/>
  <c r="O1433" i="15"/>
  <c r="L1434" i="15"/>
  <c r="N1434" i="15"/>
  <c r="O1434" i="15"/>
  <c r="L1435" i="15"/>
  <c r="N1435" i="15"/>
  <c r="O1435" i="15"/>
  <c r="L1436" i="15"/>
  <c r="N1436" i="15"/>
  <c r="O1436" i="15"/>
  <c r="L1437" i="15"/>
  <c r="N1437" i="15"/>
  <c r="O1437" i="15"/>
  <c r="L1438" i="15"/>
  <c r="N1438" i="15"/>
  <c r="O1438" i="15"/>
  <c r="L1439" i="15"/>
  <c r="N1439" i="15"/>
  <c r="O1439" i="15"/>
  <c r="L1440" i="15"/>
  <c r="N1440" i="15"/>
  <c r="O1440" i="15"/>
  <c r="L1441" i="15"/>
  <c r="N1441" i="15"/>
  <c r="O1441" i="15"/>
  <c r="L1442" i="15"/>
  <c r="N1442" i="15"/>
  <c r="O1442" i="15"/>
  <c r="L1443" i="15"/>
  <c r="N1443" i="15"/>
  <c r="O1443" i="15"/>
  <c r="L1444" i="15"/>
  <c r="N1444" i="15"/>
  <c r="O1444" i="15"/>
  <c r="L1445" i="15"/>
  <c r="N1445" i="15"/>
  <c r="O1445" i="15"/>
  <c r="L1446" i="15"/>
  <c r="N1446" i="15"/>
  <c r="O1446" i="15"/>
  <c r="L1447" i="15"/>
  <c r="N1447" i="15"/>
  <c r="O1447" i="15"/>
  <c r="L1448" i="15"/>
  <c r="N1448" i="15"/>
  <c r="O1448" i="15"/>
  <c r="L1449" i="15"/>
  <c r="N1449" i="15"/>
  <c r="O1449" i="15"/>
  <c r="L1450" i="15"/>
  <c r="N1450" i="15"/>
  <c r="O1450" i="15"/>
  <c r="L1451" i="15"/>
  <c r="N1451" i="15"/>
  <c r="O1451" i="15"/>
  <c r="L1452" i="15"/>
  <c r="N1452" i="15"/>
  <c r="O1452" i="15"/>
  <c r="L1453" i="15"/>
  <c r="N1453" i="15"/>
  <c r="O1453" i="15"/>
  <c r="L1454" i="15"/>
  <c r="N1454" i="15"/>
  <c r="O1454" i="15"/>
  <c r="L1455" i="15"/>
  <c r="N1455" i="15"/>
  <c r="O1455" i="15"/>
  <c r="L1456" i="15"/>
  <c r="N1456" i="15"/>
  <c r="O1456" i="15"/>
  <c r="L1457" i="15"/>
  <c r="N1457" i="15"/>
  <c r="O1457" i="15"/>
  <c r="L1458" i="15"/>
  <c r="N1458" i="15"/>
  <c r="O1458" i="15"/>
  <c r="L1459" i="15"/>
  <c r="N1459" i="15"/>
  <c r="O1459" i="15"/>
  <c r="L1460" i="15"/>
  <c r="N1460" i="15"/>
  <c r="O1460" i="15"/>
  <c r="L1461" i="15"/>
  <c r="N1461" i="15"/>
  <c r="O1461" i="15"/>
  <c r="L1462" i="15"/>
  <c r="N1462" i="15"/>
  <c r="O1462" i="15"/>
  <c r="L1463" i="15"/>
  <c r="N1463" i="15"/>
  <c r="O1463" i="15"/>
  <c r="L1464" i="15"/>
  <c r="N1464" i="15"/>
  <c r="O1464" i="15"/>
  <c r="L1465" i="15"/>
  <c r="N1465" i="15"/>
  <c r="O1465" i="15"/>
  <c r="L1466" i="15"/>
  <c r="N1466" i="15"/>
  <c r="O1466" i="15"/>
  <c r="L1467" i="15"/>
  <c r="N1467" i="15"/>
  <c r="O1467" i="15"/>
  <c r="L1468" i="15"/>
  <c r="N1468" i="15"/>
  <c r="O1468" i="15"/>
  <c r="L1469" i="15"/>
  <c r="N1469" i="15"/>
  <c r="O1469" i="15"/>
  <c r="L1470" i="15"/>
  <c r="N1470" i="15"/>
  <c r="O1470" i="15"/>
  <c r="L1471" i="15"/>
  <c r="N1471" i="15"/>
  <c r="O1471" i="15"/>
  <c r="L1472" i="15"/>
  <c r="N1472" i="15"/>
  <c r="O1472" i="15"/>
  <c r="L1473" i="15"/>
  <c r="N1473" i="15"/>
  <c r="O1473" i="15"/>
  <c r="L1474" i="15"/>
  <c r="N1474" i="15"/>
  <c r="O1474" i="15"/>
  <c r="L1475" i="15"/>
  <c r="N1475" i="15"/>
  <c r="O1475" i="15"/>
  <c r="L1476" i="15"/>
  <c r="N1476" i="15"/>
  <c r="O1476" i="15"/>
  <c r="L1477" i="15"/>
  <c r="N1477" i="15"/>
  <c r="O1477" i="15"/>
  <c r="L1478" i="15"/>
  <c r="N1478" i="15"/>
  <c r="O1478" i="15"/>
  <c r="L1479" i="15"/>
  <c r="N1479" i="15"/>
  <c r="O1479" i="15"/>
  <c r="L1480" i="15"/>
  <c r="N1480" i="15"/>
  <c r="O1480" i="15"/>
  <c r="L1481" i="15"/>
  <c r="N1481" i="15"/>
  <c r="O1481" i="15"/>
  <c r="L1482" i="15"/>
  <c r="N1482" i="15"/>
  <c r="O1482" i="15"/>
  <c r="L1483" i="15"/>
  <c r="N1483" i="15"/>
  <c r="O1483" i="15"/>
  <c r="L1484" i="15"/>
  <c r="N1484" i="15"/>
  <c r="O1484" i="15"/>
  <c r="L1485" i="15"/>
  <c r="N1485" i="15"/>
  <c r="O1485" i="15"/>
  <c r="L1486" i="15"/>
  <c r="N1486" i="15"/>
  <c r="O1486" i="15"/>
  <c r="L1487" i="15"/>
  <c r="N1487" i="15"/>
  <c r="O1487" i="15"/>
  <c r="L1488" i="15"/>
  <c r="N1488" i="15"/>
  <c r="O1488" i="15"/>
  <c r="L1489" i="15"/>
  <c r="N1489" i="15"/>
  <c r="O1489" i="15"/>
  <c r="L1490" i="15"/>
  <c r="N1490" i="15"/>
  <c r="O1490" i="15"/>
  <c r="L1491" i="15"/>
  <c r="N1491" i="15"/>
  <c r="O1491" i="15"/>
  <c r="L1492" i="15"/>
  <c r="N1492" i="15"/>
  <c r="O1492" i="15"/>
  <c r="L1493" i="15"/>
  <c r="N1493" i="15"/>
  <c r="O1493" i="15"/>
  <c r="L1494" i="15"/>
  <c r="N1494" i="15"/>
  <c r="O1494" i="15"/>
  <c r="L1495" i="15"/>
  <c r="N1495" i="15"/>
  <c r="O1495" i="15"/>
  <c r="L1496" i="15"/>
  <c r="N1496" i="15"/>
  <c r="O1496" i="15"/>
  <c r="L1497" i="15"/>
  <c r="N1497" i="15"/>
  <c r="O1497" i="15"/>
  <c r="L1498" i="15"/>
  <c r="N1498" i="15"/>
  <c r="O1498" i="15"/>
  <c r="L1499" i="15"/>
  <c r="N1499" i="15"/>
  <c r="O1499" i="15"/>
  <c r="L1500" i="15"/>
  <c r="N1500" i="15"/>
  <c r="O1500" i="15"/>
  <c r="L1501" i="15"/>
  <c r="N1501" i="15"/>
  <c r="O1501" i="15"/>
  <c r="L1502" i="15"/>
  <c r="N1502" i="15"/>
  <c r="O1502" i="15"/>
  <c r="L1503" i="15"/>
  <c r="N1503" i="15"/>
  <c r="O1503" i="15"/>
  <c r="L1504" i="15"/>
  <c r="N1504" i="15"/>
  <c r="O1504" i="15"/>
  <c r="L1505" i="15"/>
  <c r="N1505" i="15"/>
  <c r="O1505" i="15"/>
  <c r="L1506" i="15"/>
  <c r="N1506" i="15"/>
  <c r="O1506" i="15"/>
  <c r="L1507" i="15"/>
  <c r="N1507" i="15"/>
  <c r="O1507" i="15"/>
  <c r="L1508" i="15"/>
  <c r="N1508" i="15"/>
  <c r="O1508" i="15"/>
  <c r="L1509" i="15"/>
  <c r="N1509" i="15"/>
  <c r="O1509" i="15"/>
  <c r="L1510" i="15"/>
  <c r="N1510" i="15"/>
  <c r="O1510" i="15"/>
  <c r="L1511" i="15"/>
  <c r="N1511" i="15"/>
  <c r="O1511" i="15"/>
  <c r="L1512" i="15"/>
  <c r="N1512" i="15"/>
  <c r="O1512" i="15"/>
  <c r="L1513" i="15"/>
  <c r="N1513" i="15"/>
  <c r="O1513" i="15"/>
  <c r="L1514" i="15"/>
  <c r="N1514" i="15"/>
  <c r="O1514" i="15"/>
  <c r="L1515" i="15"/>
  <c r="N1515" i="15"/>
  <c r="O1515" i="15"/>
  <c r="L1516" i="15"/>
  <c r="N1516" i="15"/>
  <c r="O1516" i="15"/>
  <c r="L1517" i="15"/>
  <c r="N1517" i="15"/>
  <c r="O1517" i="15"/>
  <c r="L1518" i="15"/>
  <c r="N1518" i="15"/>
  <c r="O1518" i="15"/>
  <c r="L1519" i="15"/>
  <c r="N1519" i="15"/>
  <c r="O1519" i="15"/>
  <c r="L1520" i="15"/>
  <c r="N1520" i="15"/>
  <c r="O1520" i="15"/>
  <c r="L1521" i="15"/>
  <c r="N1521" i="15"/>
  <c r="O1521" i="15"/>
  <c r="L1522" i="15"/>
  <c r="N1522" i="15"/>
  <c r="O1522" i="15"/>
  <c r="L1523" i="15"/>
  <c r="N1523" i="15"/>
  <c r="O1523" i="15"/>
  <c r="L1524" i="15"/>
  <c r="N1524" i="15"/>
  <c r="O1524" i="15"/>
  <c r="L1525" i="15"/>
  <c r="N1525" i="15"/>
  <c r="O1525" i="15"/>
  <c r="L1526" i="15"/>
  <c r="N1526" i="15"/>
  <c r="O1526" i="15"/>
  <c r="L1527" i="15"/>
  <c r="N1527" i="15"/>
  <c r="O1527" i="15"/>
  <c r="L1528" i="15"/>
  <c r="N1528" i="15"/>
  <c r="O1528" i="15"/>
  <c r="L1529" i="15"/>
  <c r="N1529" i="15"/>
  <c r="O1529" i="15"/>
  <c r="L1530" i="15"/>
  <c r="N1530" i="15"/>
  <c r="O1530" i="15"/>
  <c r="L1531" i="15"/>
  <c r="N1531" i="15"/>
  <c r="O1531" i="15"/>
  <c r="L1532" i="15"/>
  <c r="N1532" i="15"/>
  <c r="O1532" i="15"/>
  <c r="L1533" i="15"/>
  <c r="N1533" i="15"/>
  <c r="O1533" i="15"/>
  <c r="L1534" i="15"/>
  <c r="N1534" i="15"/>
  <c r="O1534" i="15"/>
  <c r="L1535" i="15"/>
  <c r="N1535" i="15"/>
  <c r="O1535" i="15"/>
  <c r="L1536" i="15"/>
  <c r="N1536" i="15"/>
  <c r="O1536" i="15"/>
  <c r="L1537" i="15"/>
  <c r="N1537" i="15"/>
  <c r="O1537" i="15"/>
  <c r="L1538" i="15"/>
  <c r="N1538" i="15"/>
  <c r="O1538" i="15"/>
  <c r="L1539" i="15"/>
  <c r="N1539" i="15"/>
  <c r="O1539" i="15"/>
  <c r="L1540" i="15"/>
  <c r="N1540" i="15"/>
  <c r="O1540" i="15"/>
  <c r="L1541" i="15"/>
  <c r="N1541" i="15"/>
  <c r="O1541" i="15"/>
  <c r="L1542" i="15"/>
  <c r="N1542" i="15"/>
  <c r="O1542" i="15"/>
  <c r="L1543" i="15"/>
  <c r="N1543" i="15"/>
  <c r="O1543" i="15"/>
  <c r="L1544" i="15"/>
  <c r="N1544" i="15"/>
  <c r="O1544" i="15"/>
  <c r="L1545" i="15"/>
  <c r="N1545" i="15"/>
  <c r="O1545" i="15"/>
  <c r="L1546" i="15"/>
  <c r="N1546" i="15"/>
  <c r="O1546" i="15"/>
  <c r="L1547" i="15"/>
  <c r="N1547" i="15"/>
  <c r="O1547" i="15"/>
  <c r="L1548" i="15"/>
  <c r="N1548" i="15"/>
  <c r="O1548" i="15"/>
  <c r="L1549" i="15"/>
  <c r="N1549" i="15"/>
  <c r="O1549" i="15"/>
  <c r="L1550" i="15"/>
  <c r="N1550" i="15"/>
  <c r="O1550" i="15"/>
  <c r="L1551" i="15"/>
  <c r="N1551" i="15"/>
  <c r="O1551" i="15"/>
  <c r="L1552" i="15"/>
  <c r="N1552" i="15"/>
  <c r="O1552" i="15"/>
  <c r="L1553" i="15"/>
  <c r="N1553" i="15"/>
  <c r="O1553" i="15"/>
  <c r="L1554" i="15"/>
  <c r="N1554" i="15"/>
  <c r="O1554" i="15"/>
  <c r="L1555" i="15"/>
  <c r="N1555" i="15"/>
  <c r="O1555" i="15"/>
  <c r="L1556" i="15"/>
  <c r="N1556" i="15"/>
  <c r="O1556" i="15"/>
  <c r="L1557" i="15"/>
  <c r="N1557" i="15"/>
  <c r="O1557" i="15"/>
  <c r="L1558" i="15"/>
  <c r="N1558" i="15"/>
  <c r="O1558" i="15"/>
  <c r="L1559" i="15"/>
  <c r="N1559" i="15"/>
  <c r="O1559" i="15"/>
  <c r="L1560" i="15"/>
  <c r="N1560" i="15"/>
  <c r="O1560" i="15"/>
  <c r="L1561" i="15"/>
  <c r="N1561" i="15"/>
  <c r="O1561" i="15"/>
  <c r="L1562" i="15"/>
  <c r="N1562" i="15"/>
  <c r="O1562" i="15"/>
  <c r="L1563" i="15"/>
  <c r="N1563" i="15"/>
  <c r="O1563" i="15"/>
  <c r="L1564" i="15"/>
  <c r="N1564" i="15"/>
  <c r="O1564" i="15"/>
  <c r="L1565" i="15"/>
  <c r="N1565" i="15"/>
  <c r="O1565" i="15"/>
  <c r="L1566" i="15"/>
  <c r="N1566" i="15"/>
  <c r="O1566" i="15"/>
  <c r="L1567" i="15"/>
  <c r="N1567" i="15"/>
  <c r="O1567" i="15"/>
  <c r="L1568" i="15"/>
  <c r="N1568" i="15"/>
  <c r="O1568" i="15"/>
  <c r="L1569" i="15"/>
  <c r="N1569" i="15"/>
  <c r="O1569" i="15"/>
  <c r="L1570" i="15"/>
  <c r="N1570" i="15"/>
  <c r="O1570" i="15"/>
  <c r="L1571" i="15"/>
  <c r="N1571" i="15"/>
  <c r="O1571" i="15"/>
  <c r="L1572" i="15"/>
  <c r="N1572" i="15"/>
  <c r="O1572" i="15"/>
  <c r="L1573" i="15"/>
  <c r="N1573" i="15"/>
  <c r="O1573" i="15"/>
  <c r="L1574" i="15"/>
  <c r="N1574" i="15"/>
  <c r="O1574" i="15"/>
  <c r="L1575" i="15"/>
  <c r="N1575" i="15"/>
  <c r="O1575" i="15"/>
  <c r="L1576" i="15"/>
  <c r="N1576" i="15"/>
  <c r="O1576" i="15"/>
  <c r="L1577" i="15"/>
  <c r="N1577" i="15"/>
  <c r="O1577" i="15"/>
  <c r="L1578" i="15"/>
  <c r="N1578" i="15"/>
  <c r="O1578" i="15"/>
  <c r="L1579" i="15"/>
  <c r="N1579" i="15"/>
  <c r="O1579" i="15"/>
  <c r="L1580" i="15"/>
  <c r="N1580" i="15"/>
  <c r="O1580" i="15"/>
  <c r="L1581" i="15"/>
  <c r="N1581" i="15"/>
  <c r="O1581" i="15"/>
  <c r="L1582" i="15"/>
  <c r="N1582" i="15"/>
  <c r="O1582" i="15"/>
  <c r="L1583" i="15"/>
  <c r="N1583" i="15"/>
  <c r="O1583" i="15"/>
  <c r="L1584" i="15"/>
  <c r="N1584" i="15"/>
  <c r="O1584" i="15"/>
  <c r="L1585" i="15"/>
  <c r="N1585" i="15"/>
  <c r="O1585" i="15"/>
  <c r="L1586" i="15"/>
  <c r="N1586" i="15"/>
  <c r="O1586" i="15"/>
  <c r="L1587" i="15"/>
  <c r="N1587" i="15"/>
  <c r="O1587" i="15"/>
  <c r="L1588" i="15"/>
  <c r="N1588" i="15"/>
  <c r="O1588" i="15"/>
  <c r="L1589" i="15"/>
  <c r="N1589" i="15"/>
  <c r="O1589" i="15"/>
  <c r="L1590" i="15"/>
  <c r="N1590" i="15"/>
  <c r="O1590" i="15"/>
  <c r="L1591" i="15"/>
  <c r="N1591" i="15"/>
  <c r="O1591" i="15"/>
  <c r="L1592" i="15"/>
  <c r="N1592" i="15"/>
  <c r="O1592" i="15"/>
  <c r="L1593" i="15"/>
  <c r="N1593" i="15"/>
  <c r="O1593" i="15"/>
  <c r="L1594" i="15"/>
  <c r="N1594" i="15"/>
  <c r="O1594" i="15"/>
  <c r="L1595" i="15"/>
  <c r="N1595" i="15"/>
  <c r="O1595" i="15"/>
  <c r="L1596" i="15"/>
  <c r="N1596" i="15"/>
  <c r="O1596" i="15"/>
  <c r="L1597" i="15"/>
  <c r="N1597" i="15"/>
  <c r="O1597" i="15"/>
  <c r="L1598" i="15"/>
  <c r="N1598" i="15"/>
  <c r="O1598" i="15"/>
  <c r="L1599" i="15"/>
  <c r="N1599" i="15"/>
  <c r="O1599" i="15"/>
  <c r="L1600" i="15"/>
  <c r="N1600" i="15"/>
  <c r="O1600" i="15"/>
  <c r="L1601" i="15"/>
  <c r="N1601" i="15"/>
  <c r="O1601" i="15"/>
  <c r="L1602" i="15"/>
  <c r="N1602" i="15"/>
  <c r="O1602" i="15"/>
  <c r="L1603" i="15"/>
  <c r="N1603" i="15"/>
  <c r="O1603" i="15"/>
  <c r="L1604" i="15"/>
  <c r="N1604" i="15"/>
  <c r="O1604" i="15"/>
  <c r="L1605" i="15"/>
  <c r="N1605" i="15"/>
  <c r="O1605" i="15"/>
  <c r="L1606" i="15"/>
  <c r="N1606" i="15"/>
  <c r="O1606" i="15"/>
  <c r="L1607" i="15"/>
  <c r="N1607" i="15"/>
  <c r="O1607" i="15"/>
  <c r="L1608" i="15"/>
  <c r="N1608" i="15"/>
  <c r="O1608" i="15"/>
  <c r="L1609" i="15"/>
  <c r="N1609" i="15"/>
  <c r="O1609" i="15"/>
  <c r="L1610" i="15"/>
  <c r="N1610" i="15"/>
  <c r="O1610" i="15"/>
  <c r="L1611" i="15"/>
  <c r="N1611" i="15"/>
  <c r="O1611" i="15"/>
  <c r="L1612" i="15"/>
  <c r="N1612" i="15"/>
  <c r="O1612" i="15"/>
  <c r="L1613" i="15"/>
  <c r="N1613" i="15"/>
  <c r="O1613" i="15"/>
  <c r="L1614" i="15"/>
  <c r="N1614" i="15"/>
  <c r="O1614" i="15"/>
  <c r="L1615" i="15"/>
  <c r="N1615" i="15"/>
  <c r="O1615" i="15"/>
  <c r="L1616" i="15"/>
  <c r="N1616" i="15"/>
  <c r="O1616" i="15"/>
  <c r="L1617" i="15"/>
  <c r="N1617" i="15"/>
  <c r="O1617" i="15"/>
  <c r="L1618" i="15"/>
  <c r="N1618" i="15"/>
  <c r="O1618" i="15"/>
  <c r="L1619" i="15"/>
  <c r="N1619" i="15"/>
  <c r="O1619" i="15"/>
  <c r="L1620" i="15"/>
  <c r="N1620" i="15"/>
  <c r="O1620" i="15"/>
  <c r="L1621" i="15"/>
  <c r="N1621" i="15"/>
  <c r="O1621" i="15"/>
  <c r="L1622" i="15"/>
  <c r="N1622" i="15"/>
  <c r="O1622" i="15"/>
  <c r="L1623" i="15"/>
  <c r="N1623" i="15"/>
  <c r="O1623" i="15"/>
  <c r="L1624" i="15"/>
  <c r="N1624" i="15"/>
  <c r="O1624" i="15"/>
  <c r="L1625" i="15"/>
  <c r="N1625" i="15"/>
  <c r="O1625" i="15"/>
  <c r="L1626" i="15"/>
  <c r="N1626" i="15"/>
  <c r="O1626" i="15"/>
  <c r="L1627" i="15"/>
  <c r="N1627" i="15"/>
  <c r="O1627" i="15"/>
  <c r="L1628" i="15"/>
  <c r="N1628" i="15"/>
  <c r="O1628" i="15"/>
  <c r="L1629" i="15"/>
  <c r="N1629" i="15"/>
  <c r="O1629" i="15"/>
  <c r="L1630" i="15"/>
  <c r="N1630" i="15"/>
  <c r="O1630" i="15"/>
  <c r="L1631" i="15"/>
  <c r="N1631" i="15"/>
  <c r="O1631" i="15"/>
  <c r="L1632" i="15"/>
  <c r="N1632" i="15"/>
  <c r="O1632" i="15"/>
  <c r="L1633" i="15"/>
  <c r="N1633" i="15"/>
  <c r="O1633" i="15"/>
  <c r="L1634" i="15"/>
  <c r="N1634" i="15"/>
  <c r="O1634" i="15"/>
  <c r="L1635" i="15"/>
  <c r="N1635" i="15"/>
  <c r="O1635" i="15"/>
  <c r="L1636" i="15"/>
  <c r="N1636" i="15"/>
  <c r="O1636" i="15"/>
  <c r="L1637" i="15"/>
  <c r="N1637" i="15"/>
  <c r="O1637" i="15"/>
  <c r="L1638" i="15"/>
  <c r="N1638" i="15"/>
  <c r="O1638" i="15"/>
  <c r="L1639" i="15"/>
  <c r="N1639" i="15"/>
  <c r="O1639" i="15"/>
  <c r="L1640" i="15"/>
  <c r="N1640" i="15"/>
  <c r="O1640" i="15"/>
  <c r="L1641" i="15"/>
  <c r="N1641" i="15"/>
  <c r="O1641" i="15"/>
  <c r="L1642" i="15"/>
  <c r="N1642" i="15"/>
  <c r="O1642" i="15"/>
  <c r="L1643" i="15"/>
  <c r="N1643" i="15"/>
  <c r="O1643" i="15"/>
  <c r="L1644" i="15"/>
  <c r="N1644" i="15"/>
  <c r="O1644" i="15"/>
  <c r="L1645" i="15"/>
  <c r="N1645" i="15"/>
  <c r="O1645" i="15"/>
  <c r="L1646" i="15"/>
  <c r="N1646" i="15"/>
  <c r="O1646" i="15"/>
  <c r="L1647" i="15"/>
  <c r="N1647" i="15"/>
  <c r="O1647" i="15"/>
  <c r="L1648" i="15"/>
  <c r="N1648" i="15"/>
  <c r="O1648" i="15"/>
  <c r="L1649" i="15"/>
  <c r="N1649" i="15"/>
  <c r="O1649" i="15"/>
  <c r="L1650" i="15"/>
  <c r="N1650" i="15"/>
  <c r="O1650" i="15"/>
  <c r="L1651" i="15"/>
  <c r="N1651" i="15"/>
  <c r="O1651" i="15"/>
  <c r="L1652" i="15"/>
  <c r="N1652" i="15"/>
  <c r="O1652" i="15"/>
  <c r="L1653" i="15"/>
  <c r="N1653" i="15"/>
  <c r="O1653" i="15"/>
  <c r="L1654" i="15"/>
  <c r="N1654" i="15"/>
  <c r="O1654" i="15"/>
  <c r="L1655" i="15"/>
  <c r="N1655" i="15"/>
  <c r="O1655" i="15"/>
  <c r="L1656" i="15"/>
  <c r="N1656" i="15"/>
  <c r="O1656" i="15"/>
  <c r="L1657" i="15"/>
  <c r="N1657" i="15"/>
  <c r="O1657" i="15"/>
  <c r="L1658" i="15"/>
  <c r="N1658" i="15"/>
  <c r="O1658" i="15"/>
  <c r="L1659" i="15"/>
  <c r="N1659" i="15"/>
  <c r="O1659" i="15"/>
  <c r="L1660" i="15"/>
  <c r="N1660" i="15"/>
  <c r="O1660" i="15"/>
  <c r="L1661" i="15"/>
  <c r="N1661" i="15"/>
  <c r="O1661" i="15"/>
  <c r="L1662" i="15"/>
  <c r="N1662" i="15"/>
  <c r="O1662" i="15"/>
  <c r="L1663" i="15"/>
  <c r="N1663" i="15"/>
  <c r="O1663" i="15"/>
  <c r="L1664" i="15"/>
  <c r="N1664" i="15"/>
  <c r="O1664" i="15"/>
  <c r="L1665" i="15"/>
  <c r="N1665" i="15"/>
  <c r="O1665" i="15"/>
  <c r="L1666" i="15"/>
  <c r="N1666" i="15"/>
  <c r="O1666" i="15"/>
  <c r="L1667" i="15"/>
  <c r="N1667" i="15"/>
  <c r="O1667" i="15"/>
  <c r="L1668" i="15"/>
  <c r="N1668" i="15"/>
  <c r="O1668" i="15"/>
  <c r="L1669" i="15"/>
  <c r="N1669" i="15"/>
  <c r="O1669" i="15"/>
  <c r="L1670" i="15"/>
  <c r="N1670" i="15"/>
  <c r="O1670" i="15"/>
  <c r="L1671" i="15"/>
  <c r="N1671" i="15"/>
  <c r="O1671" i="15"/>
  <c r="L1672" i="15"/>
  <c r="N1672" i="15"/>
  <c r="O1672" i="15"/>
  <c r="L1673" i="15"/>
  <c r="N1673" i="15"/>
  <c r="O1673" i="15"/>
  <c r="L1674" i="15"/>
  <c r="N1674" i="15"/>
  <c r="O1674" i="15"/>
  <c r="L1675" i="15"/>
  <c r="N1675" i="15"/>
  <c r="O1675" i="15"/>
  <c r="L1676" i="15"/>
  <c r="N1676" i="15"/>
  <c r="O1676" i="15"/>
  <c r="L1677" i="15"/>
  <c r="N1677" i="15"/>
  <c r="O1677" i="15"/>
  <c r="L1678" i="15"/>
  <c r="N1678" i="15"/>
  <c r="O1678" i="15"/>
  <c r="L1679" i="15"/>
  <c r="N1679" i="15"/>
  <c r="O1679" i="15"/>
  <c r="L1680" i="15"/>
  <c r="N1680" i="15"/>
  <c r="O1680" i="15"/>
  <c r="L1681" i="15"/>
  <c r="N1681" i="15"/>
  <c r="O1681" i="15"/>
  <c r="L1682" i="15"/>
  <c r="N1682" i="15"/>
  <c r="O1682" i="15"/>
  <c r="L1683" i="15"/>
  <c r="N1683" i="15"/>
  <c r="O1683" i="15"/>
  <c r="L1684" i="15"/>
  <c r="N1684" i="15"/>
  <c r="O1684" i="15"/>
  <c r="L1685" i="15"/>
  <c r="N1685" i="15"/>
  <c r="O1685" i="15"/>
  <c r="L1686" i="15"/>
  <c r="N1686" i="15"/>
  <c r="O1686" i="15"/>
  <c r="L1687" i="15"/>
  <c r="N1687" i="15"/>
  <c r="O1687" i="15"/>
  <c r="L1688" i="15"/>
  <c r="N1688" i="15"/>
  <c r="O1688" i="15"/>
  <c r="L1689" i="15"/>
  <c r="N1689" i="15"/>
  <c r="O1689" i="15"/>
  <c r="L1690" i="15"/>
  <c r="N1690" i="15"/>
  <c r="O1690" i="15"/>
  <c r="L1691" i="15"/>
  <c r="N1691" i="15"/>
  <c r="O1691" i="15"/>
  <c r="L1692" i="15"/>
  <c r="N1692" i="15"/>
  <c r="O1692" i="15"/>
  <c r="L1693" i="15"/>
  <c r="N1693" i="15"/>
  <c r="O1693" i="15"/>
  <c r="L1694" i="15"/>
  <c r="N1694" i="15"/>
  <c r="O1694" i="15"/>
  <c r="L1695" i="15"/>
  <c r="N1695" i="15"/>
  <c r="O1695" i="15"/>
  <c r="L1696" i="15"/>
  <c r="N1696" i="15"/>
  <c r="O1696" i="15"/>
  <c r="L1697" i="15"/>
  <c r="N1697" i="15"/>
  <c r="O1697" i="15"/>
  <c r="L1698" i="15"/>
  <c r="N1698" i="15"/>
  <c r="O1698" i="15"/>
  <c r="L1699" i="15"/>
  <c r="N1699" i="15"/>
  <c r="O1699" i="15"/>
  <c r="L1700" i="15"/>
  <c r="N1700" i="15"/>
  <c r="O1700" i="15"/>
  <c r="L1701" i="15"/>
  <c r="N1701" i="15"/>
  <c r="O1701" i="15"/>
  <c r="L1702" i="15"/>
  <c r="N1702" i="15"/>
  <c r="O1702" i="15"/>
  <c r="L1703" i="15"/>
  <c r="N1703" i="15"/>
  <c r="O1703" i="15"/>
  <c r="L1704" i="15"/>
  <c r="N1704" i="15"/>
  <c r="O1704" i="15"/>
  <c r="L1705" i="15"/>
  <c r="N1705" i="15"/>
  <c r="O1705" i="15"/>
  <c r="L1706" i="15"/>
  <c r="N1706" i="15"/>
  <c r="O1706" i="15"/>
  <c r="L1707" i="15"/>
  <c r="N1707" i="15"/>
  <c r="O1707" i="15"/>
  <c r="L1708" i="15"/>
  <c r="N1708" i="15"/>
  <c r="O1708" i="15"/>
  <c r="L1709" i="15"/>
  <c r="N1709" i="15"/>
  <c r="O1709" i="15"/>
  <c r="L1710" i="15"/>
  <c r="N1710" i="15"/>
  <c r="O1710" i="15"/>
  <c r="L1711" i="15"/>
  <c r="N1711" i="15"/>
  <c r="O1711" i="15"/>
  <c r="L1712" i="15"/>
  <c r="N1712" i="15"/>
  <c r="O1712" i="15"/>
  <c r="L1713" i="15"/>
  <c r="N1713" i="15"/>
  <c r="O1713" i="15"/>
  <c r="L1714" i="15"/>
  <c r="N1714" i="15"/>
  <c r="O1714" i="15"/>
  <c r="L1715" i="15"/>
  <c r="N1715" i="15"/>
  <c r="O1715" i="15"/>
  <c r="L1716" i="15"/>
  <c r="N1716" i="15"/>
  <c r="O1716" i="15"/>
  <c r="L1717" i="15"/>
  <c r="N1717" i="15"/>
  <c r="O1717" i="15"/>
  <c r="L1718" i="15"/>
  <c r="N1718" i="15"/>
  <c r="O1718" i="15"/>
  <c r="L1719" i="15"/>
  <c r="N1719" i="15"/>
  <c r="O1719" i="15"/>
  <c r="L1720" i="15"/>
  <c r="N1720" i="15"/>
  <c r="O1720" i="15"/>
  <c r="L1721" i="15"/>
  <c r="N1721" i="15"/>
  <c r="O1721" i="15"/>
  <c r="L1722" i="15"/>
  <c r="N1722" i="15"/>
  <c r="O1722" i="15"/>
  <c r="L1723" i="15"/>
  <c r="N1723" i="15"/>
  <c r="O1723" i="15"/>
  <c r="L1724" i="15"/>
  <c r="N1724" i="15"/>
  <c r="O1724" i="15"/>
  <c r="L1725" i="15"/>
  <c r="N1725" i="15"/>
  <c r="O1725" i="15"/>
  <c r="L1726" i="15"/>
  <c r="N1726" i="15"/>
  <c r="O1726" i="15"/>
  <c r="L1727" i="15"/>
  <c r="N1727" i="15"/>
  <c r="O1727" i="15"/>
  <c r="L1728" i="15"/>
  <c r="N1728" i="15"/>
  <c r="O1728" i="15"/>
  <c r="L1729" i="15"/>
  <c r="N1729" i="15"/>
  <c r="O1729" i="15"/>
  <c r="L1730" i="15"/>
  <c r="N1730" i="15"/>
  <c r="O1730" i="15"/>
  <c r="L1731" i="15"/>
  <c r="N1731" i="15"/>
  <c r="O1731" i="15"/>
  <c r="L1732" i="15"/>
  <c r="N1732" i="15"/>
  <c r="O1732" i="15"/>
  <c r="L1733" i="15"/>
  <c r="N1733" i="15"/>
  <c r="O1733" i="15"/>
  <c r="L1734" i="15"/>
  <c r="N1734" i="15"/>
  <c r="O1734" i="15"/>
  <c r="L1735" i="15"/>
  <c r="N1735" i="15"/>
  <c r="O1735" i="15"/>
  <c r="L1736" i="15"/>
  <c r="N1736" i="15"/>
  <c r="O1736" i="15"/>
  <c r="L1737" i="15"/>
  <c r="N1737" i="15"/>
  <c r="O1737" i="15"/>
  <c r="L1738" i="15"/>
  <c r="N1738" i="15"/>
  <c r="O1738" i="15"/>
  <c r="L1739" i="15"/>
  <c r="N1739" i="15"/>
  <c r="O1739" i="15"/>
  <c r="L1740" i="15"/>
  <c r="N1740" i="15"/>
  <c r="O1740" i="15"/>
  <c r="L1741" i="15"/>
  <c r="N1741" i="15"/>
  <c r="O1741" i="15"/>
  <c r="L1742" i="15"/>
  <c r="N1742" i="15"/>
  <c r="O1742" i="15"/>
  <c r="L1743" i="15"/>
  <c r="N1743" i="15"/>
  <c r="O1743" i="15"/>
  <c r="L1744" i="15"/>
  <c r="N1744" i="15"/>
  <c r="O1744" i="15"/>
  <c r="L1745" i="15"/>
  <c r="N1745" i="15"/>
  <c r="O1745" i="15"/>
  <c r="L1746" i="15"/>
  <c r="N1746" i="15"/>
  <c r="O1746" i="15"/>
  <c r="L1747" i="15"/>
  <c r="N1747" i="15"/>
  <c r="O1747" i="15"/>
  <c r="L1748" i="15"/>
  <c r="N1748" i="15"/>
  <c r="O1748" i="15"/>
  <c r="L1749" i="15"/>
  <c r="N1749" i="15"/>
  <c r="O1749" i="15"/>
  <c r="L1750" i="15"/>
  <c r="N1750" i="15"/>
  <c r="O1750" i="15"/>
  <c r="L1751" i="15"/>
  <c r="N1751" i="15"/>
  <c r="O1751" i="15"/>
  <c r="L1752" i="15"/>
  <c r="N1752" i="15"/>
  <c r="O1752" i="15"/>
  <c r="L1753" i="15"/>
  <c r="N1753" i="15"/>
  <c r="O1753" i="15"/>
  <c r="L1754" i="15"/>
  <c r="N1754" i="15"/>
  <c r="O1754" i="15"/>
  <c r="L1755" i="15"/>
  <c r="N1755" i="15"/>
  <c r="O1755" i="15"/>
  <c r="L1756" i="15"/>
  <c r="N1756" i="15"/>
  <c r="O1756" i="15"/>
  <c r="L1757" i="15"/>
  <c r="N1757" i="15"/>
  <c r="O1757" i="15"/>
  <c r="L1758" i="15"/>
  <c r="N1758" i="15"/>
  <c r="O1758" i="15"/>
  <c r="L1759" i="15"/>
  <c r="N1759" i="15"/>
  <c r="O1759" i="15"/>
  <c r="L1760" i="15"/>
  <c r="N1760" i="15"/>
  <c r="O1760" i="15"/>
  <c r="L1761" i="15"/>
  <c r="N1761" i="15"/>
  <c r="O1761" i="15"/>
  <c r="L1762" i="15"/>
  <c r="N1762" i="15"/>
  <c r="O1762" i="15"/>
  <c r="L1763" i="15"/>
  <c r="N1763" i="15"/>
  <c r="O1763" i="15"/>
  <c r="L1764" i="15"/>
  <c r="N1764" i="15"/>
  <c r="O1764" i="15"/>
  <c r="L1765" i="15"/>
  <c r="N1765" i="15"/>
  <c r="O1765" i="15"/>
  <c r="L1766" i="15"/>
  <c r="N1766" i="15"/>
  <c r="O1766" i="15"/>
  <c r="L1767" i="15"/>
  <c r="N1767" i="15"/>
  <c r="O1767" i="15"/>
  <c r="L1768" i="15"/>
  <c r="N1768" i="15"/>
  <c r="O1768" i="15"/>
  <c r="L1769" i="15"/>
  <c r="N1769" i="15"/>
  <c r="O1769" i="15"/>
  <c r="L1770" i="15"/>
  <c r="N1770" i="15"/>
  <c r="O1770" i="15"/>
  <c r="L1771" i="15"/>
  <c r="N1771" i="15"/>
  <c r="O1771" i="15"/>
  <c r="L1772" i="15"/>
  <c r="N1772" i="15"/>
  <c r="O1772" i="15"/>
  <c r="L1773" i="15"/>
  <c r="N1773" i="15"/>
  <c r="O1773" i="15"/>
  <c r="L1774" i="15"/>
  <c r="N1774" i="15"/>
  <c r="O1774" i="15"/>
  <c r="L1775" i="15"/>
  <c r="N1775" i="15"/>
  <c r="O1775" i="15"/>
  <c r="L1776" i="15"/>
  <c r="N1776" i="15"/>
  <c r="O1776" i="15"/>
  <c r="L1777" i="15"/>
  <c r="N1777" i="15"/>
  <c r="O1777" i="15"/>
  <c r="L1778" i="15"/>
  <c r="N1778" i="15"/>
  <c r="O1778" i="15"/>
  <c r="L1779" i="15"/>
  <c r="N1779" i="15"/>
  <c r="O1779" i="15"/>
  <c r="L1780" i="15"/>
  <c r="N1780" i="15"/>
  <c r="O1780" i="15"/>
  <c r="L1781" i="15"/>
  <c r="N1781" i="15"/>
  <c r="O1781" i="15"/>
  <c r="L1782" i="15"/>
  <c r="N1782" i="15"/>
  <c r="O1782" i="15"/>
  <c r="L1783" i="15"/>
  <c r="N1783" i="15"/>
  <c r="O1783" i="15"/>
  <c r="L1784" i="15"/>
  <c r="N1784" i="15"/>
  <c r="O1784" i="15"/>
  <c r="L1785" i="15"/>
  <c r="N1785" i="15"/>
  <c r="O1785" i="15"/>
  <c r="L1786" i="15"/>
  <c r="N1786" i="15"/>
  <c r="O1786" i="15"/>
  <c r="L1787" i="15"/>
  <c r="N1787" i="15"/>
  <c r="O1787" i="15"/>
  <c r="L1788" i="15"/>
  <c r="N1788" i="15"/>
  <c r="O1788" i="15"/>
  <c r="L1789" i="15"/>
  <c r="N1789" i="15"/>
  <c r="O1789" i="15"/>
  <c r="L1790" i="15"/>
  <c r="N1790" i="15"/>
  <c r="O1790" i="15"/>
  <c r="L1791" i="15"/>
  <c r="N1791" i="15"/>
  <c r="O1791" i="15"/>
  <c r="L1792" i="15"/>
  <c r="N1792" i="15"/>
  <c r="O1792" i="15"/>
  <c r="L1793" i="15"/>
  <c r="N1793" i="15"/>
  <c r="O1793" i="15"/>
  <c r="L1794" i="15"/>
  <c r="N1794" i="15"/>
  <c r="O1794" i="15"/>
  <c r="L1795" i="15"/>
  <c r="N1795" i="15"/>
  <c r="O1795" i="15"/>
  <c r="L1796" i="15"/>
  <c r="N1796" i="15"/>
  <c r="O1796" i="15"/>
  <c r="L1797" i="15"/>
  <c r="N1797" i="15"/>
  <c r="O1797" i="15"/>
  <c r="L1798" i="15"/>
  <c r="N1798" i="15"/>
  <c r="O1798" i="15"/>
  <c r="L1799" i="15"/>
  <c r="N1799" i="15"/>
  <c r="O1799" i="15"/>
  <c r="L1800" i="15"/>
  <c r="N1800" i="15"/>
  <c r="O1800" i="15"/>
  <c r="L1801" i="15"/>
  <c r="N1801" i="15"/>
  <c r="O1801" i="15"/>
  <c r="L1802" i="15"/>
  <c r="N1802" i="15"/>
  <c r="O1802" i="15"/>
  <c r="L1803" i="15"/>
  <c r="N1803" i="15"/>
  <c r="O1803" i="15"/>
  <c r="L1804" i="15"/>
  <c r="N1804" i="15"/>
  <c r="O1804" i="15"/>
  <c r="L1805" i="15"/>
  <c r="N1805" i="15"/>
  <c r="O1805" i="15"/>
  <c r="L1806" i="15"/>
  <c r="N1806" i="15"/>
  <c r="O1806" i="15"/>
  <c r="L1807" i="15"/>
  <c r="N1807" i="15"/>
  <c r="O1807" i="15"/>
  <c r="L1808" i="15"/>
  <c r="N1808" i="15"/>
  <c r="O1808" i="15"/>
  <c r="L1809" i="15"/>
  <c r="N1809" i="15"/>
  <c r="O1809" i="15"/>
  <c r="L1810" i="15"/>
  <c r="N1810" i="15"/>
  <c r="O1810" i="15"/>
  <c r="L1811" i="15"/>
  <c r="N1811" i="15"/>
  <c r="O1811" i="15"/>
  <c r="L1812" i="15"/>
  <c r="N1812" i="15"/>
  <c r="O1812" i="15"/>
  <c r="L1813" i="15"/>
  <c r="N1813" i="15"/>
  <c r="O1813" i="15"/>
  <c r="L1814" i="15"/>
  <c r="N1814" i="15"/>
  <c r="O1814" i="15"/>
  <c r="L1815" i="15"/>
  <c r="N1815" i="15"/>
  <c r="O1815" i="15"/>
  <c r="L1816" i="15"/>
  <c r="N1816" i="15"/>
  <c r="O1816" i="15"/>
  <c r="L1817" i="15"/>
  <c r="N1817" i="15"/>
  <c r="O1817" i="15"/>
  <c r="L1818" i="15"/>
  <c r="N1818" i="15"/>
  <c r="O1818" i="15"/>
  <c r="L1819" i="15"/>
  <c r="N1819" i="15"/>
  <c r="O1819" i="15"/>
  <c r="L1820" i="15"/>
  <c r="N1820" i="15"/>
  <c r="O1820" i="15"/>
  <c r="L1821" i="15"/>
  <c r="N1821" i="15"/>
  <c r="O1821" i="15"/>
  <c r="L1822" i="15"/>
  <c r="N1822" i="15"/>
  <c r="O1822" i="15"/>
  <c r="L1823" i="15"/>
  <c r="N1823" i="15"/>
  <c r="O1823" i="15"/>
  <c r="L1824" i="15"/>
  <c r="N1824" i="15"/>
  <c r="O1824" i="15"/>
  <c r="L1825" i="15"/>
  <c r="N1825" i="15"/>
  <c r="O1825" i="15"/>
  <c r="L1826" i="15"/>
  <c r="N1826" i="15"/>
  <c r="O1826" i="15"/>
  <c r="L1827" i="15"/>
  <c r="N1827" i="15"/>
  <c r="O1827" i="15"/>
  <c r="L1828" i="15"/>
  <c r="N1828" i="15"/>
  <c r="O1828" i="15"/>
  <c r="L1829" i="15"/>
  <c r="N1829" i="15"/>
  <c r="O1829" i="15"/>
  <c r="L1830" i="15"/>
  <c r="N1830" i="15"/>
  <c r="O1830" i="15"/>
  <c r="L1831" i="15"/>
  <c r="N1831" i="15"/>
  <c r="O1831" i="15"/>
  <c r="L1832" i="15"/>
  <c r="N1832" i="15"/>
  <c r="O1832" i="15"/>
  <c r="L1833" i="15"/>
  <c r="N1833" i="15"/>
  <c r="O1833" i="15"/>
  <c r="L1834" i="15"/>
  <c r="N1834" i="15"/>
  <c r="O1834" i="15"/>
  <c r="L1835" i="15"/>
  <c r="N1835" i="15"/>
  <c r="O1835" i="15"/>
  <c r="L1836" i="15"/>
  <c r="N1836" i="15"/>
  <c r="O1836" i="15"/>
  <c r="L1837" i="15"/>
  <c r="N1837" i="15"/>
  <c r="O1837" i="15"/>
  <c r="L1838" i="15"/>
  <c r="N1838" i="15"/>
  <c r="O1838" i="15"/>
  <c r="L1839" i="15"/>
  <c r="N1839" i="15"/>
  <c r="O1839" i="15"/>
  <c r="L1840" i="15"/>
  <c r="N1840" i="15"/>
  <c r="O1840" i="15"/>
  <c r="L1841" i="15"/>
  <c r="N1841" i="15"/>
  <c r="O1841" i="15"/>
  <c r="L1842" i="15"/>
  <c r="N1842" i="15"/>
  <c r="O1842" i="15"/>
  <c r="L1843" i="15"/>
  <c r="N1843" i="15"/>
  <c r="O1843" i="15"/>
  <c r="L1844" i="15"/>
  <c r="N1844" i="15"/>
  <c r="O1844" i="15"/>
  <c r="L1845" i="15"/>
  <c r="N1845" i="15"/>
  <c r="O1845" i="15"/>
  <c r="L1846" i="15"/>
  <c r="N1846" i="15"/>
  <c r="O1846" i="15"/>
  <c r="L1847" i="15"/>
  <c r="N1847" i="15"/>
  <c r="O1847" i="15"/>
  <c r="L1848" i="15"/>
  <c r="N1848" i="15"/>
  <c r="O1848" i="15"/>
  <c r="L1849" i="15"/>
  <c r="N1849" i="15"/>
  <c r="O1849" i="15"/>
  <c r="L1850" i="15"/>
  <c r="N1850" i="15"/>
  <c r="O1850" i="15"/>
  <c r="L1851" i="15"/>
  <c r="N1851" i="15"/>
  <c r="O1851" i="15"/>
  <c r="L1852" i="15"/>
  <c r="N1852" i="15"/>
  <c r="O1852" i="15"/>
  <c r="L1853" i="15"/>
  <c r="N1853" i="15"/>
  <c r="O1853" i="15"/>
  <c r="L1854" i="15"/>
  <c r="N1854" i="15"/>
  <c r="O1854" i="15"/>
  <c r="L1855" i="15"/>
  <c r="N1855" i="15"/>
  <c r="O1855" i="15"/>
  <c r="L1856" i="15"/>
  <c r="N1856" i="15"/>
  <c r="O1856" i="15"/>
  <c r="L1857" i="15"/>
  <c r="N1857" i="15"/>
  <c r="O1857" i="15"/>
  <c r="L1858" i="15"/>
  <c r="N1858" i="15"/>
  <c r="O1858" i="15"/>
  <c r="L1859" i="15"/>
  <c r="N1859" i="15"/>
  <c r="O1859" i="15"/>
  <c r="L1860" i="15"/>
  <c r="N1860" i="15"/>
  <c r="O1860" i="15"/>
  <c r="L1861" i="15"/>
  <c r="N1861" i="15"/>
  <c r="O1861" i="15"/>
  <c r="L1862" i="15"/>
  <c r="N1862" i="15"/>
  <c r="O1862" i="15"/>
  <c r="L1863" i="15"/>
  <c r="N1863" i="15"/>
  <c r="O1863" i="15"/>
  <c r="L1864" i="15"/>
  <c r="N1864" i="15"/>
  <c r="O1864" i="15"/>
  <c r="L1865" i="15"/>
  <c r="N1865" i="15"/>
  <c r="O1865" i="15"/>
  <c r="L1866" i="15"/>
  <c r="N1866" i="15"/>
  <c r="O1866" i="15"/>
  <c r="L1867" i="15"/>
  <c r="N1867" i="15"/>
  <c r="O1867" i="15"/>
  <c r="L1868" i="15"/>
  <c r="N1868" i="15"/>
  <c r="O1868" i="15"/>
  <c r="L1869" i="15"/>
  <c r="N1869" i="15"/>
  <c r="O1869" i="15"/>
  <c r="L1870" i="15"/>
  <c r="N1870" i="15"/>
  <c r="O1870" i="15"/>
  <c r="L1871" i="15"/>
  <c r="N1871" i="15"/>
  <c r="O1871" i="15"/>
  <c r="L1872" i="15"/>
  <c r="N1872" i="15"/>
  <c r="O1872" i="15"/>
  <c r="L1873" i="15"/>
  <c r="N1873" i="15"/>
  <c r="O1873" i="15"/>
  <c r="L1874" i="15"/>
  <c r="N1874" i="15"/>
  <c r="O1874" i="15"/>
  <c r="L1875" i="15"/>
  <c r="N1875" i="15"/>
  <c r="O1875" i="15"/>
  <c r="L1876" i="15"/>
  <c r="N1876" i="15"/>
  <c r="O1876" i="15"/>
  <c r="L1877" i="15"/>
  <c r="N1877" i="15"/>
  <c r="O1877" i="15"/>
  <c r="L1878" i="15"/>
  <c r="N1878" i="15"/>
  <c r="O1878" i="15"/>
  <c r="L1879" i="15"/>
  <c r="N1879" i="15"/>
  <c r="O1879" i="15"/>
  <c r="L1880" i="15"/>
  <c r="N1880" i="15"/>
  <c r="O1880" i="15"/>
  <c r="L1881" i="15"/>
  <c r="N1881" i="15"/>
  <c r="O1881" i="15"/>
  <c r="L1882" i="15"/>
  <c r="N1882" i="15"/>
  <c r="O1882" i="15"/>
  <c r="L1883" i="15"/>
  <c r="N1883" i="15"/>
  <c r="O1883" i="15"/>
  <c r="L1884" i="15"/>
  <c r="N1884" i="15"/>
  <c r="O1884" i="15"/>
  <c r="L1885" i="15"/>
  <c r="N1885" i="15"/>
  <c r="O1885" i="15"/>
  <c r="L1886" i="15"/>
  <c r="N1886" i="15"/>
  <c r="O1886" i="15"/>
  <c r="L1887" i="15"/>
  <c r="N1887" i="15"/>
  <c r="O1887" i="15"/>
  <c r="L1888" i="15"/>
  <c r="N1888" i="15"/>
  <c r="O1888" i="15"/>
  <c r="L1889" i="15"/>
  <c r="N1889" i="15"/>
  <c r="O1889" i="15"/>
  <c r="L1890" i="15"/>
  <c r="N1890" i="15"/>
  <c r="O1890" i="15"/>
  <c r="L1891" i="15"/>
  <c r="N1891" i="15"/>
  <c r="O1891" i="15"/>
  <c r="L1892" i="15"/>
  <c r="N1892" i="15"/>
  <c r="O1892" i="15"/>
  <c r="L1893" i="15"/>
  <c r="N1893" i="15"/>
  <c r="O1893" i="15"/>
  <c r="L1894" i="15"/>
  <c r="N1894" i="15"/>
  <c r="O1894" i="15"/>
  <c r="L1895" i="15"/>
  <c r="N1895" i="15"/>
  <c r="O1895" i="15"/>
  <c r="L1896" i="15"/>
  <c r="N1896" i="15"/>
  <c r="O1896" i="15"/>
  <c r="L1897" i="15"/>
  <c r="N1897" i="15"/>
  <c r="O1897" i="15"/>
  <c r="L1898" i="15"/>
  <c r="N1898" i="15"/>
  <c r="O1898" i="15"/>
  <c r="L1899" i="15"/>
  <c r="N1899" i="15"/>
  <c r="O1899" i="15"/>
  <c r="L1900" i="15"/>
  <c r="N1900" i="15"/>
  <c r="O1900" i="15"/>
  <c r="L1901" i="15"/>
  <c r="N1901" i="15"/>
  <c r="O1901" i="15"/>
  <c r="L1902" i="15"/>
  <c r="N1902" i="15"/>
  <c r="O1902" i="15"/>
  <c r="L1903" i="15"/>
  <c r="N1903" i="15"/>
  <c r="O1903" i="15"/>
  <c r="L1904" i="15"/>
  <c r="N1904" i="15"/>
  <c r="O1904" i="15"/>
  <c r="L1905" i="15"/>
  <c r="N1905" i="15"/>
  <c r="O1905" i="15"/>
  <c r="L1906" i="15"/>
  <c r="N1906" i="15"/>
  <c r="O1906" i="15"/>
  <c r="L1907" i="15"/>
  <c r="N1907" i="15"/>
  <c r="O1907" i="15"/>
  <c r="L1908" i="15"/>
  <c r="N1908" i="15"/>
  <c r="O1908" i="15"/>
  <c r="L1909" i="15"/>
  <c r="N1909" i="15"/>
  <c r="O1909" i="15"/>
  <c r="L1910" i="15"/>
  <c r="N1910" i="15"/>
  <c r="O1910" i="15"/>
  <c r="L1911" i="15"/>
  <c r="N1911" i="15"/>
  <c r="O1911" i="15"/>
  <c r="L1912" i="15"/>
  <c r="N1912" i="15"/>
  <c r="O1912" i="15"/>
  <c r="L1913" i="15"/>
  <c r="N1913" i="15"/>
  <c r="O1913" i="15"/>
  <c r="L1914" i="15"/>
  <c r="N1914" i="15"/>
  <c r="O1914" i="15"/>
  <c r="L1915" i="15"/>
  <c r="N1915" i="15"/>
  <c r="O1915" i="15"/>
  <c r="L1916" i="15"/>
  <c r="N1916" i="15"/>
  <c r="O1916" i="15"/>
  <c r="L1917" i="15"/>
  <c r="N1917" i="15"/>
  <c r="O1917" i="15"/>
  <c r="L1918" i="15"/>
  <c r="N1918" i="15"/>
  <c r="O1918" i="15"/>
  <c r="L1919" i="15"/>
  <c r="N1919" i="15"/>
  <c r="O1919" i="15"/>
  <c r="L1920" i="15"/>
  <c r="N1920" i="15"/>
  <c r="O1920" i="15"/>
  <c r="L1921" i="15"/>
  <c r="N1921" i="15"/>
  <c r="O1921" i="15"/>
  <c r="L1922" i="15"/>
  <c r="N1922" i="15"/>
  <c r="O1922" i="15"/>
  <c r="L1923" i="15"/>
  <c r="N1923" i="15"/>
  <c r="O1923" i="15"/>
  <c r="L1924" i="15"/>
  <c r="N1924" i="15"/>
  <c r="O1924" i="15"/>
  <c r="L1925" i="15"/>
  <c r="N1925" i="15"/>
  <c r="O1925" i="15"/>
  <c r="L1926" i="15"/>
  <c r="N1926" i="15"/>
  <c r="O1926" i="15"/>
  <c r="L1927" i="15"/>
  <c r="N1927" i="15"/>
  <c r="O1927" i="15"/>
  <c r="L1928" i="15"/>
  <c r="N1928" i="15"/>
  <c r="O1928" i="15"/>
  <c r="L1929" i="15"/>
  <c r="N1929" i="15"/>
  <c r="O1929" i="15"/>
  <c r="L1930" i="15"/>
  <c r="N1930" i="15"/>
  <c r="O1930" i="15"/>
  <c r="L1931" i="15"/>
  <c r="N1931" i="15"/>
  <c r="O1931" i="15"/>
  <c r="L1932" i="15"/>
  <c r="N1932" i="15"/>
  <c r="O1932" i="15"/>
  <c r="L1933" i="15"/>
  <c r="N1933" i="15"/>
  <c r="O1933" i="15"/>
  <c r="L1934" i="15"/>
  <c r="N1934" i="15"/>
  <c r="O1934" i="15"/>
  <c r="L1935" i="15"/>
  <c r="N1935" i="15"/>
  <c r="O1935" i="15"/>
  <c r="L1936" i="15"/>
  <c r="N1936" i="15"/>
  <c r="O1936" i="15"/>
  <c r="L1937" i="15"/>
  <c r="N1937" i="15"/>
  <c r="O1937" i="15"/>
  <c r="L1938" i="15"/>
  <c r="N1938" i="15"/>
  <c r="O1938" i="15"/>
  <c r="L1939" i="15"/>
  <c r="N1939" i="15"/>
  <c r="O1939" i="15"/>
  <c r="L1940" i="15"/>
  <c r="N1940" i="15"/>
  <c r="O1940" i="15"/>
  <c r="L1941" i="15"/>
  <c r="N1941" i="15"/>
  <c r="O1941" i="15"/>
  <c r="L1942" i="15"/>
  <c r="N1942" i="15"/>
  <c r="O1942" i="15"/>
  <c r="L1943" i="15"/>
  <c r="N1943" i="15"/>
  <c r="O1943" i="15"/>
  <c r="L1944" i="15"/>
  <c r="N1944" i="15"/>
  <c r="O1944" i="15"/>
  <c r="L1945" i="15"/>
  <c r="N1945" i="15"/>
  <c r="O1945" i="15"/>
  <c r="L1946" i="15"/>
  <c r="N1946" i="15"/>
  <c r="O1946" i="15"/>
  <c r="L1947" i="15"/>
  <c r="N1947" i="15"/>
  <c r="O1947" i="15"/>
  <c r="L1948" i="15"/>
  <c r="N1948" i="15"/>
  <c r="O1948" i="15"/>
  <c r="L1949" i="15"/>
  <c r="N1949" i="15"/>
  <c r="O1949" i="15"/>
  <c r="L1950" i="15"/>
  <c r="N1950" i="15"/>
  <c r="O1950" i="15"/>
  <c r="L1951" i="15"/>
  <c r="N1951" i="15"/>
  <c r="O1951" i="15"/>
  <c r="L1952" i="15"/>
  <c r="N1952" i="15"/>
  <c r="O1952" i="15"/>
  <c r="L1953" i="15"/>
  <c r="N1953" i="15"/>
  <c r="O1953" i="15"/>
  <c r="L1954" i="15"/>
  <c r="N1954" i="15"/>
  <c r="O1954" i="15"/>
  <c r="L1955" i="15"/>
  <c r="N1955" i="15"/>
  <c r="O1955" i="15"/>
  <c r="L1956" i="15"/>
  <c r="N1956" i="15"/>
  <c r="O1956" i="15"/>
  <c r="L1957" i="15"/>
  <c r="N1957" i="15"/>
  <c r="O1957" i="15"/>
  <c r="L1958" i="15"/>
  <c r="N1958" i="15"/>
  <c r="O1958" i="15"/>
  <c r="L1959" i="15"/>
  <c r="N1959" i="15"/>
  <c r="O1959" i="15"/>
  <c r="L1960" i="15"/>
  <c r="N1960" i="15"/>
  <c r="O1960" i="15"/>
  <c r="L1961" i="15"/>
  <c r="N1961" i="15"/>
  <c r="O1961" i="15"/>
  <c r="L1962" i="15"/>
  <c r="N1962" i="15"/>
  <c r="O1962" i="15"/>
  <c r="L1963" i="15"/>
  <c r="N1963" i="15"/>
  <c r="O1963" i="15"/>
  <c r="L1964" i="15"/>
  <c r="N1964" i="15"/>
  <c r="O1964" i="15"/>
  <c r="L1965" i="15"/>
  <c r="N1965" i="15"/>
  <c r="O1965" i="15"/>
  <c r="L1966" i="15"/>
  <c r="N1966" i="15"/>
  <c r="O1966" i="15"/>
  <c r="L1967" i="15"/>
  <c r="N1967" i="15"/>
  <c r="O1967" i="15"/>
  <c r="L1968" i="15"/>
  <c r="N1968" i="15"/>
  <c r="O1968" i="15"/>
  <c r="L1969" i="15"/>
  <c r="N1969" i="15"/>
  <c r="O1969" i="15"/>
  <c r="L1970" i="15"/>
  <c r="N1970" i="15"/>
  <c r="O1970" i="15"/>
  <c r="L1971" i="15"/>
  <c r="N1971" i="15"/>
  <c r="O1971" i="15"/>
  <c r="L1972" i="15"/>
  <c r="N1972" i="15"/>
  <c r="O1972" i="15"/>
  <c r="L1973" i="15"/>
  <c r="N1973" i="15"/>
  <c r="O1973" i="15"/>
  <c r="L1974" i="15"/>
  <c r="N1974" i="15"/>
  <c r="O1974" i="15"/>
  <c r="L1975" i="15"/>
  <c r="N1975" i="15"/>
  <c r="O1975" i="15"/>
  <c r="L1976" i="15"/>
  <c r="N1976" i="15"/>
  <c r="O1976" i="15"/>
  <c r="L1977" i="15"/>
  <c r="N1977" i="15"/>
  <c r="O1977" i="15"/>
  <c r="L1978" i="15"/>
  <c r="N1978" i="15"/>
  <c r="O1978" i="15"/>
  <c r="L1979" i="15"/>
  <c r="N1979" i="15"/>
  <c r="O1979" i="15"/>
  <c r="L1980" i="15"/>
  <c r="N1980" i="15"/>
  <c r="O1980" i="15"/>
  <c r="L1981" i="15"/>
  <c r="N1981" i="15"/>
  <c r="O1981" i="15"/>
  <c r="L1982" i="15"/>
  <c r="N1982" i="15"/>
  <c r="O1982" i="15"/>
  <c r="L868" i="15"/>
  <c r="N868" i="15"/>
  <c r="O868" i="15"/>
  <c r="L869" i="15"/>
  <c r="N869" i="15"/>
  <c r="O869" i="15"/>
  <c r="L870" i="15"/>
  <c r="N870" i="15"/>
  <c r="O870" i="15"/>
  <c r="L871" i="15"/>
  <c r="N871" i="15"/>
  <c r="O871" i="15"/>
  <c r="L872" i="15"/>
  <c r="N872" i="15"/>
  <c r="O872" i="15"/>
  <c r="L873" i="15"/>
  <c r="N873" i="15"/>
  <c r="O873" i="15"/>
  <c r="L874" i="15"/>
  <c r="N874" i="15"/>
  <c r="O874" i="15"/>
  <c r="L875" i="15"/>
  <c r="N875" i="15"/>
  <c r="O875" i="15"/>
  <c r="L876" i="15"/>
  <c r="N876" i="15"/>
  <c r="O876" i="15"/>
  <c r="L877" i="15"/>
  <c r="N877" i="15"/>
  <c r="O877" i="15"/>
  <c r="L878" i="15"/>
  <c r="N878" i="15"/>
  <c r="O878" i="15"/>
  <c r="L879" i="15"/>
  <c r="N879" i="15"/>
  <c r="O879" i="15"/>
  <c r="L880" i="15"/>
  <c r="N880" i="15"/>
  <c r="O880" i="15"/>
  <c r="L881" i="15"/>
  <c r="N881" i="15"/>
  <c r="O881" i="15"/>
  <c r="L882" i="15"/>
  <c r="N882" i="15"/>
  <c r="O882" i="15"/>
  <c r="L883" i="15"/>
  <c r="N883" i="15"/>
  <c r="O883" i="15"/>
  <c r="L884" i="15"/>
  <c r="N884" i="15"/>
  <c r="O884" i="15"/>
  <c r="L885" i="15"/>
  <c r="N885" i="15"/>
  <c r="O885" i="15"/>
  <c r="L886" i="15"/>
  <c r="N886" i="15"/>
  <c r="O886" i="15"/>
  <c r="L887" i="15"/>
  <c r="N887" i="15"/>
  <c r="O887" i="15"/>
  <c r="L888" i="15"/>
  <c r="N888" i="15"/>
  <c r="O888" i="15"/>
  <c r="L889" i="15"/>
  <c r="N889" i="15"/>
  <c r="O889" i="15"/>
  <c r="L890" i="15"/>
  <c r="N890" i="15"/>
  <c r="O890" i="15"/>
  <c r="L891" i="15"/>
  <c r="N891" i="15"/>
  <c r="O891" i="15"/>
  <c r="L892" i="15"/>
  <c r="N892" i="15"/>
  <c r="O892" i="15"/>
  <c r="L893" i="15"/>
  <c r="N893" i="15"/>
  <c r="O893" i="15"/>
  <c r="L894" i="15"/>
  <c r="N894" i="15"/>
  <c r="O894" i="15"/>
  <c r="L895" i="15"/>
  <c r="N895" i="15"/>
  <c r="O895" i="15"/>
  <c r="L896" i="15"/>
  <c r="N896" i="15"/>
  <c r="O896" i="15"/>
  <c r="L897" i="15"/>
  <c r="N897" i="15"/>
  <c r="O897" i="15"/>
  <c r="L898" i="15"/>
  <c r="N898" i="15"/>
  <c r="O898" i="15"/>
  <c r="L899" i="15"/>
  <c r="N899" i="15"/>
  <c r="O899" i="15"/>
  <c r="L900" i="15"/>
  <c r="N900" i="15"/>
  <c r="O900" i="15"/>
  <c r="L901" i="15"/>
  <c r="N901" i="15"/>
  <c r="O901" i="15"/>
  <c r="L902" i="15"/>
  <c r="N902" i="15"/>
  <c r="O902" i="15"/>
  <c r="L903" i="15"/>
  <c r="N903" i="15"/>
  <c r="O903" i="15"/>
  <c r="L904" i="15"/>
  <c r="N904" i="15"/>
  <c r="O904" i="15"/>
  <c r="L905" i="15"/>
  <c r="N905" i="15"/>
  <c r="O905" i="15"/>
  <c r="L906" i="15"/>
  <c r="N906" i="15"/>
  <c r="O906" i="15"/>
  <c r="L907" i="15"/>
  <c r="N907" i="15"/>
  <c r="O907" i="15"/>
  <c r="L908" i="15"/>
  <c r="N908" i="15"/>
  <c r="O908" i="15"/>
  <c r="L909" i="15"/>
  <c r="N909" i="15"/>
  <c r="O909" i="15"/>
  <c r="L910" i="15"/>
  <c r="N910" i="15"/>
  <c r="O910" i="15"/>
  <c r="L911" i="15"/>
  <c r="N911" i="15"/>
  <c r="O911" i="15"/>
  <c r="L912" i="15"/>
  <c r="N912" i="15"/>
  <c r="O912" i="15"/>
  <c r="L913" i="15"/>
  <c r="N913" i="15"/>
  <c r="O913" i="15"/>
  <c r="L914" i="15"/>
  <c r="N914" i="15"/>
  <c r="O914" i="15"/>
  <c r="L915" i="15"/>
  <c r="N915" i="15"/>
  <c r="O915" i="15"/>
  <c r="L916" i="15"/>
  <c r="N916" i="15"/>
  <c r="O916" i="15"/>
  <c r="L917" i="15"/>
  <c r="N917" i="15"/>
  <c r="O917" i="15"/>
  <c r="L918" i="15"/>
  <c r="N918" i="15"/>
  <c r="O918" i="15"/>
  <c r="L919" i="15"/>
  <c r="N919" i="15"/>
  <c r="O919" i="15"/>
  <c r="L920" i="15"/>
  <c r="N920" i="15"/>
  <c r="O920" i="15"/>
  <c r="L921" i="15"/>
  <c r="N921" i="15"/>
  <c r="O921" i="15"/>
  <c r="L922" i="15"/>
  <c r="N922" i="15"/>
  <c r="O922" i="15"/>
  <c r="L923" i="15"/>
  <c r="N923" i="15"/>
  <c r="O923" i="15"/>
  <c r="L924" i="15"/>
  <c r="N924" i="15"/>
  <c r="O924" i="15"/>
  <c r="L925" i="15"/>
  <c r="N925" i="15"/>
  <c r="O925" i="15"/>
  <c r="L926" i="15"/>
  <c r="N926" i="15"/>
  <c r="O926" i="15"/>
  <c r="L927" i="15"/>
  <c r="N927" i="15"/>
  <c r="O927" i="15"/>
  <c r="L928" i="15"/>
  <c r="N928" i="15"/>
  <c r="O928" i="15"/>
  <c r="L929" i="15"/>
  <c r="N929" i="15"/>
  <c r="O929" i="15"/>
  <c r="L930" i="15"/>
  <c r="N930" i="15"/>
  <c r="O930" i="15"/>
  <c r="L931" i="15"/>
  <c r="N931" i="15"/>
  <c r="O931" i="15"/>
  <c r="L932" i="15"/>
  <c r="N932" i="15"/>
  <c r="O932" i="15"/>
  <c r="L933" i="15"/>
  <c r="N933" i="15"/>
  <c r="O933" i="15"/>
  <c r="L934" i="15"/>
  <c r="N934" i="15"/>
  <c r="O934" i="15"/>
  <c r="L935" i="15"/>
  <c r="N935" i="15"/>
  <c r="O935" i="15"/>
  <c r="L936" i="15"/>
  <c r="N936" i="15"/>
  <c r="O936" i="15"/>
  <c r="L937" i="15"/>
  <c r="N937" i="15"/>
  <c r="O937" i="15"/>
  <c r="L938" i="15"/>
  <c r="N938" i="15"/>
  <c r="O938" i="15"/>
  <c r="L939" i="15"/>
  <c r="N939" i="15"/>
  <c r="O939" i="15"/>
  <c r="L940" i="15"/>
  <c r="N940" i="15"/>
  <c r="O940" i="15"/>
  <c r="L941" i="15"/>
  <c r="N941" i="15"/>
  <c r="O941" i="15"/>
  <c r="L942" i="15"/>
  <c r="N942" i="15"/>
  <c r="O942" i="15"/>
  <c r="L943" i="15"/>
  <c r="N943" i="15"/>
  <c r="O943" i="15"/>
  <c r="L944" i="15"/>
  <c r="N944" i="15"/>
  <c r="O944" i="15"/>
  <c r="L945" i="15"/>
  <c r="N945" i="15"/>
  <c r="O945" i="15"/>
  <c r="L946" i="15"/>
  <c r="N946" i="15"/>
  <c r="O946" i="15"/>
  <c r="L947" i="15"/>
  <c r="N947" i="15"/>
  <c r="O947" i="15"/>
  <c r="L948" i="15"/>
  <c r="N948" i="15"/>
  <c r="O948" i="15"/>
  <c r="L949" i="15"/>
  <c r="N949" i="15"/>
  <c r="O949" i="15"/>
  <c r="L950" i="15"/>
  <c r="N950" i="15"/>
  <c r="O950" i="15"/>
  <c r="L951" i="15"/>
  <c r="N951" i="15"/>
  <c r="O951" i="15"/>
  <c r="L952" i="15"/>
  <c r="N952" i="15"/>
  <c r="O952" i="15"/>
  <c r="L953" i="15"/>
  <c r="N953" i="15"/>
  <c r="O953" i="15"/>
  <c r="L954" i="15"/>
  <c r="N954" i="15"/>
  <c r="O954" i="15"/>
  <c r="L955" i="15"/>
  <c r="N955" i="15"/>
  <c r="O955" i="15"/>
  <c r="L956" i="15"/>
  <c r="N956" i="15"/>
  <c r="O956" i="15"/>
  <c r="L957" i="15"/>
  <c r="N957" i="15"/>
  <c r="O957" i="15"/>
  <c r="L958" i="15"/>
  <c r="N958" i="15"/>
  <c r="O958" i="15"/>
  <c r="L959" i="15"/>
  <c r="N959" i="15"/>
  <c r="O959" i="15"/>
  <c r="L960" i="15"/>
  <c r="N960" i="15"/>
  <c r="O960" i="15"/>
  <c r="L961" i="15"/>
  <c r="N961" i="15"/>
  <c r="O961" i="15"/>
  <c r="L962" i="15"/>
  <c r="N962" i="15"/>
  <c r="O962" i="15"/>
  <c r="L963" i="15"/>
  <c r="N963" i="15"/>
  <c r="O963" i="15"/>
  <c r="L964" i="15"/>
  <c r="N964" i="15"/>
  <c r="O964" i="15"/>
  <c r="L3" i="15"/>
  <c r="N3" i="15"/>
  <c r="O3" i="15"/>
  <c r="L4" i="15"/>
  <c r="N4" i="15"/>
  <c r="O4" i="15"/>
  <c r="L5" i="15"/>
  <c r="N5" i="15"/>
  <c r="O5" i="15"/>
  <c r="L6" i="15"/>
  <c r="N6" i="15"/>
  <c r="O6" i="15"/>
  <c r="L7" i="15"/>
  <c r="N7" i="15"/>
  <c r="O7" i="15"/>
  <c r="L8" i="15"/>
  <c r="N8" i="15"/>
  <c r="O8" i="15"/>
  <c r="L9" i="15"/>
  <c r="N9" i="15"/>
  <c r="O9" i="15"/>
  <c r="L10" i="15"/>
  <c r="N10" i="15"/>
  <c r="O10" i="15"/>
  <c r="L11" i="15"/>
  <c r="N11" i="15"/>
  <c r="O11" i="15"/>
  <c r="L12" i="15"/>
  <c r="N12" i="15"/>
  <c r="O12" i="15"/>
  <c r="L13" i="15"/>
  <c r="N13" i="15"/>
  <c r="O13" i="15"/>
  <c r="L14" i="15"/>
  <c r="N14" i="15"/>
  <c r="O14" i="15"/>
  <c r="L15" i="15"/>
  <c r="N15" i="15"/>
  <c r="O15" i="15"/>
  <c r="L16" i="15"/>
  <c r="N16" i="15"/>
  <c r="O16" i="15"/>
  <c r="L17" i="15"/>
  <c r="N17" i="15"/>
  <c r="O17" i="15"/>
  <c r="L18" i="15"/>
  <c r="N18" i="15"/>
  <c r="O18" i="15"/>
  <c r="L19" i="15"/>
  <c r="N19" i="15"/>
  <c r="O19" i="15"/>
  <c r="L20" i="15"/>
  <c r="N20" i="15"/>
  <c r="O20" i="15"/>
  <c r="L21" i="15"/>
  <c r="N21" i="15"/>
  <c r="O21" i="15"/>
  <c r="L22" i="15"/>
  <c r="N22" i="15"/>
  <c r="O22" i="15"/>
  <c r="L23" i="15"/>
  <c r="N23" i="15"/>
  <c r="O23" i="15"/>
  <c r="L24" i="15"/>
  <c r="N24" i="15"/>
  <c r="O24" i="15"/>
  <c r="L25" i="15"/>
  <c r="N25" i="15"/>
  <c r="O25" i="15"/>
  <c r="L26" i="15"/>
  <c r="N26" i="15"/>
  <c r="O26" i="15"/>
  <c r="L27" i="15"/>
  <c r="N27" i="15"/>
  <c r="O27" i="15"/>
  <c r="L28" i="15"/>
  <c r="N28" i="15"/>
  <c r="O28" i="15"/>
  <c r="L29" i="15"/>
  <c r="N29" i="15"/>
  <c r="O29" i="15"/>
  <c r="L30" i="15"/>
  <c r="N30" i="15"/>
  <c r="O30" i="15"/>
  <c r="L31" i="15"/>
  <c r="N31" i="15"/>
  <c r="O31" i="15"/>
  <c r="L32" i="15"/>
  <c r="N32" i="15"/>
  <c r="O32" i="15"/>
  <c r="L33" i="15"/>
  <c r="N33" i="15"/>
  <c r="O33" i="15"/>
  <c r="L34" i="15"/>
  <c r="N34" i="15"/>
  <c r="O34" i="15"/>
  <c r="L35" i="15"/>
  <c r="N35" i="15"/>
  <c r="O35" i="15"/>
  <c r="L36" i="15"/>
  <c r="N36" i="15"/>
  <c r="O36" i="15"/>
  <c r="L37" i="15"/>
  <c r="N37" i="15"/>
  <c r="O37" i="15"/>
  <c r="L38" i="15"/>
  <c r="N38" i="15"/>
  <c r="O38" i="15"/>
  <c r="L39" i="15"/>
  <c r="N39" i="15"/>
  <c r="O39" i="15"/>
  <c r="L40" i="15"/>
  <c r="N40" i="15"/>
  <c r="O40" i="15"/>
  <c r="L41" i="15"/>
  <c r="N41" i="15"/>
  <c r="O41" i="15"/>
  <c r="L42" i="15"/>
  <c r="N42" i="15"/>
  <c r="O42" i="15"/>
  <c r="L43" i="15"/>
  <c r="N43" i="15"/>
  <c r="O43" i="15"/>
  <c r="L44" i="15"/>
  <c r="N44" i="15"/>
  <c r="O44" i="15"/>
  <c r="L45" i="15"/>
  <c r="N45" i="15"/>
  <c r="O45" i="15"/>
  <c r="L46" i="15"/>
  <c r="N46" i="15"/>
  <c r="O46" i="15"/>
  <c r="L47" i="15"/>
  <c r="N47" i="15"/>
  <c r="O47" i="15"/>
  <c r="L48" i="15"/>
  <c r="N48" i="15"/>
  <c r="O48" i="15"/>
  <c r="L49" i="15"/>
  <c r="N49" i="15"/>
  <c r="O49" i="15"/>
  <c r="L50" i="15"/>
  <c r="N50" i="15"/>
  <c r="O50" i="15"/>
  <c r="L51" i="15"/>
  <c r="N51" i="15"/>
  <c r="O51" i="15"/>
  <c r="L52" i="15"/>
  <c r="N52" i="15"/>
  <c r="O52" i="15"/>
  <c r="L53" i="15"/>
  <c r="N53" i="15"/>
  <c r="O53" i="15"/>
  <c r="L54" i="15"/>
  <c r="N54" i="15"/>
  <c r="O54" i="15"/>
  <c r="L55" i="15"/>
  <c r="N55" i="15"/>
  <c r="O55" i="15"/>
  <c r="L56" i="15"/>
  <c r="N56" i="15"/>
  <c r="O56" i="15"/>
  <c r="L57" i="15"/>
  <c r="N57" i="15"/>
  <c r="O57" i="15"/>
  <c r="L58" i="15"/>
  <c r="N58" i="15"/>
  <c r="O58" i="15"/>
  <c r="L59" i="15"/>
  <c r="N59" i="15"/>
  <c r="O59" i="15"/>
  <c r="L60" i="15"/>
  <c r="N60" i="15"/>
  <c r="O60" i="15"/>
  <c r="L61" i="15"/>
  <c r="N61" i="15"/>
  <c r="O61" i="15"/>
  <c r="L62" i="15"/>
  <c r="N62" i="15"/>
  <c r="O62" i="15"/>
  <c r="L63" i="15"/>
  <c r="N63" i="15"/>
  <c r="O63" i="15"/>
  <c r="L64" i="15"/>
  <c r="N64" i="15"/>
  <c r="O64" i="15"/>
  <c r="L65" i="15"/>
  <c r="N65" i="15"/>
  <c r="O65" i="15"/>
  <c r="L66" i="15"/>
  <c r="N66" i="15"/>
  <c r="O66" i="15"/>
  <c r="L67" i="15"/>
  <c r="N67" i="15"/>
  <c r="O67" i="15"/>
  <c r="L68" i="15"/>
  <c r="N68" i="15"/>
  <c r="O68" i="15"/>
  <c r="L69" i="15"/>
  <c r="N69" i="15"/>
  <c r="O69" i="15"/>
  <c r="L70" i="15"/>
  <c r="N70" i="15"/>
  <c r="O70" i="15"/>
  <c r="L71" i="15"/>
  <c r="N71" i="15"/>
  <c r="O71" i="15"/>
  <c r="L72" i="15"/>
  <c r="N72" i="15"/>
  <c r="O72" i="15"/>
  <c r="L73" i="15"/>
  <c r="N73" i="15"/>
  <c r="O73" i="15"/>
  <c r="L74" i="15"/>
  <c r="N74" i="15"/>
  <c r="O74" i="15"/>
  <c r="L75" i="15"/>
  <c r="N75" i="15"/>
  <c r="O75" i="15"/>
  <c r="L76" i="15"/>
  <c r="N76" i="15"/>
  <c r="O76" i="15"/>
  <c r="L77" i="15"/>
  <c r="N77" i="15"/>
  <c r="O77" i="15"/>
  <c r="L78" i="15"/>
  <c r="N78" i="15"/>
  <c r="O78" i="15"/>
  <c r="L79" i="15"/>
  <c r="N79" i="15"/>
  <c r="O79" i="15"/>
  <c r="L80" i="15"/>
  <c r="N80" i="15"/>
  <c r="O80" i="15"/>
  <c r="L81" i="15"/>
  <c r="N81" i="15"/>
  <c r="O81" i="15"/>
  <c r="L82" i="15"/>
  <c r="N82" i="15"/>
  <c r="O82" i="15"/>
  <c r="L83" i="15"/>
  <c r="N83" i="15"/>
  <c r="O83" i="15"/>
  <c r="L84" i="15"/>
  <c r="N84" i="15"/>
  <c r="O84" i="15"/>
  <c r="L85" i="15"/>
  <c r="N85" i="15"/>
  <c r="O85" i="15"/>
  <c r="L86" i="15"/>
  <c r="N86" i="15"/>
  <c r="O86" i="15"/>
  <c r="L87" i="15"/>
  <c r="N87" i="15"/>
  <c r="O87" i="15"/>
  <c r="L88" i="15"/>
  <c r="N88" i="15"/>
  <c r="O88" i="15"/>
  <c r="L89" i="15"/>
  <c r="N89" i="15"/>
  <c r="O89" i="15"/>
  <c r="L90" i="15"/>
  <c r="N90" i="15"/>
  <c r="O90" i="15"/>
  <c r="L91" i="15"/>
  <c r="N91" i="15"/>
  <c r="O91" i="15"/>
  <c r="L92" i="15"/>
  <c r="N92" i="15"/>
  <c r="O92" i="15"/>
  <c r="L93" i="15"/>
  <c r="N93" i="15"/>
  <c r="O93" i="15"/>
  <c r="L94" i="15"/>
  <c r="N94" i="15"/>
  <c r="O94" i="15"/>
  <c r="L95" i="15"/>
  <c r="N95" i="15"/>
  <c r="O95" i="15"/>
  <c r="L96" i="15"/>
  <c r="N96" i="15"/>
  <c r="O96" i="15"/>
  <c r="L97" i="15"/>
  <c r="N97" i="15"/>
  <c r="O97" i="15"/>
  <c r="L98" i="15"/>
  <c r="N98" i="15"/>
  <c r="O98" i="15"/>
  <c r="L99" i="15"/>
  <c r="N99" i="15"/>
  <c r="O99" i="15"/>
  <c r="L100" i="15"/>
  <c r="N100" i="15"/>
  <c r="O100" i="15"/>
  <c r="L101" i="15"/>
  <c r="N101" i="15"/>
  <c r="O101" i="15"/>
  <c r="L102" i="15"/>
  <c r="N102" i="15"/>
  <c r="O102" i="15"/>
  <c r="L103" i="15"/>
  <c r="N103" i="15"/>
  <c r="O103" i="15"/>
  <c r="L104" i="15"/>
  <c r="N104" i="15"/>
  <c r="O104" i="15"/>
  <c r="L105" i="15"/>
  <c r="N105" i="15"/>
  <c r="O105" i="15"/>
  <c r="L106" i="15"/>
  <c r="N106" i="15"/>
  <c r="O106" i="15"/>
  <c r="L107" i="15"/>
  <c r="N107" i="15"/>
  <c r="O107" i="15"/>
  <c r="L108" i="15"/>
  <c r="N108" i="15"/>
  <c r="O108" i="15"/>
  <c r="L109" i="15"/>
  <c r="N109" i="15"/>
  <c r="O109" i="15"/>
  <c r="L110" i="15"/>
  <c r="N110" i="15"/>
  <c r="O110" i="15"/>
  <c r="L111" i="15"/>
  <c r="N111" i="15"/>
  <c r="O111" i="15"/>
  <c r="L112" i="15"/>
  <c r="N112" i="15"/>
  <c r="O112" i="15"/>
  <c r="L113" i="15"/>
  <c r="N113" i="15"/>
  <c r="O113" i="15"/>
  <c r="L114" i="15"/>
  <c r="N114" i="15"/>
  <c r="O114" i="15"/>
  <c r="L115" i="15"/>
  <c r="N115" i="15"/>
  <c r="O115" i="15"/>
  <c r="L116" i="15"/>
  <c r="N116" i="15"/>
  <c r="O116" i="15"/>
  <c r="L117" i="15"/>
  <c r="N117" i="15"/>
  <c r="O117" i="15"/>
  <c r="L118" i="15"/>
  <c r="N118" i="15"/>
  <c r="O118" i="15"/>
  <c r="L119" i="15"/>
  <c r="N119" i="15"/>
  <c r="O119" i="15"/>
  <c r="L120" i="15"/>
  <c r="N120" i="15"/>
  <c r="O120" i="15"/>
  <c r="L121" i="15"/>
  <c r="N121" i="15"/>
  <c r="O121" i="15"/>
  <c r="L122" i="15"/>
  <c r="N122" i="15"/>
  <c r="O122" i="15"/>
  <c r="L123" i="15"/>
  <c r="N123" i="15"/>
  <c r="O123" i="15"/>
  <c r="L124" i="15"/>
  <c r="N124" i="15"/>
  <c r="O124" i="15"/>
  <c r="L125" i="15"/>
  <c r="N125" i="15"/>
  <c r="O125" i="15"/>
  <c r="L126" i="15"/>
  <c r="N126" i="15"/>
  <c r="O126" i="15"/>
  <c r="L127" i="15"/>
  <c r="N127" i="15"/>
  <c r="O127" i="15"/>
  <c r="L128" i="15"/>
  <c r="N128" i="15"/>
  <c r="O128" i="15"/>
  <c r="L129" i="15"/>
  <c r="N129" i="15"/>
  <c r="O129" i="15"/>
  <c r="L130" i="15"/>
  <c r="N130" i="15"/>
  <c r="O130" i="15"/>
  <c r="L131" i="15"/>
  <c r="N131" i="15"/>
  <c r="O131" i="15"/>
  <c r="L132" i="15"/>
  <c r="N132" i="15"/>
  <c r="O132" i="15"/>
  <c r="L133" i="15"/>
  <c r="N133" i="15"/>
  <c r="O133" i="15"/>
  <c r="L134" i="15"/>
  <c r="N134" i="15"/>
  <c r="O134" i="15"/>
  <c r="L135" i="15"/>
  <c r="N135" i="15"/>
  <c r="O135" i="15"/>
  <c r="L136" i="15"/>
  <c r="N136" i="15"/>
  <c r="O136" i="15"/>
  <c r="L137" i="15"/>
  <c r="N137" i="15"/>
  <c r="O137" i="15"/>
  <c r="L138" i="15"/>
  <c r="N138" i="15"/>
  <c r="O138" i="15"/>
  <c r="L139" i="15"/>
  <c r="N139" i="15"/>
  <c r="O139" i="15"/>
  <c r="L140" i="15"/>
  <c r="N140" i="15"/>
  <c r="O140" i="15"/>
  <c r="L141" i="15"/>
  <c r="N141" i="15"/>
  <c r="O141" i="15"/>
  <c r="L142" i="15"/>
  <c r="N142" i="15"/>
  <c r="O142" i="15"/>
  <c r="L143" i="15"/>
  <c r="N143" i="15"/>
  <c r="O143" i="15"/>
  <c r="L144" i="15"/>
  <c r="N144" i="15"/>
  <c r="O144" i="15"/>
  <c r="L145" i="15"/>
  <c r="N145" i="15"/>
  <c r="O145" i="15"/>
  <c r="L146" i="15"/>
  <c r="N146" i="15"/>
  <c r="O146" i="15"/>
  <c r="L147" i="15"/>
  <c r="N147" i="15"/>
  <c r="O147" i="15"/>
  <c r="L148" i="15"/>
  <c r="N148" i="15"/>
  <c r="O148" i="15"/>
  <c r="L149" i="15"/>
  <c r="N149" i="15"/>
  <c r="O149" i="15"/>
  <c r="L150" i="15"/>
  <c r="N150" i="15"/>
  <c r="O150" i="15"/>
  <c r="L151" i="15"/>
  <c r="N151" i="15"/>
  <c r="O151" i="15"/>
  <c r="L152" i="15"/>
  <c r="N152" i="15"/>
  <c r="O152" i="15"/>
  <c r="L153" i="15"/>
  <c r="N153" i="15"/>
  <c r="O153" i="15"/>
  <c r="L154" i="15"/>
  <c r="N154" i="15"/>
  <c r="O154" i="15"/>
  <c r="L155" i="15"/>
  <c r="N155" i="15"/>
  <c r="O155" i="15"/>
  <c r="L156" i="15"/>
  <c r="N156" i="15"/>
  <c r="O156" i="15"/>
  <c r="L157" i="15"/>
  <c r="N157" i="15"/>
  <c r="O157" i="15"/>
  <c r="L158" i="15"/>
  <c r="N158" i="15"/>
  <c r="O158" i="15"/>
  <c r="L159" i="15"/>
  <c r="N159" i="15"/>
  <c r="O159" i="15"/>
  <c r="L160" i="15"/>
  <c r="N160" i="15"/>
  <c r="O160" i="15"/>
  <c r="L161" i="15"/>
  <c r="N161" i="15"/>
  <c r="O161" i="15"/>
  <c r="L162" i="15"/>
  <c r="N162" i="15"/>
  <c r="O162" i="15"/>
  <c r="L163" i="15"/>
  <c r="N163" i="15"/>
  <c r="O163" i="15"/>
  <c r="L164" i="15"/>
  <c r="N164" i="15"/>
  <c r="O164" i="15"/>
  <c r="L165" i="15"/>
  <c r="N165" i="15"/>
  <c r="O165" i="15"/>
  <c r="L166" i="15"/>
  <c r="N166" i="15"/>
  <c r="O166" i="15"/>
  <c r="L167" i="15"/>
  <c r="N167" i="15"/>
  <c r="O167" i="15"/>
  <c r="L168" i="15"/>
  <c r="N168" i="15"/>
  <c r="O168" i="15"/>
  <c r="L169" i="15"/>
  <c r="N169" i="15"/>
  <c r="O169" i="15"/>
  <c r="L170" i="15"/>
  <c r="N170" i="15"/>
  <c r="O170" i="15"/>
  <c r="L171" i="15"/>
  <c r="N171" i="15"/>
  <c r="O171" i="15"/>
  <c r="L172" i="15"/>
  <c r="N172" i="15"/>
  <c r="O172" i="15"/>
  <c r="L173" i="15"/>
  <c r="N173" i="15"/>
  <c r="O173" i="15"/>
  <c r="L174" i="15"/>
  <c r="N174" i="15"/>
  <c r="O174" i="15"/>
  <c r="L175" i="15"/>
  <c r="N175" i="15"/>
  <c r="O175" i="15"/>
  <c r="L176" i="15"/>
  <c r="N176" i="15"/>
  <c r="O176" i="15"/>
  <c r="L177" i="15"/>
  <c r="N177" i="15"/>
  <c r="O177" i="15"/>
  <c r="L178" i="15"/>
  <c r="N178" i="15"/>
  <c r="O178" i="15"/>
  <c r="L179" i="15"/>
  <c r="N179" i="15"/>
  <c r="O179" i="15"/>
  <c r="L180" i="15"/>
  <c r="N180" i="15"/>
  <c r="O180" i="15"/>
  <c r="L181" i="15"/>
  <c r="N181" i="15"/>
  <c r="O181" i="15"/>
  <c r="L182" i="15"/>
  <c r="N182" i="15"/>
  <c r="O182" i="15"/>
  <c r="L183" i="15"/>
  <c r="N183" i="15"/>
  <c r="O183" i="15"/>
  <c r="L184" i="15"/>
  <c r="N184" i="15"/>
  <c r="O184" i="15"/>
  <c r="L185" i="15"/>
  <c r="N185" i="15"/>
  <c r="O185" i="15"/>
  <c r="L186" i="15"/>
  <c r="N186" i="15"/>
  <c r="O186" i="15"/>
  <c r="L187" i="15"/>
  <c r="N187" i="15"/>
  <c r="O187" i="15"/>
  <c r="L188" i="15"/>
  <c r="N188" i="15"/>
  <c r="O188" i="15"/>
  <c r="L189" i="15"/>
  <c r="N189" i="15"/>
  <c r="O189" i="15"/>
  <c r="L190" i="15"/>
  <c r="N190" i="15"/>
  <c r="O190" i="15"/>
  <c r="L191" i="15"/>
  <c r="N191" i="15"/>
  <c r="O191" i="15"/>
  <c r="L192" i="15"/>
  <c r="N192" i="15"/>
  <c r="O192" i="15"/>
  <c r="L193" i="15"/>
  <c r="N193" i="15"/>
  <c r="O193" i="15"/>
  <c r="L194" i="15"/>
  <c r="N194" i="15"/>
  <c r="O194" i="15"/>
  <c r="L195" i="15"/>
  <c r="N195" i="15"/>
  <c r="O195" i="15"/>
  <c r="L196" i="15"/>
  <c r="N196" i="15"/>
  <c r="O196" i="15"/>
  <c r="L197" i="15"/>
  <c r="N197" i="15"/>
  <c r="O197" i="15"/>
  <c r="L198" i="15"/>
  <c r="N198" i="15"/>
  <c r="O198" i="15"/>
  <c r="L199" i="15"/>
  <c r="N199" i="15"/>
  <c r="O199" i="15"/>
  <c r="L200" i="15"/>
  <c r="N200" i="15"/>
  <c r="O200" i="15"/>
  <c r="L201" i="15"/>
  <c r="N201" i="15"/>
  <c r="O201" i="15"/>
  <c r="L202" i="15"/>
  <c r="N202" i="15"/>
  <c r="O202" i="15"/>
  <c r="L203" i="15"/>
  <c r="N203" i="15"/>
  <c r="O203" i="15"/>
  <c r="L204" i="15"/>
  <c r="N204" i="15"/>
  <c r="O204" i="15"/>
  <c r="L205" i="15"/>
  <c r="N205" i="15"/>
  <c r="O205" i="15"/>
  <c r="L206" i="15"/>
  <c r="N206" i="15"/>
  <c r="O206" i="15"/>
  <c r="L207" i="15"/>
  <c r="N207" i="15"/>
  <c r="O207" i="15"/>
  <c r="L208" i="15"/>
  <c r="N208" i="15"/>
  <c r="O208" i="15"/>
  <c r="L209" i="15"/>
  <c r="N209" i="15"/>
  <c r="O209" i="15"/>
  <c r="L210" i="15"/>
  <c r="N210" i="15"/>
  <c r="O210" i="15"/>
  <c r="L211" i="15"/>
  <c r="N211" i="15"/>
  <c r="O211" i="15"/>
  <c r="L212" i="15"/>
  <c r="N212" i="15"/>
  <c r="O212" i="15"/>
  <c r="L213" i="15"/>
  <c r="N213" i="15"/>
  <c r="O213" i="15"/>
  <c r="L214" i="15"/>
  <c r="N214" i="15"/>
  <c r="O214" i="15"/>
  <c r="L215" i="15"/>
  <c r="N215" i="15"/>
  <c r="O215" i="15"/>
  <c r="L216" i="15"/>
  <c r="N216" i="15"/>
  <c r="O216" i="15"/>
  <c r="L217" i="15"/>
  <c r="N217" i="15"/>
  <c r="O217" i="15"/>
  <c r="L218" i="15"/>
  <c r="N218" i="15"/>
  <c r="O218" i="15"/>
  <c r="L219" i="15"/>
  <c r="N219" i="15"/>
  <c r="O219" i="15"/>
  <c r="L220" i="15"/>
  <c r="N220" i="15"/>
  <c r="O220" i="15"/>
  <c r="L221" i="15"/>
  <c r="N221" i="15"/>
  <c r="O221" i="15"/>
  <c r="L222" i="15"/>
  <c r="N222" i="15"/>
  <c r="O222" i="15"/>
  <c r="L223" i="15"/>
  <c r="N223" i="15"/>
  <c r="O223" i="15"/>
  <c r="L224" i="15"/>
  <c r="N224" i="15"/>
  <c r="O224" i="15"/>
  <c r="L225" i="15"/>
  <c r="N225" i="15"/>
  <c r="O225" i="15"/>
  <c r="L226" i="15"/>
  <c r="N226" i="15"/>
  <c r="O226" i="15"/>
  <c r="L227" i="15"/>
  <c r="N227" i="15"/>
  <c r="O227" i="15"/>
  <c r="L228" i="15"/>
  <c r="N228" i="15"/>
  <c r="O228" i="15"/>
  <c r="L229" i="15"/>
  <c r="N229" i="15"/>
  <c r="O229" i="15"/>
  <c r="L230" i="15"/>
  <c r="N230" i="15"/>
  <c r="O230" i="15"/>
  <c r="L231" i="15"/>
  <c r="N231" i="15"/>
  <c r="O231" i="15"/>
  <c r="L232" i="15"/>
  <c r="N232" i="15"/>
  <c r="O232" i="15"/>
  <c r="L233" i="15"/>
  <c r="N233" i="15"/>
  <c r="O233" i="15"/>
  <c r="L234" i="15"/>
  <c r="N234" i="15"/>
  <c r="O234" i="15"/>
  <c r="L235" i="15"/>
  <c r="N235" i="15"/>
  <c r="O235" i="15"/>
  <c r="L236" i="15"/>
  <c r="N236" i="15"/>
  <c r="O236" i="15"/>
  <c r="L237" i="15"/>
  <c r="N237" i="15"/>
  <c r="O237" i="15"/>
  <c r="L238" i="15"/>
  <c r="N238" i="15"/>
  <c r="O238" i="15"/>
  <c r="L239" i="15"/>
  <c r="N239" i="15"/>
  <c r="O239" i="15"/>
  <c r="L240" i="15"/>
  <c r="N240" i="15"/>
  <c r="O240" i="15"/>
  <c r="L241" i="15"/>
  <c r="N241" i="15"/>
  <c r="O241" i="15"/>
  <c r="L242" i="15"/>
  <c r="N242" i="15"/>
  <c r="O242" i="15"/>
  <c r="L243" i="15"/>
  <c r="N243" i="15"/>
  <c r="O243" i="15"/>
  <c r="L244" i="15"/>
  <c r="N244" i="15"/>
  <c r="O244" i="15"/>
  <c r="L245" i="15"/>
  <c r="N245" i="15"/>
  <c r="O245" i="15"/>
  <c r="L246" i="15"/>
  <c r="N246" i="15"/>
  <c r="O246" i="15"/>
  <c r="L247" i="15"/>
  <c r="N247" i="15"/>
  <c r="O247" i="15"/>
  <c r="L248" i="15"/>
  <c r="N248" i="15"/>
  <c r="O248" i="15"/>
  <c r="L249" i="15"/>
  <c r="N249" i="15"/>
  <c r="O249" i="15"/>
  <c r="L250" i="15"/>
  <c r="N250" i="15"/>
  <c r="O250" i="15"/>
  <c r="L251" i="15"/>
  <c r="N251" i="15"/>
  <c r="O251" i="15"/>
  <c r="L252" i="15"/>
  <c r="N252" i="15"/>
  <c r="O252" i="15"/>
  <c r="L253" i="15"/>
  <c r="N253" i="15"/>
  <c r="O253" i="15"/>
  <c r="L254" i="15"/>
  <c r="N254" i="15"/>
  <c r="O254" i="15"/>
  <c r="L255" i="15"/>
  <c r="N255" i="15"/>
  <c r="O255" i="15"/>
  <c r="L256" i="15"/>
  <c r="N256" i="15"/>
  <c r="O256" i="15"/>
  <c r="L257" i="15"/>
  <c r="N257" i="15"/>
  <c r="O257" i="15"/>
  <c r="L258" i="15"/>
  <c r="N258" i="15"/>
  <c r="O258" i="15"/>
  <c r="L259" i="15"/>
  <c r="N259" i="15"/>
  <c r="O259" i="15"/>
  <c r="L260" i="15"/>
  <c r="N260" i="15"/>
  <c r="O260" i="15"/>
  <c r="L261" i="15"/>
  <c r="N261" i="15"/>
  <c r="O261" i="15"/>
  <c r="L262" i="15"/>
  <c r="N262" i="15"/>
  <c r="O262" i="15"/>
  <c r="L263" i="15"/>
  <c r="N263" i="15"/>
  <c r="O263" i="15"/>
  <c r="L264" i="15"/>
  <c r="N264" i="15"/>
  <c r="O264" i="15"/>
  <c r="L265" i="15"/>
  <c r="N265" i="15"/>
  <c r="O265" i="15"/>
  <c r="L266" i="15"/>
  <c r="N266" i="15"/>
  <c r="O266" i="15"/>
  <c r="L267" i="15"/>
  <c r="N267" i="15"/>
  <c r="O267" i="15"/>
  <c r="L268" i="15"/>
  <c r="N268" i="15"/>
  <c r="O268" i="15"/>
  <c r="L269" i="15"/>
  <c r="N269" i="15"/>
  <c r="O269" i="15"/>
  <c r="L270" i="15"/>
  <c r="N270" i="15"/>
  <c r="O270" i="15"/>
  <c r="L271" i="15"/>
  <c r="N271" i="15"/>
  <c r="O271" i="15"/>
  <c r="L272" i="15"/>
  <c r="N272" i="15"/>
  <c r="O272" i="15"/>
  <c r="L273" i="15"/>
  <c r="N273" i="15"/>
  <c r="O273" i="15"/>
  <c r="L274" i="15"/>
  <c r="N274" i="15"/>
  <c r="O274" i="15"/>
  <c r="L275" i="15"/>
  <c r="N275" i="15"/>
  <c r="O275" i="15"/>
  <c r="L276" i="15"/>
  <c r="N276" i="15"/>
  <c r="O276" i="15"/>
  <c r="L277" i="15"/>
  <c r="N277" i="15"/>
  <c r="O277" i="15"/>
  <c r="L278" i="15"/>
  <c r="N278" i="15"/>
  <c r="O278" i="15"/>
  <c r="L279" i="15"/>
  <c r="N279" i="15"/>
  <c r="O279" i="15"/>
  <c r="L280" i="15"/>
  <c r="N280" i="15"/>
  <c r="O280" i="15"/>
  <c r="L281" i="15"/>
  <c r="N281" i="15"/>
  <c r="O281" i="15"/>
  <c r="L282" i="15"/>
  <c r="N282" i="15"/>
  <c r="O282" i="15"/>
  <c r="L283" i="15"/>
  <c r="N283" i="15"/>
  <c r="O283" i="15"/>
  <c r="L284" i="15"/>
  <c r="N284" i="15"/>
  <c r="O284" i="15"/>
  <c r="L285" i="15"/>
  <c r="N285" i="15"/>
  <c r="O285" i="15"/>
  <c r="L286" i="15"/>
  <c r="N286" i="15"/>
  <c r="O286" i="15"/>
  <c r="L287" i="15"/>
  <c r="N287" i="15"/>
  <c r="O287" i="15"/>
  <c r="L288" i="15"/>
  <c r="N288" i="15"/>
  <c r="O288" i="15"/>
  <c r="L289" i="15"/>
  <c r="N289" i="15"/>
  <c r="O289" i="15"/>
  <c r="L290" i="15"/>
  <c r="N290" i="15"/>
  <c r="O290" i="15"/>
  <c r="L291" i="15"/>
  <c r="N291" i="15"/>
  <c r="O291" i="15"/>
  <c r="L292" i="15"/>
  <c r="N292" i="15"/>
  <c r="O292" i="15"/>
  <c r="L293" i="15"/>
  <c r="N293" i="15"/>
  <c r="O293" i="15"/>
  <c r="L294" i="15"/>
  <c r="N294" i="15"/>
  <c r="O294" i="15"/>
  <c r="L295" i="15"/>
  <c r="N295" i="15"/>
  <c r="O295" i="15"/>
  <c r="L296" i="15"/>
  <c r="N296" i="15"/>
  <c r="O296" i="15"/>
  <c r="L297" i="15"/>
  <c r="N297" i="15"/>
  <c r="O297" i="15"/>
  <c r="L298" i="15"/>
  <c r="N298" i="15"/>
  <c r="O298" i="15"/>
  <c r="L299" i="15"/>
  <c r="N299" i="15"/>
  <c r="O299" i="15"/>
  <c r="L300" i="15"/>
  <c r="N300" i="15"/>
  <c r="O300" i="15"/>
  <c r="L301" i="15"/>
  <c r="N301" i="15"/>
  <c r="O301" i="15"/>
  <c r="L302" i="15"/>
  <c r="N302" i="15"/>
  <c r="O302" i="15"/>
  <c r="L303" i="15"/>
  <c r="N303" i="15"/>
  <c r="O303" i="15"/>
  <c r="L304" i="15"/>
  <c r="N304" i="15"/>
  <c r="O304" i="15"/>
  <c r="L305" i="15"/>
  <c r="N305" i="15"/>
  <c r="O305" i="15"/>
  <c r="L306" i="15"/>
  <c r="N306" i="15"/>
  <c r="O306" i="15"/>
  <c r="L307" i="15"/>
  <c r="N307" i="15"/>
  <c r="O307" i="15"/>
  <c r="L308" i="15"/>
  <c r="N308" i="15"/>
  <c r="O308" i="15"/>
  <c r="L309" i="15"/>
  <c r="N309" i="15"/>
  <c r="O309" i="15"/>
  <c r="L310" i="15"/>
  <c r="N310" i="15"/>
  <c r="O310" i="15"/>
  <c r="L311" i="15"/>
  <c r="N311" i="15"/>
  <c r="O311" i="15"/>
  <c r="L312" i="15"/>
  <c r="N312" i="15"/>
  <c r="O312" i="15"/>
  <c r="L313" i="15"/>
  <c r="N313" i="15"/>
  <c r="O313" i="15"/>
  <c r="L314" i="15"/>
  <c r="N314" i="15"/>
  <c r="O314" i="15"/>
  <c r="L315" i="15"/>
  <c r="N315" i="15"/>
  <c r="O315" i="15"/>
  <c r="L316" i="15"/>
  <c r="N316" i="15"/>
  <c r="O316" i="15"/>
  <c r="L317" i="15"/>
  <c r="N317" i="15"/>
  <c r="O317" i="15"/>
  <c r="L318" i="15"/>
  <c r="N318" i="15"/>
  <c r="O318" i="15"/>
  <c r="L319" i="15"/>
  <c r="N319" i="15"/>
  <c r="O319" i="15"/>
  <c r="L320" i="15"/>
  <c r="N320" i="15"/>
  <c r="O320" i="15"/>
  <c r="L321" i="15"/>
  <c r="N321" i="15"/>
  <c r="O321" i="15"/>
  <c r="L322" i="15"/>
  <c r="N322" i="15"/>
  <c r="O322" i="15"/>
  <c r="L323" i="15"/>
  <c r="N323" i="15"/>
  <c r="O323" i="15"/>
  <c r="L324" i="15"/>
  <c r="N324" i="15"/>
  <c r="O324" i="15"/>
  <c r="L325" i="15"/>
  <c r="N325" i="15"/>
  <c r="O325" i="15"/>
  <c r="L326" i="15"/>
  <c r="N326" i="15"/>
  <c r="O326" i="15"/>
  <c r="L327" i="15"/>
  <c r="N327" i="15"/>
  <c r="O327" i="15"/>
  <c r="L328" i="15"/>
  <c r="N328" i="15"/>
  <c r="O328" i="15"/>
  <c r="L329" i="15"/>
  <c r="N329" i="15"/>
  <c r="O329" i="15"/>
  <c r="L330" i="15"/>
  <c r="N330" i="15"/>
  <c r="O330" i="15"/>
  <c r="L331" i="15"/>
  <c r="N331" i="15"/>
  <c r="O331" i="15"/>
  <c r="L332" i="15"/>
  <c r="N332" i="15"/>
  <c r="O332" i="15"/>
  <c r="L333" i="15"/>
  <c r="N333" i="15"/>
  <c r="O333" i="15"/>
  <c r="L334" i="15"/>
  <c r="N334" i="15"/>
  <c r="O334" i="15"/>
  <c r="L335" i="15"/>
  <c r="N335" i="15"/>
  <c r="O335" i="15"/>
  <c r="L336" i="15"/>
  <c r="N336" i="15"/>
  <c r="O336" i="15"/>
  <c r="L337" i="15"/>
  <c r="N337" i="15"/>
  <c r="O337" i="15"/>
  <c r="L338" i="15"/>
  <c r="N338" i="15"/>
  <c r="O338" i="15"/>
  <c r="L339" i="15"/>
  <c r="N339" i="15"/>
  <c r="O339" i="15"/>
  <c r="L340" i="15"/>
  <c r="N340" i="15"/>
  <c r="O340" i="15"/>
  <c r="L341" i="15"/>
  <c r="N341" i="15"/>
  <c r="O341" i="15"/>
  <c r="L342" i="15"/>
  <c r="N342" i="15"/>
  <c r="O342" i="15"/>
  <c r="L343" i="15"/>
  <c r="N343" i="15"/>
  <c r="O343" i="15"/>
  <c r="L344" i="15"/>
  <c r="N344" i="15"/>
  <c r="O344" i="15"/>
  <c r="L345" i="15"/>
  <c r="N345" i="15"/>
  <c r="O345" i="15"/>
  <c r="L346" i="15"/>
  <c r="N346" i="15"/>
  <c r="O346" i="15"/>
  <c r="L347" i="15"/>
  <c r="N347" i="15"/>
  <c r="O347" i="15"/>
  <c r="L348" i="15"/>
  <c r="N348" i="15"/>
  <c r="O348" i="15"/>
  <c r="L349" i="15"/>
  <c r="N349" i="15"/>
  <c r="O349" i="15"/>
  <c r="L350" i="15"/>
  <c r="N350" i="15"/>
  <c r="O350" i="15"/>
  <c r="L351" i="15"/>
  <c r="N351" i="15"/>
  <c r="O351" i="15"/>
  <c r="L352" i="15"/>
  <c r="N352" i="15"/>
  <c r="O352" i="15"/>
  <c r="L353" i="15"/>
  <c r="N353" i="15"/>
  <c r="O353" i="15"/>
  <c r="L354" i="15"/>
  <c r="N354" i="15"/>
  <c r="O354" i="15"/>
  <c r="L355" i="15"/>
  <c r="N355" i="15"/>
  <c r="O355" i="15"/>
  <c r="L356" i="15"/>
  <c r="N356" i="15"/>
  <c r="O356" i="15"/>
  <c r="L357" i="15"/>
  <c r="N357" i="15"/>
  <c r="O357" i="15"/>
  <c r="L358" i="15"/>
  <c r="N358" i="15"/>
  <c r="O358" i="15"/>
  <c r="L359" i="15"/>
  <c r="N359" i="15"/>
  <c r="O359" i="15"/>
  <c r="L360" i="15"/>
  <c r="N360" i="15"/>
  <c r="O360" i="15"/>
  <c r="L361" i="15"/>
  <c r="N361" i="15"/>
  <c r="O361" i="15"/>
  <c r="L362" i="15"/>
  <c r="N362" i="15"/>
  <c r="O362" i="15"/>
  <c r="L363" i="15"/>
  <c r="N363" i="15"/>
  <c r="O363" i="15"/>
  <c r="L364" i="15"/>
  <c r="N364" i="15"/>
  <c r="O364" i="15"/>
  <c r="L365" i="15"/>
  <c r="N365" i="15"/>
  <c r="O365" i="15"/>
  <c r="L366" i="15"/>
  <c r="N366" i="15"/>
  <c r="O366" i="15"/>
  <c r="L367" i="15"/>
  <c r="N367" i="15"/>
  <c r="O367" i="15"/>
  <c r="L368" i="15"/>
  <c r="N368" i="15"/>
  <c r="O368" i="15"/>
  <c r="L369" i="15"/>
  <c r="N369" i="15"/>
  <c r="O369" i="15"/>
  <c r="L370" i="15"/>
  <c r="N370" i="15"/>
  <c r="O370" i="15"/>
  <c r="L371" i="15"/>
  <c r="N371" i="15"/>
  <c r="O371" i="15"/>
  <c r="L372" i="15"/>
  <c r="N372" i="15"/>
  <c r="O372" i="15"/>
  <c r="L373" i="15"/>
  <c r="N373" i="15"/>
  <c r="O373" i="15"/>
  <c r="L374" i="15"/>
  <c r="N374" i="15"/>
  <c r="O374" i="15"/>
  <c r="L375" i="15"/>
  <c r="N375" i="15"/>
  <c r="O375" i="15"/>
  <c r="L376" i="15"/>
  <c r="N376" i="15"/>
  <c r="O376" i="15"/>
  <c r="L377" i="15"/>
  <c r="N377" i="15"/>
  <c r="O377" i="15"/>
  <c r="L378" i="15"/>
  <c r="N378" i="15"/>
  <c r="O378" i="15"/>
  <c r="L379" i="15"/>
  <c r="N379" i="15"/>
  <c r="O379" i="15"/>
  <c r="L380" i="15"/>
  <c r="N380" i="15"/>
  <c r="O380" i="15"/>
  <c r="L381" i="15"/>
  <c r="N381" i="15"/>
  <c r="O381" i="15"/>
  <c r="L382" i="15"/>
  <c r="N382" i="15"/>
  <c r="O382" i="15"/>
  <c r="L383" i="15"/>
  <c r="N383" i="15"/>
  <c r="O383" i="15"/>
  <c r="L384" i="15"/>
  <c r="N384" i="15"/>
  <c r="O384" i="15"/>
  <c r="L385" i="15"/>
  <c r="N385" i="15"/>
  <c r="O385" i="15"/>
  <c r="L386" i="15"/>
  <c r="N386" i="15"/>
  <c r="O386" i="15"/>
  <c r="L387" i="15"/>
  <c r="N387" i="15"/>
  <c r="O387" i="15"/>
  <c r="L388" i="15"/>
  <c r="N388" i="15"/>
  <c r="O388" i="15"/>
  <c r="L389" i="15"/>
  <c r="N389" i="15"/>
  <c r="O389" i="15"/>
  <c r="L390" i="15"/>
  <c r="N390" i="15"/>
  <c r="O390" i="15"/>
  <c r="L391" i="15"/>
  <c r="N391" i="15"/>
  <c r="O391" i="15"/>
  <c r="L392" i="15"/>
  <c r="N392" i="15"/>
  <c r="O392" i="15"/>
  <c r="L393" i="15"/>
  <c r="N393" i="15"/>
  <c r="O393" i="15"/>
  <c r="L394" i="15"/>
  <c r="N394" i="15"/>
  <c r="O394" i="15"/>
  <c r="L395" i="15"/>
  <c r="N395" i="15"/>
  <c r="O395" i="15"/>
  <c r="L396" i="15"/>
  <c r="N396" i="15"/>
  <c r="O396" i="15"/>
  <c r="L397" i="15"/>
  <c r="N397" i="15"/>
  <c r="O397" i="15"/>
  <c r="L398" i="15"/>
  <c r="N398" i="15"/>
  <c r="O398" i="15"/>
  <c r="L399" i="15"/>
  <c r="N399" i="15"/>
  <c r="O399" i="15"/>
  <c r="L400" i="15"/>
  <c r="N400" i="15"/>
  <c r="O400" i="15"/>
  <c r="L401" i="15"/>
  <c r="N401" i="15"/>
  <c r="O401" i="15"/>
  <c r="L402" i="15"/>
  <c r="N402" i="15"/>
  <c r="O402" i="15"/>
  <c r="L403" i="15"/>
  <c r="N403" i="15"/>
  <c r="O403" i="15"/>
  <c r="L404" i="15"/>
  <c r="N404" i="15"/>
  <c r="O404" i="15"/>
  <c r="L405" i="15"/>
  <c r="N405" i="15"/>
  <c r="O405" i="15"/>
  <c r="L406" i="15"/>
  <c r="N406" i="15"/>
  <c r="O406" i="15"/>
  <c r="L407" i="15"/>
  <c r="N407" i="15"/>
  <c r="O407" i="15"/>
  <c r="L408" i="15"/>
  <c r="N408" i="15"/>
  <c r="O408" i="15"/>
  <c r="L409" i="15"/>
  <c r="N409" i="15"/>
  <c r="O409" i="15"/>
  <c r="L410" i="15"/>
  <c r="N410" i="15"/>
  <c r="O410" i="15"/>
  <c r="L411" i="15"/>
  <c r="N411" i="15"/>
  <c r="O411" i="15"/>
  <c r="L412" i="15"/>
  <c r="N412" i="15"/>
  <c r="O412" i="15"/>
  <c r="L413" i="15"/>
  <c r="N413" i="15"/>
  <c r="O413" i="15"/>
  <c r="L414" i="15"/>
  <c r="N414" i="15"/>
  <c r="O414" i="15"/>
  <c r="L415" i="15"/>
  <c r="N415" i="15"/>
  <c r="O415" i="15"/>
  <c r="L416" i="15"/>
  <c r="N416" i="15"/>
  <c r="O416" i="15"/>
  <c r="L417" i="15"/>
  <c r="N417" i="15"/>
  <c r="O417" i="15"/>
  <c r="L418" i="15"/>
  <c r="N418" i="15"/>
  <c r="O418" i="15"/>
  <c r="L419" i="15"/>
  <c r="N419" i="15"/>
  <c r="O419" i="15"/>
  <c r="L420" i="15"/>
  <c r="N420" i="15"/>
  <c r="O420" i="15"/>
  <c r="L421" i="15"/>
  <c r="N421" i="15"/>
  <c r="O421" i="15"/>
  <c r="L422" i="15"/>
  <c r="N422" i="15"/>
  <c r="O422" i="15"/>
  <c r="L423" i="15"/>
  <c r="N423" i="15"/>
  <c r="O423" i="15"/>
  <c r="L424" i="15"/>
  <c r="N424" i="15"/>
  <c r="O424" i="15"/>
  <c r="L425" i="15"/>
  <c r="N425" i="15"/>
  <c r="O425" i="15"/>
  <c r="L426" i="15"/>
  <c r="N426" i="15"/>
  <c r="O426" i="15"/>
  <c r="L427" i="15"/>
  <c r="N427" i="15"/>
  <c r="O427" i="15"/>
  <c r="L428" i="15"/>
  <c r="N428" i="15"/>
  <c r="O428" i="15"/>
  <c r="L429" i="15"/>
  <c r="N429" i="15"/>
  <c r="O429" i="15"/>
  <c r="L430" i="15"/>
  <c r="N430" i="15"/>
  <c r="O430" i="15"/>
  <c r="L431" i="15"/>
  <c r="N431" i="15"/>
  <c r="O431" i="15"/>
  <c r="L432" i="15"/>
  <c r="N432" i="15"/>
  <c r="O432" i="15"/>
  <c r="L433" i="15"/>
  <c r="N433" i="15"/>
  <c r="O433" i="15"/>
  <c r="L434" i="15"/>
  <c r="N434" i="15"/>
  <c r="O434" i="15"/>
  <c r="L435" i="15"/>
  <c r="N435" i="15"/>
  <c r="O435" i="15"/>
  <c r="L436" i="15"/>
  <c r="N436" i="15"/>
  <c r="O436" i="15"/>
  <c r="L437" i="15"/>
  <c r="N437" i="15"/>
  <c r="O437" i="15"/>
  <c r="L438" i="15"/>
  <c r="N438" i="15"/>
  <c r="O438" i="15"/>
  <c r="L439" i="15"/>
  <c r="N439" i="15"/>
  <c r="O439" i="15"/>
  <c r="L440" i="15"/>
  <c r="N440" i="15"/>
  <c r="O440" i="15"/>
  <c r="L441" i="15"/>
  <c r="N441" i="15"/>
  <c r="O441" i="15"/>
  <c r="L442" i="15"/>
  <c r="N442" i="15"/>
  <c r="O442" i="15"/>
  <c r="L443" i="15"/>
  <c r="N443" i="15"/>
  <c r="O443" i="15"/>
  <c r="L444" i="15"/>
  <c r="N444" i="15"/>
  <c r="O444" i="15"/>
  <c r="L445" i="15"/>
  <c r="N445" i="15"/>
  <c r="O445" i="15"/>
  <c r="L446" i="15"/>
  <c r="N446" i="15"/>
  <c r="O446" i="15"/>
  <c r="L447" i="15"/>
  <c r="N447" i="15"/>
  <c r="O447" i="15"/>
  <c r="L448" i="15"/>
  <c r="N448" i="15"/>
  <c r="O448" i="15"/>
  <c r="L449" i="15"/>
  <c r="N449" i="15"/>
  <c r="O449" i="15"/>
  <c r="L450" i="15"/>
  <c r="N450" i="15"/>
  <c r="O450" i="15"/>
  <c r="L451" i="15"/>
  <c r="N451" i="15"/>
  <c r="O451" i="15"/>
  <c r="L452" i="15"/>
  <c r="N452" i="15"/>
  <c r="O452" i="15"/>
  <c r="L453" i="15"/>
  <c r="N453" i="15"/>
  <c r="O453" i="15"/>
  <c r="L454" i="15"/>
  <c r="N454" i="15"/>
  <c r="O454" i="15"/>
  <c r="L455" i="15"/>
  <c r="N455" i="15"/>
  <c r="O455" i="15"/>
  <c r="L456" i="15"/>
  <c r="N456" i="15"/>
  <c r="O456" i="15"/>
  <c r="L457" i="15"/>
  <c r="N457" i="15"/>
  <c r="O457" i="15"/>
  <c r="L458" i="15"/>
  <c r="N458" i="15"/>
  <c r="O458" i="15"/>
  <c r="L459" i="15"/>
  <c r="N459" i="15"/>
  <c r="O459" i="15"/>
  <c r="L460" i="15"/>
  <c r="N460" i="15"/>
  <c r="O460" i="15"/>
  <c r="L461" i="15"/>
  <c r="N461" i="15"/>
  <c r="O461" i="15"/>
  <c r="L462" i="15"/>
  <c r="N462" i="15"/>
  <c r="O462" i="15"/>
  <c r="L463" i="15"/>
  <c r="N463" i="15"/>
  <c r="O463" i="15"/>
  <c r="L464" i="15"/>
  <c r="N464" i="15"/>
  <c r="O464" i="15"/>
  <c r="L465" i="15"/>
  <c r="N465" i="15"/>
  <c r="O465" i="15"/>
  <c r="L466" i="15"/>
  <c r="N466" i="15"/>
  <c r="O466" i="15"/>
  <c r="L467" i="15"/>
  <c r="N467" i="15"/>
  <c r="O467" i="15"/>
  <c r="L468" i="15"/>
  <c r="N468" i="15"/>
  <c r="O468" i="15"/>
  <c r="L469" i="15"/>
  <c r="N469" i="15"/>
  <c r="O469" i="15"/>
  <c r="L470" i="15"/>
  <c r="N470" i="15"/>
  <c r="O470" i="15"/>
  <c r="L471" i="15"/>
  <c r="N471" i="15"/>
  <c r="O471" i="15"/>
  <c r="L472" i="15"/>
  <c r="N472" i="15"/>
  <c r="O472" i="15"/>
  <c r="L473" i="15"/>
  <c r="N473" i="15"/>
  <c r="O473" i="15"/>
  <c r="L474" i="15"/>
  <c r="N474" i="15"/>
  <c r="O474" i="15"/>
  <c r="L475" i="15"/>
  <c r="N475" i="15"/>
  <c r="O475" i="15"/>
  <c r="L476" i="15"/>
  <c r="N476" i="15"/>
  <c r="O476" i="15"/>
  <c r="L477" i="15"/>
  <c r="N477" i="15"/>
  <c r="O477" i="15"/>
  <c r="L478" i="15"/>
  <c r="N478" i="15"/>
  <c r="O478" i="15"/>
  <c r="L479" i="15"/>
  <c r="N479" i="15"/>
  <c r="O479" i="15"/>
  <c r="L480" i="15"/>
  <c r="N480" i="15"/>
  <c r="O480" i="15"/>
  <c r="L481" i="15"/>
  <c r="N481" i="15"/>
  <c r="O481" i="15"/>
  <c r="L482" i="15"/>
  <c r="N482" i="15"/>
  <c r="O482" i="15"/>
  <c r="L483" i="15"/>
  <c r="N483" i="15"/>
  <c r="O483" i="15"/>
  <c r="L484" i="15"/>
  <c r="N484" i="15"/>
  <c r="O484" i="15"/>
  <c r="L485" i="15"/>
  <c r="N485" i="15"/>
  <c r="O485" i="15"/>
  <c r="L486" i="15"/>
  <c r="N486" i="15"/>
  <c r="O486" i="15"/>
  <c r="L487" i="15"/>
  <c r="N487" i="15"/>
  <c r="O487" i="15"/>
  <c r="L488" i="15"/>
  <c r="N488" i="15"/>
  <c r="O488" i="15"/>
  <c r="L489" i="15"/>
  <c r="N489" i="15"/>
  <c r="O489" i="15"/>
  <c r="L490" i="15"/>
  <c r="N490" i="15"/>
  <c r="O490" i="15"/>
  <c r="L491" i="15"/>
  <c r="N491" i="15"/>
  <c r="O491" i="15"/>
  <c r="L492" i="15"/>
  <c r="N492" i="15"/>
  <c r="O492" i="15"/>
  <c r="L493" i="15"/>
  <c r="N493" i="15"/>
  <c r="O493" i="15"/>
  <c r="L494" i="15"/>
  <c r="N494" i="15"/>
  <c r="O494" i="15"/>
  <c r="L495" i="15"/>
  <c r="N495" i="15"/>
  <c r="O495" i="15"/>
  <c r="L496" i="15"/>
  <c r="N496" i="15"/>
  <c r="O496" i="15"/>
  <c r="L497" i="15"/>
  <c r="N497" i="15"/>
  <c r="O497" i="15"/>
  <c r="L498" i="15"/>
  <c r="N498" i="15"/>
  <c r="O498" i="15"/>
  <c r="L499" i="15"/>
  <c r="N499" i="15"/>
  <c r="O499" i="15"/>
  <c r="L500" i="15"/>
  <c r="N500" i="15"/>
  <c r="O500" i="15"/>
  <c r="L501" i="15"/>
  <c r="N501" i="15"/>
  <c r="O501" i="15"/>
  <c r="L502" i="15"/>
  <c r="N502" i="15"/>
  <c r="O502" i="15"/>
  <c r="L503" i="15"/>
  <c r="N503" i="15"/>
  <c r="O503" i="15"/>
  <c r="L504" i="15"/>
  <c r="N504" i="15"/>
  <c r="O504" i="15"/>
  <c r="L505" i="15"/>
  <c r="N505" i="15"/>
  <c r="O505" i="15"/>
  <c r="L506" i="15"/>
  <c r="N506" i="15"/>
  <c r="O506" i="15"/>
  <c r="L507" i="15"/>
  <c r="N507" i="15"/>
  <c r="O507" i="15"/>
  <c r="L508" i="15"/>
  <c r="N508" i="15"/>
  <c r="O508" i="15"/>
  <c r="L509" i="15"/>
  <c r="N509" i="15"/>
  <c r="O509" i="15"/>
  <c r="L510" i="15"/>
  <c r="N510" i="15"/>
  <c r="O510" i="15"/>
  <c r="L511" i="15"/>
  <c r="N511" i="15"/>
  <c r="O511" i="15"/>
  <c r="L512" i="15"/>
  <c r="N512" i="15"/>
  <c r="O512" i="15"/>
  <c r="L513" i="15"/>
  <c r="N513" i="15"/>
  <c r="O513" i="15"/>
  <c r="L514" i="15"/>
  <c r="N514" i="15"/>
  <c r="O514" i="15"/>
  <c r="L515" i="15"/>
  <c r="N515" i="15"/>
  <c r="O515" i="15"/>
  <c r="L516" i="15"/>
  <c r="N516" i="15"/>
  <c r="O516" i="15"/>
  <c r="L517" i="15"/>
  <c r="N517" i="15"/>
  <c r="O517" i="15"/>
  <c r="L518" i="15"/>
  <c r="N518" i="15"/>
  <c r="O518" i="15"/>
  <c r="L519" i="15"/>
  <c r="N519" i="15"/>
  <c r="O519" i="15"/>
  <c r="L520" i="15"/>
  <c r="N520" i="15"/>
  <c r="O520" i="15"/>
  <c r="L521" i="15"/>
  <c r="N521" i="15"/>
  <c r="O521" i="15"/>
  <c r="L522" i="15"/>
  <c r="N522" i="15"/>
  <c r="O522" i="15"/>
  <c r="L523" i="15"/>
  <c r="N523" i="15"/>
  <c r="O523" i="15"/>
  <c r="L524" i="15"/>
  <c r="N524" i="15"/>
  <c r="O524" i="15"/>
  <c r="L525" i="15"/>
  <c r="N525" i="15"/>
  <c r="O525" i="15"/>
  <c r="L526" i="15"/>
  <c r="N526" i="15"/>
  <c r="O526" i="15"/>
  <c r="L527" i="15"/>
  <c r="N527" i="15"/>
  <c r="O527" i="15"/>
  <c r="L528" i="15"/>
  <c r="N528" i="15"/>
  <c r="O528" i="15"/>
  <c r="L529" i="15"/>
  <c r="N529" i="15"/>
  <c r="O529" i="15"/>
  <c r="L530" i="15"/>
  <c r="N530" i="15"/>
  <c r="O530" i="15"/>
  <c r="L531" i="15"/>
  <c r="N531" i="15"/>
  <c r="O531" i="15"/>
  <c r="L532" i="15"/>
  <c r="N532" i="15"/>
  <c r="O532" i="15"/>
  <c r="L533" i="15"/>
  <c r="N533" i="15"/>
  <c r="O533" i="15"/>
  <c r="L534" i="15"/>
  <c r="N534" i="15"/>
  <c r="O534" i="15"/>
  <c r="L535" i="15"/>
  <c r="N535" i="15"/>
  <c r="O535" i="15"/>
  <c r="L536" i="15"/>
  <c r="N536" i="15"/>
  <c r="O536" i="15"/>
  <c r="L537" i="15"/>
  <c r="N537" i="15"/>
  <c r="O537" i="15"/>
  <c r="L538" i="15"/>
  <c r="N538" i="15"/>
  <c r="O538" i="15"/>
  <c r="L539" i="15"/>
  <c r="N539" i="15"/>
  <c r="O539" i="15"/>
  <c r="L540" i="15"/>
  <c r="N540" i="15"/>
  <c r="O540" i="15"/>
  <c r="L541" i="15"/>
  <c r="N541" i="15"/>
  <c r="O541" i="15"/>
  <c r="L542" i="15"/>
  <c r="N542" i="15"/>
  <c r="O542" i="15"/>
  <c r="L543" i="15"/>
  <c r="N543" i="15"/>
  <c r="O543" i="15"/>
  <c r="L544" i="15"/>
  <c r="N544" i="15"/>
  <c r="O544" i="15"/>
  <c r="L545" i="15"/>
  <c r="N545" i="15"/>
  <c r="O545" i="15"/>
  <c r="L546" i="15"/>
  <c r="N546" i="15"/>
  <c r="O546" i="15"/>
  <c r="L547" i="15"/>
  <c r="N547" i="15"/>
  <c r="O547" i="15"/>
  <c r="L548" i="15"/>
  <c r="N548" i="15"/>
  <c r="O548" i="15"/>
  <c r="L549" i="15"/>
  <c r="N549" i="15"/>
  <c r="O549" i="15"/>
  <c r="L550" i="15"/>
  <c r="N550" i="15"/>
  <c r="O550" i="15"/>
  <c r="L551" i="15"/>
  <c r="N551" i="15"/>
  <c r="O551" i="15"/>
  <c r="L552" i="15"/>
  <c r="N552" i="15"/>
  <c r="O552" i="15"/>
  <c r="L553" i="15"/>
  <c r="N553" i="15"/>
  <c r="O553" i="15"/>
  <c r="L554" i="15"/>
  <c r="N554" i="15"/>
  <c r="O554" i="15"/>
  <c r="L555" i="15"/>
  <c r="N555" i="15"/>
  <c r="O555" i="15"/>
  <c r="L556" i="15"/>
  <c r="N556" i="15"/>
  <c r="O556" i="15"/>
  <c r="L557" i="15"/>
  <c r="N557" i="15"/>
  <c r="O557" i="15"/>
  <c r="L558" i="15"/>
  <c r="N558" i="15"/>
  <c r="O558" i="15"/>
  <c r="L559" i="15"/>
  <c r="N559" i="15"/>
  <c r="O559" i="15"/>
  <c r="L560" i="15"/>
  <c r="N560" i="15"/>
  <c r="O560" i="15"/>
  <c r="L561" i="15"/>
  <c r="N561" i="15"/>
  <c r="O561" i="15"/>
  <c r="L562" i="15"/>
  <c r="N562" i="15"/>
  <c r="O562" i="15"/>
  <c r="L563" i="15"/>
  <c r="N563" i="15"/>
  <c r="O563" i="15"/>
  <c r="L564" i="15"/>
  <c r="N564" i="15"/>
  <c r="O564" i="15"/>
  <c r="L565" i="15"/>
  <c r="N565" i="15"/>
  <c r="O565" i="15"/>
  <c r="L566" i="15"/>
  <c r="N566" i="15"/>
  <c r="O566" i="15"/>
  <c r="L567" i="15"/>
  <c r="N567" i="15"/>
  <c r="O567" i="15"/>
  <c r="L568" i="15"/>
  <c r="N568" i="15"/>
  <c r="O568" i="15"/>
  <c r="L569" i="15"/>
  <c r="N569" i="15"/>
  <c r="O569" i="15"/>
  <c r="L570" i="15"/>
  <c r="N570" i="15"/>
  <c r="O570" i="15"/>
  <c r="L571" i="15"/>
  <c r="N571" i="15"/>
  <c r="O571" i="15"/>
  <c r="L572" i="15"/>
  <c r="N572" i="15"/>
  <c r="O572" i="15"/>
  <c r="L573" i="15"/>
  <c r="N573" i="15"/>
  <c r="O573" i="15"/>
  <c r="L574" i="15"/>
  <c r="N574" i="15"/>
  <c r="O574" i="15"/>
  <c r="L575" i="15"/>
  <c r="N575" i="15"/>
  <c r="O575" i="15"/>
  <c r="L576" i="15"/>
  <c r="N576" i="15"/>
  <c r="O576" i="15"/>
  <c r="L577" i="15"/>
  <c r="N577" i="15"/>
  <c r="O577" i="15"/>
  <c r="L578" i="15"/>
  <c r="N578" i="15"/>
  <c r="O578" i="15"/>
  <c r="L579" i="15"/>
  <c r="N579" i="15"/>
  <c r="O579" i="15"/>
  <c r="L580" i="15"/>
  <c r="N580" i="15"/>
  <c r="O580" i="15"/>
  <c r="L581" i="15"/>
  <c r="N581" i="15"/>
  <c r="O581" i="15"/>
  <c r="L582" i="15"/>
  <c r="N582" i="15"/>
  <c r="O582" i="15"/>
  <c r="L583" i="15"/>
  <c r="N583" i="15"/>
  <c r="O583" i="15"/>
  <c r="L584" i="15"/>
  <c r="N584" i="15"/>
  <c r="O584" i="15"/>
  <c r="L585" i="15"/>
  <c r="N585" i="15"/>
  <c r="O585" i="15"/>
  <c r="L586" i="15"/>
  <c r="N586" i="15"/>
  <c r="O586" i="15"/>
  <c r="L587" i="15"/>
  <c r="N587" i="15"/>
  <c r="O587" i="15"/>
  <c r="L588" i="15"/>
  <c r="N588" i="15"/>
  <c r="O588" i="15"/>
  <c r="L589" i="15"/>
  <c r="N589" i="15"/>
  <c r="O589" i="15"/>
  <c r="L590" i="15"/>
  <c r="N590" i="15"/>
  <c r="O590" i="15"/>
  <c r="L591" i="15"/>
  <c r="N591" i="15"/>
  <c r="O591" i="15"/>
  <c r="L592" i="15"/>
  <c r="N592" i="15"/>
  <c r="O592" i="15"/>
  <c r="L593" i="15"/>
  <c r="N593" i="15"/>
  <c r="O593" i="15"/>
  <c r="L594" i="15"/>
  <c r="N594" i="15"/>
  <c r="O594" i="15"/>
  <c r="L595" i="15"/>
  <c r="N595" i="15"/>
  <c r="O595" i="15"/>
  <c r="L596" i="15"/>
  <c r="N596" i="15"/>
  <c r="O596" i="15"/>
  <c r="L597" i="15"/>
  <c r="N597" i="15"/>
  <c r="O597" i="15"/>
  <c r="L598" i="15"/>
  <c r="N598" i="15"/>
  <c r="O598" i="15"/>
  <c r="L599" i="15"/>
  <c r="N599" i="15"/>
  <c r="O599" i="15"/>
  <c r="L600" i="15"/>
  <c r="N600" i="15"/>
  <c r="O600" i="15"/>
  <c r="L601" i="15"/>
  <c r="N601" i="15"/>
  <c r="O601" i="15"/>
  <c r="L602" i="15"/>
  <c r="N602" i="15"/>
  <c r="O602" i="15"/>
  <c r="L603" i="15"/>
  <c r="N603" i="15"/>
  <c r="O603" i="15"/>
  <c r="L604" i="15"/>
  <c r="N604" i="15"/>
  <c r="O604" i="15"/>
  <c r="L605" i="15"/>
  <c r="N605" i="15"/>
  <c r="O605" i="15"/>
  <c r="L606" i="15"/>
  <c r="N606" i="15"/>
  <c r="O606" i="15"/>
  <c r="L607" i="15"/>
  <c r="N607" i="15"/>
  <c r="O607" i="15"/>
  <c r="L608" i="15"/>
  <c r="N608" i="15"/>
  <c r="O608" i="15"/>
  <c r="L609" i="15"/>
  <c r="N609" i="15"/>
  <c r="O609" i="15"/>
  <c r="L610" i="15"/>
  <c r="N610" i="15"/>
  <c r="O610" i="15"/>
  <c r="L611" i="15"/>
  <c r="N611" i="15"/>
  <c r="O611" i="15"/>
  <c r="L612" i="15"/>
  <c r="N612" i="15"/>
  <c r="O612" i="15"/>
  <c r="L613" i="15"/>
  <c r="N613" i="15"/>
  <c r="O613" i="15"/>
  <c r="L614" i="15"/>
  <c r="N614" i="15"/>
  <c r="O614" i="15"/>
  <c r="L615" i="15"/>
  <c r="N615" i="15"/>
  <c r="O615" i="15"/>
  <c r="L616" i="15"/>
  <c r="N616" i="15"/>
  <c r="O616" i="15"/>
  <c r="L617" i="15"/>
  <c r="N617" i="15"/>
  <c r="O617" i="15"/>
  <c r="L618" i="15"/>
  <c r="N618" i="15"/>
  <c r="O618" i="15"/>
  <c r="L619" i="15"/>
  <c r="N619" i="15"/>
  <c r="O619" i="15"/>
  <c r="L620" i="15"/>
  <c r="N620" i="15"/>
  <c r="O620" i="15"/>
  <c r="L621" i="15"/>
  <c r="N621" i="15"/>
  <c r="O621" i="15"/>
  <c r="L622" i="15"/>
  <c r="N622" i="15"/>
  <c r="O622" i="15"/>
  <c r="L623" i="15"/>
  <c r="N623" i="15"/>
  <c r="O623" i="15"/>
  <c r="L624" i="15"/>
  <c r="N624" i="15"/>
  <c r="O624" i="15"/>
  <c r="L625" i="15"/>
  <c r="N625" i="15"/>
  <c r="O625" i="15"/>
  <c r="L626" i="15"/>
  <c r="N626" i="15"/>
  <c r="O626" i="15"/>
  <c r="L627" i="15"/>
  <c r="N627" i="15"/>
  <c r="O627" i="15"/>
  <c r="L628" i="15"/>
  <c r="N628" i="15"/>
  <c r="O628" i="15"/>
  <c r="L629" i="15"/>
  <c r="N629" i="15"/>
  <c r="O629" i="15"/>
  <c r="L630" i="15"/>
  <c r="N630" i="15"/>
  <c r="O630" i="15"/>
  <c r="L631" i="15"/>
  <c r="N631" i="15"/>
  <c r="O631" i="15"/>
  <c r="L632" i="15"/>
  <c r="N632" i="15"/>
  <c r="O632" i="15"/>
  <c r="L633" i="15"/>
  <c r="N633" i="15"/>
  <c r="O633" i="15"/>
  <c r="L634" i="15"/>
  <c r="N634" i="15"/>
  <c r="O634" i="15"/>
  <c r="L635" i="15"/>
  <c r="N635" i="15"/>
  <c r="O635" i="15"/>
  <c r="L636" i="15"/>
  <c r="N636" i="15"/>
  <c r="O636" i="15"/>
  <c r="L637" i="15"/>
  <c r="N637" i="15"/>
  <c r="O637" i="15"/>
  <c r="L638" i="15"/>
  <c r="N638" i="15"/>
  <c r="O638" i="15"/>
  <c r="L639" i="15"/>
  <c r="N639" i="15"/>
  <c r="O639" i="15"/>
  <c r="L640" i="15"/>
  <c r="N640" i="15"/>
  <c r="O640" i="15"/>
  <c r="L641" i="15"/>
  <c r="N641" i="15"/>
  <c r="O641" i="15"/>
  <c r="L642" i="15"/>
  <c r="N642" i="15"/>
  <c r="O642" i="15"/>
  <c r="L643" i="15"/>
  <c r="N643" i="15"/>
  <c r="O643" i="15"/>
  <c r="L644" i="15"/>
  <c r="N644" i="15"/>
  <c r="O644" i="15"/>
  <c r="L645" i="15"/>
  <c r="N645" i="15"/>
  <c r="O645" i="15"/>
  <c r="L646" i="15"/>
  <c r="N646" i="15"/>
  <c r="O646" i="15"/>
  <c r="L647" i="15"/>
  <c r="N647" i="15"/>
  <c r="O647" i="15"/>
  <c r="L648" i="15"/>
  <c r="N648" i="15"/>
  <c r="O648" i="15"/>
  <c r="L649" i="15"/>
  <c r="N649" i="15"/>
  <c r="O649" i="15"/>
  <c r="L650" i="15"/>
  <c r="N650" i="15"/>
  <c r="O650" i="15"/>
  <c r="L651" i="15"/>
  <c r="N651" i="15"/>
  <c r="O651" i="15"/>
  <c r="L652" i="15"/>
  <c r="N652" i="15"/>
  <c r="O652" i="15"/>
  <c r="L653" i="15"/>
  <c r="N653" i="15"/>
  <c r="O653" i="15"/>
  <c r="L654" i="15"/>
  <c r="N654" i="15"/>
  <c r="O654" i="15"/>
  <c r="L655" i="15"/>
  <c r="N655" i="15"/>
  <c r="O655" i="15"/>
  <c r="L656" i="15"/>
  <c r="N656" i="15"/>
  <c r="O656" i="15"/>
  <c r="L657" i="15"/>
  <c r="N657" i="15"/>
  <c r="O657" i="15"/>
  <c r="L658" i="15"/>
  <c r="N658" i="15"/>
  <c r="O658" i="15"/>
  <c r="L659" i="15"/>
  <c r="N659" i="15"/>
  <c r="O659" i="15"/>
  <c r="L660" i="15"/>
  <c r="N660" i="15"/>
  <c r="O660" i="15"/>
  <c r="L661" i="15"/>
  <c r="N661" i="15"/>
  <c r="O661" i="15"/>
  <c r="L662" i="15"/>
  <c r="N662" i="15"/>
  <c r="O662" i="15"/>
  <c r="L663" i="15"/>
  <c r="N663" i="15"/>
  <c r="O663" i="15"/>
  <c r="L664" i="15"/>
  <c r="N664" i="15"/>
  <c r="O664" i="15"/>
  <c r="L665" i="15"/>
  <c r="N665" i="15"/>
  <c r="O665" i="15"/>
  <c r="L666" i="15"/>
  <c r="N666" i="15"/>
  <c r="O666" i="15"/>
  <c r="L667" i="15"/>
  <c r="N667" i="15"/>
  <c r="O667" i="15"/>
  <c r="L668" i="15"/>
  <c r="N668" i="15"/>
  <c r="O668" i="15"/>
  <c r="L669" i="15"/>
  <c r="N669" i="15"/>
  <c r="O669" i="15"/>
  <c r="L670" i="15"/>
  <c r="N670" i="15"/>
  <c r="O670" i="15"/>
  <c r="L671" i="15"/>
  <c r="N671" i="15"/>
  <c r="O671" i="15"/>
  <c r="L672" i="15"/>
  <c r="N672" i="15"/>
  <c r="O672" i="15"/>
  <c r="L673" i="15"/>
  <c r="N673" i="15"/>
  <c r="O673" i="15"/>
  <c r="L674" i="15"/>
  <c r="N674" i="15"/>
  <c r="O674" i="15"/>
  <c r="L675" i="15"/>
  <c r="N675" i="15"/>
  <c r="O675" i="15"/>
  <c r="L676" i="15"/>
  <c r="N676" i="15"/>
  <c r="O676" i="15"/>
  <c r="L677" i="15"/>
  <c r="N677" i="15"/>
  <c r="O677" i="15"/>
  <c r="L678" i="15"/>
  <c r="N678" i="15"/>
  <c r="O678" i="15"/>
  <c r="L679" i="15"/>
  <c r="N679" i="15"/>
  <c r="O679" i="15"/>
  <c r="L680" i="15"/>
  <c r="N680" i="15"/>
  <c r="O680" i="15"/>
  <c r="L681" i="15"/>
  <c r="N681" i="15"/>
  <c r="O681" i="15"/>
  <c r="L682" i="15"/>
  <c r="N682" i="15"/>
  <c r="O682" i="15"/>
  <c r="L683" i="15"/>
  <c r="N683" i="15"/>
  <c r="O683" i="15"/>
  <c r="L684" i="15"/>
  <c r="N684" i="15"/>
  <c r="O684" i="15"/>
  <c r="L685" i="15"/>
  <c r="N685" i="15"/>
  <c r="O685" i="15"/>
  <c r="L686" i="15"/>
  <c r="N686" i="15"/>
  <c r="O686" i="15"/>
  <c r="L687" i="15"/>
  <c r="N687" i="15"/>
  <c r="O687" i="15"/>
  <c r="L688" i="15"/>
  <c r="N688" i="15"/>
  <c r="O688" i="15"/>
  <c r="L689" i="15"/>
  <c r="N689" i="15"/>
  <c r="O689" i="15"/>
  <c r="L690" i="15"/>
  <c r="N690" i="15"/>
  <c r="O690" i="15"/>
  <c r="L691" i="15"/>
  <c r="N691" i="15"/>
  <c r="O691" i="15"/>
  <c r="L692" i="15"/>
  <c r="N692" i="15"/>
  <c r="O692" i="15"/>
  <c r="L693" i="15"/>
  <c r="N693" i="15"/>
  <c r="O693" i="15"/>
  <c r="L694" i="15"/>
  <c r="N694" i="15"/>
  <c r="O694" i="15"/>
  <c r="L695" i="15"/>
  <c r="N695" i="15"/>
  <c r="O695" i="15"/>
  <c r="L696" i="15"/>
  <c r="N696" i="15"/>
  <c r="O696" i="15"/>
  <c r="L697" i="15"/>
  <c r="N697" i="15"/>
  <c r="O697" i="15"/>
  <c r="L698" i="15"/>
  <c r="N698" i="15"/>
  <c r="O698" i="15"/>
  <c r="L699" i="15"/>
  <c r="N699" i="15"/>
  <c r="O699" i="15"/>
  <c r="L700" i="15"/>
  <c r="N700" i="15"/>
  <c r="O700" i="15"/>
  <c r="L701" i="15"/>
  <c r="N701" i="15"/>
  <c r="O701" i="15"/>
  <c r="L702" i="15"/>
  <c r="N702" i="15"/>
  <c r="O702" i="15"/>
  <c r="L703" i="15"/>
  <c r="N703" i="15"/>
  <c r="O703" i="15"/>
  <c r="L704" i="15"/>
  <c r="N704" i="15"/>
  <c r="O704" i="15"/>
  <c r="L705" i="15"/>
  <c r="N705" i="15"/>
  <c r="O705" i="15"/>
  <c r="L706" i="15"/>
  <c r="N706" i="15"/>
  <c r="O706" i="15"/>
  <c r="L707" i="15"/>
  <c r="N707" i="15"/>
  <c r="O707" i="15"/>
  <c r="L708" i="15"/>
  <c r="N708" i="15"/>
  <c r="O708" i="15"/>
  <c r="L709" i="15"/>
  <c r="N709" i="15"/>
  <c r="O709" i="15"/>
  <c r="L710" i="15"/>
  <c r="N710" i="15"/>
  <c r="O710" i="15"/>
  <c r="L711" i="15"/>
  <c r="N711" i="15"/>
  <c r="O711" i="15"/>
  <c r="L712" i="15"/>
  <c r="N712" i="15"/>
  <c r="O712" i="15"/>
  <c r="L713" i="15"/>
  <c r="N713" i="15"/>
  <c r="O713" i="15"/>
  <c r="L714" i="15"/>
  <c r="N714" i="15"/>
  <c r="O714" i="15"/>
  <c r="L715" i="15"/>
  <c r="N715" i="15"/>
  <c r="O715" i="15"/>
  <c r="L716" i="15"/>
  <c r="N716" i="15"/>
  <c r="O716" i="15"/>
  <c r="L717" i="15"/>
  <c r="N717" i="15"/>
  <c r="O717" i="15"/>
  <c r="L718" i="15"/>
  <c r="N718" i="15"/>
  <c r="O718" i="15"/>
  <c r="L719" i="15"/>
  <c r="N719" i="15"/>
  <c r="O719" i="15"/>
  <c r="L720" i="15"/>
  <c r="N720" i="15"/>
  <c r="O720" i="15"/>
  <c r="L721" i="15"/>
  <c r="N721" i="15"/>
  <c r="O721" i="15"/>
  <c r="L722" i="15"/>
  <c r="N722" i="15"/>
  <c r="O722" i="15"/>
  <c r="L723" i="15"/>
  <c r="N723" i="15"/>
  <c r="O723" i="15"/>
  <c r="L724" i="15"/>
  <c r="N724" i="15"/>
  <c r="O724" i="15"/>
  <c r="L725" i="15"/>
  <c r="N725" i="15"/>
  <c r="O725" i="15"/>
  <c r="L726" i="15"/>
  <c r="N726" i="15"/>
  <c r="O726" i="15"/>
  <c r="L727" i="15"/>
  <c r="N727" i="15"/>
  <c r="O727" i="15"/>
  <c r="L728" i="15"/>
  <c r="N728" i="15"/>
  <c r="O728" i="15"/>
  <c r="L729" i="15"/>
  <c r="N729" i="15"/>
  <c r="O729" i="15"/>
  <c r="L730" i="15"/>
  <c r="N730" i="15"/>
  <c r="O730" i="15"/>
  <c r="L731" i="15"/>
  <c r="N731" i="15"/>
  <c r="O731" i="15"/>
  <c r="L732" i="15"/>
  <c r="N732" i="15"/>
  <c r="O732" i="15"/>
  <c r="L733" i="15"/>
  <c r="N733" i="15"/>
  <c r="O733" i="15"/>
  <c r="L734" i="15"/>
  <c r="N734" i="15"/>
  <c r="O734" i="15"/>
  <c r="L735" i="15"/>
  <c r="N735" i="15"/>
  <c r="O735" i="15"/>
  <c r="L736" i="15"/>
  <c r="N736" i="15"/>
  <c r="O736" i="15"/>
  <c r="L737" i="15"/>
  <c r="N737" i="15"/>
  <c r="O737" i="15"/>
  <c r="L738" i="15"/>
  <c r="N738" i="15"/>
  <c r="O738" i="15"/>
  <c r="L739" i="15"/>
  <c r="N739" i="15"/>
  <c r="O739" i="15"/>
  <c r="L740" i="15"/>
  <c r="N740" i="15"/>
  <c r="O740" i="15"/>
  <c r="L741" i="15"/>
  <c r="N741" i="15"/>
  <c r="O741" i="15"/>
  <c r="L742" i="15"/>
  <c r="N742" i="15"/>
  <c r="O742" i="15"/>
  <c r="L743" i="15"/>
  <c r="N743" i="15"/>
  <c r="O743" i="15"/>
  <c r="L744" i="15"/>
  <c r="N744" i="15"/>
  <c r="O744" i="15"/>
  <c r="L745" i="15"/>
  <c r="N745" i="15"/>
  <c r="O745" i="15"/>
  <c r="L746" i="15"/>
  <c r="N746" i="15"/>
  <c r="O746" i="15"/>
  <c r="L747" i="15"/>
  <c r="N747" i="15"/>
  <c r="O747" i="15"/>
  <c r="L748" i="15"/>
  <c r="N748" i="15"/>
  <c r="O748" i="15"/>
  <c r="L749" i="15"/>
  <c r="N749" i="15"/>
  <c r="O749" i="15"/>
  <c r="L750" i="15"/>
  <c r="N750" i="15"/>
  <c r="O750" i="15"/>
  <c r="L751" i="15"/>
  <c r="N751" i="15"/>
  <c r="O751" i="15"/>
  <c r="L752" i="15"/>
  <c r="N752" i="15"/>
  <c r="O752" i="15"/>
  <c r="L753" i="15"/>
  <c r="N753" i="15"/>
  <c r="O753" i="15"/>
  <c r="L754" i="15"/>
  <c r="N754" i="15"/>
  <c r="O754" i="15"/>
  <c r="L755" i="15"/>
  <c r="N755" i="15"/>
  <c r="O755" i="15"/>
  <c r="L756" i="15"/>
  <c r="N756" i="15"/>
  <c r="O756" i="15"/>
  <c r="L757" i="15"/>
  <c r="N757" i="15"/>
  <c r="O757" i="15"/>
  <c r="L758" i="15"/>
  <c r="N758" i="15"/>
  <c r="O758" i="15"/>
  <c r="L759" i="15"/>
  <c r="N759" i="15"/>
  <c r="O759" i="15"/>
  <c r="L760" i="15"/>
  <c r="N760" i="15"/>
  <c r="O760" i="15"/>
  <c r="L761" i="15"/>
  <c r="N761" i="15"/>
  <c r="O761" i="15"/>
  <c r="L762" i="15"/>
  <c r="N762" i="15"/>
  <c r="O762" i="15"/>
  <c r="L763" i="15"/>
  <c r="N763" i="15"/>
  <c r="O763" i="15"/>
  <c r="L764" i="15"/>
  <c r="N764" i="15"/>
  <c r="O764" i="15"/>
  <c r="L765" i="15"/>
  <c r="N765" i="15"/>
  <c r="O765" i="15"/>
  <c r="L766" i="15"/>
  <c r="N766" i="15"/>
  <c r="O766" i="15"/>
  <c r="L767" i="15"/>
  <c r="N767" i="15"/>
  <c r="O767" i="15"/>
  <c r="L768" i="15"/>
  <c r="N768" i="15"/>
  <c r="O768" i="15"/>
  <c r="L769" i="15"/>
  <c r="N769" i="15"/>
  <c r="O769" i="15"/>
  <c r="L770" i="15"/>
  <c r="N770" i="15"/>
  <c r="O770" i="15"/>
  <c r="L771" i="15"/>
  <c r="N771" i="15"/>
  <c r="O771" i="15"/>
  <c r="L772" i="15"/>
  <c r="N772" i="15"/>
  <c r="O772" i="15"/>
  <c r="L773" i="15"/>
  <c r="N773" i="15"/>
  <c r="O773" i="15"/>
  <c r="L774" i="15"/>
  <c r="N774" i="15"/>
  <c r="O774" i="15"/>
  <c r="L775" i="15"/>
  <c r="N775" i="15"/>
  <c r="O775" i="15"/>
  <c r="L776" i="15"/>
  <c r="N776" i="15"/>
  <c r="O776" i="15"/>
  <c r="L777" i="15"/>
  <c r="N777" i="15"/>
  <c r="O777" i="15"/>
  <c r="L778" i="15"/>
  <c r="N778" i="15"/>
  <c r="O778" i="15"/>
  <c r="L779" i="15"/>
  <c r="N779" i="15"/>
  <c r="O779" i="15"/>
  <c r="L780" i="15"/>
  <c r="N780" i="15"/>
  <c r="O780" i="15"/>
  <c r="L781" i="15"/>
  <c r="N781" i="15"/>
  <c r="O781" i="15"/>
  <c r="L782" i="15"/>
  <c r="N782" i="15"/>
  <c r="O782" i="15"/>
  <c r="L783" i="15"/>
  <c r="N783" i="15"/>
  <c r="O783" i="15"/>
  <c r="L784" i="15"/>
  <c r="N784" i="15"/>
  <c r="O784" i="15"/>
  <c r="L785" i="15"/>
  <c r="N785" i="15"/>
  <c r="O785" i="15"/>
  <c r="L786" i="15"/>
  <c r="N786" i="15"/>
  <c r="O786" i="15"/>
  <c r="L787" i="15"/>
  <c r="N787" i="15"/>
  <c r="O787" i="15"/>
  <c r="L788" i="15"/>
  <c r="N788" i="15"/>
  <c r="O788" i="15"/>
  <c r="L789" i="15"/>
  <c r="N789" i="15"/>
  <c r="O789" i="15"/>
  <c r="L790" i="15"/>
  <c r="N790" i="15"/>
  <c r="O790" i="15"/>
  <c r="L791" i="15"/>
  <c r="N791" i="15"/>
  <c r="O791" i="15"/>
  <c r="L792" i="15"/>
  <c r="N792" i="15"/>
  <c r="O792" i="15"/>
  <c r="L793" i="15"/>
  <c r="N793" i="15"/>
  <c r="O793" i="15"/>
  <c r="L794" i="15"/>
  <c r="N794" i="15"/>
  <c r="O794" i="15"/>
  <c r="L795" i="15"/>
  <c r="N795" i="15"/>
  <c r="O795" i="15"/>
  <c r="L796" i="15"/>
  <c r="N796" i="15"/>
  <c r="O796" i="15"/>
  <c r="L797" i="15"/>
  <c r="N797" i="15"/>
  <c r="O797" i="15"/>
  <c r="L798" i="15"/>
  <c r="N798" i="15"/>
  <c r="O798" i="15"/>
  <c r="L799" i="15"/>
  <c r="N799" i="15"/>
  <c r="O799" i="15"/>
  <c r="L800" i="15"/>
  <c r="N800" i="15"/>
  <c r="O800" i="15"/>
  <c r="L801" i="15"/>
  <c r="N801" i="15"/>
  <c r="O801" i="15"/>
  <c r="L802" i="15"/>
  <c r="N802" i="15"/>
  <c r="O802" i="15"/>
  <c r="L803" i="15"/>
  <c r="N803" i="15"/>
  <c r="O803" i="15"/>
  <c r="L804" i="15"/>
  <c r="N804" i="15"/>
  <c r="O804" i="15"/>
  <c r="L805" i="15"/>
  <c r="N805" i="15"/>
  <c r="O805" i="15"/>
  <c r="L806" i="15"/>
  <c r="N806" i="15"/>
  <c r="O806" i="15"/>
  <c r="L807" i="15"/>
  <c r="N807" i="15"/>
  <c r="O807" i="15"/>
  <c r="L808" i="15"/>
  <c r="N808" i="15"/>
  <c r="O808" i="15"/>
  <c r="L809" i="15"/>
  <c r="N809" i="15"/>
  <c r="O809" i="15"/>
  <c r="L810" i="15"/>
  <c r="N810" i="15"/>
  <c r="O810" i="15"/>
  <c r="L811" i="15"/>
  <c r="N811" i="15"/>
  <c r="O811" i="15"/>
  <c r="L812" i="15"/>
  <c r="N812" i="15"/>
  <c r="O812" i="15"/>
  <c r="L813" i="15"/>
  <c r="N813" i="15"/>
  <c r="O813" i="15"/>
  <c r="L814" i="15"/>
  <c r="N814" i="15"/>
  <c r="O814" i="15"/>
  <c r="L815" i="15"/>
  <c r="N815" i="15"/>
  <c r="O815" i="15"/>
  <c r="L816" i="15"/>
  <c r="N816" i="15"/>
  <c r="O816" i="15"/>
  <c r="L817" i="15"/>
  <c r="N817" i="15"/>
  <c r="O817" i="15"/>
  <c r="L818" i="15"/>
  <c r="N818" i="15"/>
  <c r="O818" i="15"/>
  <c r="L819" i="15"/>
  <c r="N819" i="15"/>
  <c r="O819" i="15"/>
  <c r="L820" i="15"/>
  <c r="N820" i="15"/>
  <c r="O820" i="15"/>
  <c r="L821" i="15"/>
  <c r="N821" i="15"/>
  <c r="O821" i="15"/>
  <c r="L822" i="15"/>
  <c r="N822" i="15"/>
  <c r="O822" i="15"/>
  <c r="L823" i="15"/>
  <c r="N823" i="15"/>
  <c r="O823" i="15"/>
  <c r="L824" i="15"/>
  <c r="N824" i="15"/>
  <c r="O824" i="15"/>
  <c r="L825" i="15"/>
  <c r="N825" i="15"/>
  <c r="O825" i="15"/>
  <c r="L826" i="15"/>
  <c r="N826" i="15"/>
  <c r="O826" i="15"/>
  <c r="L827" i="15"/>
  <c r="N827" i="15"/>
  <c r="O827" i="15"/>
  <c r="L828" i="15"/>
  <c r="N828" i="15"/>
  <c r="O828" i="15"/>
  <c r="L829" i="15"/>
  <c r="N829" i="15"/>
  <c r="O829" i="15"/>
  <c r="L830" i="15"/>
  <c r="N830" i="15"/>
  <c r="O830" i="15"/>
  <c r="L831" i="15"/>
  <c r="N831" i="15"/>
  <c r="O831" i="15"/>
  <c r="L832" i="15"/>
  <c r="N832" i="15"/>
  <c r="O832" i="15"/>
  <c r="L833" i="15"/>
  <c r="N833" i="15"/>
  <c r="O833" i="15"/>
  <c r="L834" i="15"/>
  <c r="N834" i="15"/>
  <c r="O834" i="15"/>
  <c r="L835" i="15"/>
  <c r="N835" i="15"/>
  <c r="O835" i="15"/>
  <c r="L836" i="15"/>
  <c r="N836" i="15"/>
  <c r="O836" i="15"/>
  <c r="L837" i="15"/>
  <c r="N837" i="15"/>
  <c r="O837" i="15"/>
  <c r="L838" i="15"/>
  <c r="N838" i="15"/>
  <c r="O838" i="15"/>
  <c r="L839" i="15"/>
  <c r="N839" i="15"/>
  <c r="O839" i="15"/>
  <c r="L840" i="15"/>
  <c r="N840" i="15"/>
  <c r="O840" i="15"/>
  <c r="L841" i="15"/>
  <c r="N841" i="15"/>
  <c r="O841" i="15"/>
  <c r="L842" i="15"/>
  <c r="N842" i="15"/>
  <c r="O842" i="15"/>
  <c r="L843" i="15"/>
  <c r="N843" i="15"/>
  <c r="O843" i="15"/>
  <c r="L844" i="15"/>
  <c r="N844" i="15"/>
  <c r="O844" i="15"/>
  <c r="L845" i="15"/>
  <c r="N845" i="15"/>
  <c r="O845" i="15"/>
  <c r="L846" i="15"/>
  <c r="N846" i="15"/>
  <c r="O846" i="15"/>
  <c r="L847" i="15"/>
  <c r="N847" i="15"/>
  <c r="O847" i="15"/>
  <c r="L848" i="15"/>
  <c r="N848" i="15"/>
  <c r="O848" i="15"/>
  <c r="L849" i="15"/>
  <c r="N849" i="15"/>
  <c r="O849" i="15"/>
  <c r="L850" i="15"/>
  <c r="N850" i="15"/>
  <c r="O850" i="15"/>
  <c r="L851" i="15"/>
  <c r="N851" i="15"/>
  <c r="O851" i="15"/>
  <c r="L852" i="15"/>
  <c r="N852" i="15"/>
  <c r="O852" i="15"/>
  <c r="L853" i="15"/>
  <c r="N853" i="15"/>
  <c r="O853" i="15"/>
  <c r="L854" i="15"/>
  <c r="N854" i="15"/>
  <c r="O854" i="15"/>
  <c r="L855" i="15"/>
  <c r="N855" i="15"/>
  <c r="O855" i="15"/>
  <c r="L856" i="15"/>
  <c r="N856" i="15"/>
  <c r="O856" i="15"/>
  <c r="L857" i="15"/>
  <c r="N857" i="15"/>
  <c r="O857" i="15"/>
  <c r="L858" i="15"/>
  <c r="N858" i="15"/>
  <c r="O858" i="15"/>
  <c r="L859" i="15"/>
  <c r="N859" i="15"/>
  <c r="O859" i="15"/>
  <c r="L860" i="15"/>
  <c r="N860" i="15"/>
  <c r="O860" i="15"/>
  <c r="L861" i="15"/>
  <c r="N861" i="15"/>
  <c r="O861" i="15"/>
  <c r="L862" i="15"/>
  <c r="N862" i="15"/>
  <c r="O862" i="15"/>
  <c r="L863" i="15"/>
  <c r="N863" i="15"/>
  <c r="O863" i="15"/>
  <c r="L864" i="15"/>
  <c r="N864" i="15"/>
  <c r="O864" i="15"/>
  <c r="L865" i="15"/>
  <c r="N865" i="15"/>
  <c r="O865" i="15"/>
  <c r="L866" i="15"/>
  <c r="N866" i="15"/>
  <c r="O866" i="15"/>
  <c r="L867" i="15"/>
  <c r="N867" i="15"/>
  <c r="O867" i="15"/>
  <c r="O2" i="15"/>
  <c r="N2" i="15"/>
  <c r="L2" i="15"/>
  <c r="L1879" i="14"/>
  <c r="N1879" i="14"/>
  <c r="L1880" i="14"/>
  <c r="N1880" i="14"/>
  <c r="L1881" i="14"/>
  <c r="N1881" i="14"/>
  <c r="L1882" i="14"/>
  <c r="N1882" i="14"/>
  <c r="L1883" i="14"/>
  <c r="N1883" i="14"/>
  <c r="L1884" i="14"/>
  <c r="N1884" i="14"/>
  <c r="L1885" i="14"/>
  <c r="N1885" i="14"/>
  <c r="L1886" i="14"/>
  <c r="N1886" i="14"/>
  <c r="L1887" i="14"/>
  <c r="N1887" i="14"/>
  <c r="L1888" i="14"/>
  <c r="N1888" i="14"/>
  <c r="L1889" i="14"/>
  <c r="N1889" i="14"/>
  <c r="L1890" i="14"/>
  <c r="N1890" i="14"/>
  <c r="L1891" i="14"/>
  <c r="N1891" i="14"/>
  <c r="L1892" i="14"/>
  <c r="N1892" i="14"/>
  <c r="L1893" i="14"/>
  <c r="N1893" i="14"/>
  <c r="L1894" i="14"/>
  <c r="N1894" i="14"/>
  <c r="L1895" i="14"/>
  <c r="N1895" i="14"/>
  <c r="L1896" i="14"/>
  <c r="N1896" i="14"/>
  <c r="L1897" i="14"/>
  <c r="N1897" i="14"/>
  <c r="L1898" i="14"/>
  <c r="N1898" i="14"/>
  <c r="L1899" i="14"/>
  <c r="N1899" i="14"/>
  <c r="L1900" i="14"/>
  <c r="N1900" i="14"/>
  <c r="L1901" i="14"/>
  <c r="N1901" i="14"/>
  <c r="L1902" i="14"/>
  <c r="N1902" i="14"/>
  <c r="L1903" i="14"/>
  <c r="N1903" i="14"/>
  <c r="L1904" i="14"/>
  <c r="N1904" i="14"/>
  <c r="L1905" i="14"/>
  <c r="N1905" i="14"/>
  <c r="L1906" i="14"/>
  <c r="N1906" i="14"/>
  <c r="L1907" i="14"/>
  <c r="N1907" i="14"/>
  <c r="L1908" i="14"/>
  <c r="N1908" i="14"/>
  <c r="L1909" i="14"/>
  <c r="N1909" i="14"/>
  <c r="L1910" i="14"/>
  <c r="N1910" i="14"/>
  <c r="L1911" i="14"/>
  <c r="N1911" i="14"/>
  <c r="L1912" i="14"/>
  <c r="N1912" i="14"/>
  <c r="L1913" i="14"/>
  <c r="N1913" i="14"/>
  <c r="L1914" i="14"/>
  <c r="N1914" i="14"/>
  <c r="L1915" i="14"/>
  <c r="N1915" i="14"/>
  <c r="L1916" i="14"/>
  <c r="N1916" i="14"/>
  <c r="L1917" i="14"/>
  <c r="N1917" i="14"/>
  <c r="L1918" i="14"/>
  <c r="N1918" i="14"/>
  <c r="L1919" i="14"/>
  <c r="N1919" i="14"/>
  <c r="L1920" i="14"/>
  <c r="N1920" i="14"/>
  <c r="L1921" i="14"/>
  <c r="N1921" i="14"/>
  <c r="L1922" i="14"/>
  <c r="N1922" i="14"/>
  <c r="L1923" i="14"/>
  <c r="N1923" i="14"/>
  <c r="L1924" i="14"/>
  <c r="N1924" i="14"/>
  <c r="L1925" i="14"/>
  <c r="N1925" i="14"/>
  <c r="L1926" i="14"/>
  <c r="N1926" i="14"/>
  <c r="L1927" i="14"/>
  <c r="N1927" i="14"/>
  <c r="L1928" i="14"/>
  <c r="N1928" i="14"/>
  <c r="L1929" i="14"/>
  <c r="N1929" i="14"/>
  <c r="L1930" i="14"/>
  <c r="N1930" i="14"/>
  <c r="L1931" i="14"/>
  <c r="N1931" i="14"/>
  <c r="L1932" i="14"/>
  <c r="N1932" i="14"/>
  <c r="L1933" i="14"/>
  <c r="N1933" i="14"/>
  <c r="L1934" i="14"/>
  <c r="N1934" i="14"/>
  <c r="L1935" i="14"/>
  <c r="N1935" i="14"/>
  <c r="L1936" i="14"/>
  <c r="N1936" i="14"/>
  <c r="L1937" i="14"/>
  <c r="N1937" i="14"/>
  <c r="L1938" i="14"/>
  <c r="N1938" i="14"/>
  <c r="L1939" i="14"/>
  <c r="N1939" i="14"/>
  <c r="L1940" i="14"/>
  <c r="N1940" i="14"/>
  <c r="L1941" i="14"/>
  <c r="N1941" i="14"/>
  <c r="L1942" i="14"/>
  <c r="N1942" i="14"/>
  <c r="L1943" i="14"/>
  <c r="N1943" i="14"/>
  <c r="L1944" i="14"/>
  <c r="N1944" i="14"/>
  <c r="L1945" i="14"/>
  <c r="N1945" i="14"/>
  <c r="L1946" i="14"/>
  <c r="N1946" i="14"/>
  <c r="L1947" i="14"/>
  <c r="N1947" i="14"/>
  <c r="L1948" i="14"/>
  <c r="N1948" i="14"/>
  <c r="L1949" i="14"/>
  <c r="N1949" i="14"/>
  <c r="L1950" i="14"/>
  <c r="N1950" i="14"/>
  <c r="L1951" i="14"/>
  <c r="N1951" i="14"/>
  <c r="L1952" i="14"/>
  <c r="N1952" i="14"/>
  <c r="L1953" i="14"/>
  <c r="N1953" i="14"/>
  <c r="L1954" i="14"/>
  <c r="N1954" i="14"/>
  <c r="L1955" i="14"/>
  <c r="N1955" i="14"/>
  <c r="L1956" i="14"/>
  <c r="N1956" i="14"/>
  <c r="L1957" i="14"/>
  <c r="N1957" i="14"/>
  <c r="L1958" i="14"/>
  <c r="N1958" i="14"/>
  <c r="L1959" i="14"/>
  <c r="N1959" i="14"/>
  <c r="L1960" i="14"/>
  <c r="N1960" i="14"/>
  <c r="L1961" i="14"/>
  <c r="N1961" i="14"/>
  <c r="L1962" i="14"/>
  <c r="N1962" i="14"/>
  <c r="L1963" i="14"/>
  <c r="N1963" i="14"/>
  <c r="L1964" i="14"/>
  <c r="N1964" i="14"/>
  <c r="L1965" i="14"/>
  <c r="N1965" i="14"/>
  <c r="L1966" i="14"/>
  <c r="N1966" i="14"/>
  <c r="L1967" i="14"/>
  <c r="N1967" i="14"/>
  <c r="L1968" i="14"/>
  <c r="N1968" i="14"/>
  <c r="L1969" i="14"/>
  <c r="N1969" i="14"/>
  <c r="L1970" i="14"/>
  <c r="N1970" i="14"/>
  <c r="L1971" i="14"/>
  <c r="N1971" i="14"/>
  <c r="L1972" i="14"/>
  <c r="N1972" i="14"/>
  <c r="L1973" i="14"/>
  <c r="N1973" i="14"/>
  <c r="L1974" i="14"/>
  <c r="N1974" i="14"/>
  <c r="L1975" i="14"/>
  <c r="N1975" i="14"/>
  <c r="L1976" i="14"/>
  <c r="N1976" i="14"/>
  <c r="L1977" i="14"/>
  <c r="N1977" i="14"/>
  <c r="L1978" i="14"/>
  <c r="N1978" i="14"/>
  <c r="L1979" i="14"/>
  <c r="N1979" i="14"/>
  <c r="L1980" i="14"/>
  <c r="N1980" i="14"/>
  <c r="L1981" i="14"/>
  <c r="N1981" i="14"/>
  <c r="L1982" i="14"/>
  <c r="N1982" i="14"/>
  <c r="L1983" i="14"/>
  <c r="N1983" i="14"/>
  <c r="L1984" i="14"/>
  <c r="N1984" i="14"/>
  <c r="L1985" i="14"/>
  <c r="N1985" i="14"/>
  <c r="L1986" i="14"/>
  <c r="N1986" i="14"/>
  <c r="L1987" i="14"/>
  <c r="N1987" i="14"/>
  <c r="L1988" i="14"/>
  <c r="N1988" i="14"/>
  <c r="L1989" i="14"/>
  <c r="N1989" i="14"/>
  <c r="L1990" i="14"/>
  <c r="N1990" i="14"/>
  <c r="L1991" i="14"/>
  <c r="N1991" i="14"/>
  <c r="L1992" i="14"/>
  <c r="N1992" i="14"/>
  <c r="L1993" i="14"/>
  <c r="N1993" i="14"/>
  <c r="L1994" i="14"/>
  <c r="N1994" i="14"/>
  <c r="L1995" i="14"/>
  <c r="N1995" i="14"/>
  <c r="L1996" i="14"/>
  <c r="N1996" i="14"/>
  <c r="L1997" i="14"/>
  <c r="N1997" i="14"/>
  <c r="L1998" i="14"/>
  <c r="N1998" i="14"/>
  <c r="L1999" i="14"/>
  <c r="N1999" i="14"/>
  <c r="L2000" i="14"/>
  <c r="N2000" i="14"/>
  <c r="L2001" i="14"/>
  <c r="N2001" i="14"/>
  <c r="L2002" i="14"/>
  <c r="N2002" i="14"/>
  <c r="L2003" i="14"/>
  <c r="N2003" i="14"/>
  <c r="L2004" i="14"/>
  <c r="N2004" i="14"/>
  <c r="L2005" i="14"/>
  <c r="N2005" i="14"/>
  <c r="L2006" i="14"/>
  <c r="N2006" i="14"/>
  <c r="L2007" i="14"/>
  <c r="N2007" i="14"/>
  <c r="L2008" i="14"/>
  <c r="N2008" i="14"/>
  <c r="L2009" i="14"/>
  <c r="N2009" i="14"/>
  <c r="L2010" i="14"/>
  <c r="N2010" i="14"/>
  <c r="L2011" i="14"/>
  <c r="N2011" i="14"/>
  <c r="L2012" i="14"/>
  <c r="N2012" i="14"/>
  <c r="L2013" i="14"/>
  <c r="N2013" i="14"/>
  <c r="L2014" i="14"/>
  <c r="N2014" i="14"/>
  <c r="L2015" i="14"/>
  <c r="N2015" i="14"/>
  <c r="L2016" i="14"/>
  <c r="N2016" i="14"/>
  <c r="L2017" i="14"/>
  <c r="N2017" i="14"/>
  <c r="L2018" i="14"/>
  <c r="N2018" i="14"/>
  <c r="L2019" i="14"/>
  <c r="N2019" i="14"/>
  <c r="L2020" i="14"/>
  <c r="N2020" i="14"/>
  <c r="L2021" i="14"/>
  <c r="N2021" i="14"/>
  <c r="L2022" i="14"/>
  <c r="N2022" i="14"/>
  <c r="L2023" i="14"/>
  <c r="N2023" i="14"/>
  <c r="L2024" i="14"/>
  <c r="N2024" i="14"/>
  <c r="L2025" i="14"/>
  <c r="N2025" i="14"/>
  <c r="L2026" i="14"/>
  <c r="N2026" i="14"/>
  <c r="L2027" i="14"/>
  <c r="N2027" i="14"/>
  <c r="L2028" i="14"/>
  <c r="N2028" i="14"/>
  <c r="L2029" i="14"/>
  <c r="N2029" i="14"/>
  <c r="L2030" i="14"/>
  <c r="N2030" i="14"/>
  <c r="L2031" i="14"/>
  <c r="N2031" i="14"/>
  <c r="L2032" i="14"/>
  <c r="N2032" i="14"/>
  <c r="L2033" i="14"/>
  <c r="N2033" i="14"/>
  <c r="L2034" i="14"/>
  <c r="N2034" i="14"/>
  <c r="L2035" i="14"/>
  <c r="N2035" i="14"/>
  <c r="L2036" i="14"/>
  <c r="N2036" i="14"/>
  <c r="L2037" i="14"/>
  <c r="N2037" i="14"/>
  <c r="L2038" i="14"/>
  <c r="N2038" i="14"/>
  <c r="L2039" i="14"/>
  <c r="N2039" i="14"/>
  <c r="L2040" i="14"/>
  <c r="N2040" i="14"/>
  <c r="L2041" i="14"/>
  <c r="N2041" i="14"/>
  <c r="L2042" i="14"/>
  <c r="N2042" i="14"/>
  <c r="L2043" i="14"/>
  <c r="N2043" i="14"/>
  <c r="L2044" i="14"/>
  <c r="N2044" i="14"/>
  <c r="L2045" i="14"/>
  <c r="N2045" i="14"/>
  <c r="L2046" i="14"/>
  <c r="N2046" i="14"/>
  <c r="L2047" i="14"/>
  <c r="N2047" i="14"/>
  <c r="L2048" i="14"/>
  <c r="N2048" i="14"/>
  <c r="L2049" i="14"/>
  <c r="N2049" i="14"/>
  <c r="L2050" i="14"/>
  <c r="N2050" i="14"/>
  <c r="L2051" i="14"/>
  <c r="N2051" i="14"/>
  <c r="L2052" i="14"/>
  <c r="N2052" i="14"/>
  <c r="L2053" i="14"/>
  <c r="N2053" i="14"/>
  <c r="L2054" i="14"/>
  <c r="N2054" i="14"/>
  <c r="L2055" i="14"/>
  <c r="N2055" i="14"/>
  <c r="L2056" i="14"/>
  <c r="N2056" i="14"/>
  <c r="L2057" i="14"/>
  <c r="N2057" i="14"/>
  <c r="L2058" i="14"/>
  <c r="N2058" i="14"/>
  <c r="L2059" i="14"/>
  <c r="N2059" i="14"/>
  <c r="L2060" i="14"/>
  <c r="N2060" i="14"/>
  <c r="L2061" i="14"/>
  <c r="N2061" i="14"/>
  <c r="L2062" i="14"/>
  <c r="N2062" i="14"/>
  <c r="L2063" i="14"/>
  <c r="N2063" i="14"/>
  <c r="L2064" i="14"/>
  <c r="N2064" i="14"/>
  <c r="L2065" i="14"/>
  <c r="N2065" i="14"/>
  <c r="L2066" i="14"/>
  <c r="N2066" i="14"/>
  <c r="L2067" i="14"/>
  <c r="N2067" i="14"/>
  <c r="L2068" i="14"/>
  <c r="N2068" i="14"/>
  <c r="L2069" i="14"/>
  <c r="N2069" i="14"/>
  <c r="L2070" i="14"/>
  <c r="N2070" i="14"/>
  <c r="L2071" i="14"/>
  <c r="N2071" i="14"/>
  <c r="L2072" i="14"/>
  <c r="N2072" i="14"/>
  <c r="L2073" i="14"/>
  <c r="N2073" i="14"/>
  <c r="L2074" i="14"/>
  <c r="N2074" i="14"/>
  <c r="L2075" i="14"/>
  <c r="N2075" i="14"/>
  <c r="L2076" i="14"/>
  <c r="N2076" i="14"/>
  <c r="L2077" i="14"/>
  <c r="N2077" i="14"/>
  <c r="L2078" i="14"/>
  <c r="N2078" i="14"/>
  <c r="L2079" i="14"/>
  <c r="N2079" i="14"/>
  <c r="L2080" i="14"/>
  <c r="N2080" i="14"/>
  <c r="L2081" i="14"/>
  <c r="N2081" i="14"/>
  <c r="L2082" i="14"/>
  <c r="N2082" i="14"/>
  <c r="L2083" i="14"/>
  <c r="N2083" i="14"/>
  <c r="L2084" i="14"/>
  <c r="N2084" i="14"/>
  <c r="L2085" i="14"/>
  <c r="N2085" i="14"/>
  <c r="L2086" i="14"/>
  <c r="N2086" i="14"/>
  <c r="L2087" i="14"/>
  <c r="N2087" i="14"/>
  <c r="L2088" i="14"/>
  <c r="N2088" i="14"/>
  <c r="L2089" i="14"/>
  <c r="N2089" i="14"/>
  <c r="L2090" i="14"/>
  <c r="N2090" i="14"/>
  <c r="L2091" i="14"/>
  <c r="N2091" i="14"/>
  <c r="L2092" i="14"/>
  <c r="N2092" i="14"/>
  <c r="L2093" i="14"/>
  <c r="N2093" i="14"/>
  <c r="L2094" i="14"/>
  <c r="N2094" i="14"/>
  <c r="L2095" i="14"/>
  <c r="N2095" i="14"/>
  <c r="L2096" i="14"/>
  <c r="N2096" i="14"/>
  <c r="L2097" i="14"/>
  <c r="N2097" i="14"/>
  <c r="L2098" i="14"/>
  <c r="N2098" i="14"/>
  <c r="L2099" i="14"/>
  <c r="N2099" i="14"/>
  <c r="L2100" i="14"/>
  <c r="N2100" i="14"/>
  <c r="L2101" i="14"/>
  <c r="N2101" i="14"/>
  <c r="L2102" i="14"/>
  <c r="N2102" i="14"/>
  <c r="L2103" i="14"/>
  <c r="N2103" i="14"/>
  <c r="L2104" i="14"/>
  <c r="N2104" i="14"/>
  <c r="L2105" i="14"/>
  <c r="N2105" i="14"/>
  <c r="L2106" i="14"/>
  <c r="N2106" i="14"/>
  <c r="L2107" i="14"/>
  <c r="N2107" i="14"/>
  <c r="L2108" i="14"/>
  <c r="N2108" i="14"/>
  <c r="L2109" i="14"/>
  <c r="N2109" i="14"/>
  <c r="L2110" i="14"/>
  <c r="N2110" i="14"/>
  <c r="L2111" i="14"/>
  <c r="N2111" i="14"/>
  <c r="L2112" i="14"/>
  <c r="N2112" i="14"/>
  <c r="L2113" i="14"/>
  <c r="N2113" i="14"/>
  <c r="L2114" i="14"/>
  <c r="N2114" i="14"/>
  <c r="L2115" i="14"/>
  <c r="N2115" i="14"/>
  <c r="L2116" i="14"/>
  <c r="N2116" i="14"/>
  <c r="L2117" i="14"/>
  <c r="N2117" i="14"/>
  <c r="L2118" i="14"/>
  <c r="N2118" i="14"/>
  <c r="L2119" i="14"/>
  <c r="N2119" i="14"/>
  <c r="L2120" i="14"/>
  <c r="N2120" i="14"/>
  <c r="L2121" i="14"/>
  <c r="N2121" i="14"/>
  <c r="L2122" i="14"/>
  <c r="N2122" i="14"/>
  <c r="L2123" i="14"/>
  <c r="N2123" i="14"/>
  <c r="L2124" i="14"/>
  <c r="N2124" i="14"/>
  <c r="L2125" i="14"/>
  <c r="N2125" i="14"/>
  <c r="L2126" i="14"/>
  <c r="N2126" i="14"/>
  <c r="L2127" i="14"/>
  <c r="N2127" i="14"/>
  <c r="L2128" i="14"/>
  <c r="N2128" i="14"/>
  <c r="L2129" i="14"/>
  <c r="N2129" i="14"/>
  <c r="L2130" i="14"/>
  <c r="N2130" i="14"/>
  <c r="L2131" i="14"/>
  <c r="N2131" i="14"/>
  <c r="L2132" i="14"/>
  <c r="N2132" i="14"/>
  <c r="L2133" i="14"/>
  <c r="N2133" i="14"/>
  <c r="L2134" i="14"/>
  <c r="N2134" i="14"/>
  <c r="L2135" i="14"/>
  <c r="N2135" i="14"/>
  <c r="L2136" i="14"/>
  <c r="N2136" i="14"/>
  <c r="L2137" i="14"/>
  <c r="N2137" i="14"/>
  <c r="L2138" i="14"/>
  <c r="N2138" i="14"/>
  <c r="L2139" i="14"/>
  <c r="N2139" i="14"/>
  <c r="L2140" i="14"/>
  <c r="N2140" i="14"/>
  <c r="L2141" i="14"/>
  <c r="N2141" i="14"/>
  <c r="L2142" i="14"/>
  <c r="N2142" i="14"/>
  <c r="L2143" i="14"/>
  <c r="N2143" i="14"/>
  <c r="L2144" i="14"/>
  <c r="N2144" i="14"/>
  <c r="L2145" i="14"/>
  <c r="N2145" i="14"/>
  <c r="L2146" i="14"/>
  <c r="N2146" i="14"/>
  <c r="L2147" i="14"/>
  <c r="N2147" i="14"/>
  <c r="L2148" i="14"/>
  <c r="N2148" i="14"/>
  <c r="L2149" i="14"/>
  <c r="N2149" i="14"/>
  <c r="L2150" i="14"/>
  <c r="N2150" i="14"/>
  <c r="L2151" i="14"/>
  <c r="N2151" i="14"/>
  <c r="L2152" i="14"/>
  <c r="N2152" i="14"/>
  <c r="L2153" i="14"/>
  <c r="N2153" i="14"/>
  <c r="L2154" i="14"/>
  <c r="N2154" i="14"/>
  <c r="L2155" i="14"/>
  <c r="N2155" i="14"/>
  <c r="L2156" i="14"/>
  <c r="N2156" i="14"/>
  <c r="L2157" i="14"/>
  <c r="N2157" i="14"/>
  <c r="L2158" i="14"/>
  <c r="N2158" i="14"/>
  <c r="L2159" i="14"/>
  <c r="N2159" i="14"/>
  <c r="L2160" i="14"/>
  <c r="N2160" i="14"/>
  <c r="L2161" i="14"/>
  <c r="N2161" i="14"/>
  <c r="L2162" i="14"/>
  <c r="N2162" i="14"/>
  <c r="L2163" i="14"/>
  <c r="N2163" i="14"/>
  <c r="L2164" i="14"/>
  <c r="N2164" i="14"/>
  <c r="L2165" i="14"/>
  <c r="N2165" i="14"/>
  <c r="L2166" i="14"/>
  <c r="N2166" i="14"/>
  <c r="L2167" i="14"/>
  <c r="N2167" i="14"/>
  <c r="L2168" i="14"/>
  <c r="N2168" i="14"/>
  <c r="L2169" i="14"/>
  <c r="N2169" i="14"/>
  <c r="L2170" i="14"/>
  <c r="N2170" i="14"/>
  <c r="L2171" i="14"/>
  <c r="N2171" i="14"/>
  <c r="L2172" i="14"/>
  <c r="N2172" i="14"/>
  <c r="L2173" i="14"/>
  <c r="N2173" i="14"/>
  <c r="L2174" i="14"/>
  <c r="N2174" i="14"/>
  <c r="L2175" i="14"/>
  <c r="N2175" i="14"/>
  <c r="L2176" i="14"/>
  <c r="N2176" i="14"/>
  <c r="L2177" i="14"/>
  <c r="N2177" i="14"/>
  <c r="L2178" i="14"/>
  <c r="N2178" i="14"/>
  <c r="L2179" i="14"/>
  <c r="N2179" i="14"/>
  <c r="L2180" i="14"/>
  <c r="N2180" i="14"/>
  <c r="L2181" i="14"/>
  <c r="N2181" i="14"/>
  <c r="L2182" i="14"/>
  <c r="N2182" i="14"/>
  <c r="L2183" i="14"/>
  <c r="N2183" i="14"/>
  <c r="L2184" i="14"/>
  <c r="N2184" i="14"/>
  <c r="L2185" i="14"/>
  <c r="N2185" i="14"/>
  <c r="L2186" i="14"/>
  <c r="N2186" i="14"/>
  <c r="L2187" i="14"/>
  <c r="N2187" i="14"/>
  <c r="L2188" i="14"/>
  <c r="N2188" i="14"/>
  <c r="L2189" i="14"/>
  <c r="N2189" i="14"/>
  <c r="L2190" i="14"/>
  <c r="N2190" i="14"/>
  <c r="L2191" i="14"/>
  <c r="N2191" i="14"/>
  <c r="L2192" i="14"/>
  <c r="N2192" i="14"/>
  <c r="L2193" i="14"/>
  <c r="N2193" i="14"/>
  <c r="L2194" i="14"/>
  <c r="N2194" i="14"/>
  <c r="L2195" i="14"/>
  <c r="N2195" i="14"/>
  <c r="L2196" i="14"/>
  <c r="N2196" i="14"/>
  <c r="L2197" i="14"/>
  <c r="N2197" i="14"/>
  <c r="L2198" i="14"/>
  <c r="N2198" i="14"/>
  <c r="L2199" i="14"/>
  <c r="N2199" i="14"/>
  <c r="L2200" i="14"/>
  <c r="N2200" i="14"/>
  <c r="L2201" i="14"/>
  <c r="N2201" i="14"/>
  <c r="L2202" i="14"/>
  <c r="N2202" i="14"/>
  <c r="L2203" i="14"/>
  <c r="N2203" i="14"/>
  <c r="L2204" i="14"/>
  <c r="N2204" i="14"/>
  <c r="L2205" i="14"/>
  <c r="N2205" i="14"/>
  <c r="L2206" i="14"/>
  <c r="N2206" i="14"/>
  <c r="L2207" i="14"/>
  <c r="N2207" i="14"/>
  <c r="L2208" i="14"/>
  <c r="N2208" i="14"/>
  <c r="L2209" i="14"/>
  <c r="N2209" i="14"/>
  <c r="L2210" i="14"/>
  <c r="N2210" i="14"/>
  <c r="L2211" i="14"/>
  <c r="N2211" i="14"/>
  <c r="L2212" i="14"/>
  <c r="N2212" i="14"/>
  <c r="L2213" i="14"/>
  <c r="N2213" i="14"/>
  <c r="L2214" i="14"/>
  <c r="N2214" i="14"/>
  <c r="L2215" i="14"/>
  <c r="N2215" i="14"/>
  <c r="L2216" i="14"/>
  <c r="N2216" i="14"/>
  <c r="L2217" i="14"/>
  <c r="N2217" i="14"/>
  <c r="L2218" i="14"/>
  <c r="N2218" i="14"/>
  <c r="L2219" i="14"/>
  <c r="N2219" i="14"/>
  <c r="L2220" i="14"/>
  <c r="N2220" i="14"/>
  <c r="L2221" i="14"/>
  <c r="N2221" i="14"/>
  <c r="L2222" i="14"/>
  <c r="N2222" i="14"/>
  <c r="L2223" i="14"/>
  <c r="N2223" i="14"/>
  <c r="L2224" i="14"/>
  <c r="N2224" i="14"/>
  <c r="L2225" i="14"/>
  <c r="N2225" i="14"/>
  <c r="L2226" i="14"/>
  <c r="N2226" i="14"/>
  <c r="L2227" i="14"/>
  <c r="N2227" i="14"/>
  <c r="L2228" i="14"/>
  <c r="N2228" i="14"/>
  <c r="L2229" i="14"/>
  <c r="N2229" i="14"/>
  <c r="L2230" i="14"/>
  <c r="N2230" i="14"/>
  <c r="L2231" i="14"/>
  <c r="N2231" i="14"/>
  <c r="L2232" i="14"/>
  <c r="N2232" i="14"/>
  <c r="L2233" i="14"/>
  <c r="N2233" i="14"/>
  <c r="L2234" i="14"/>
  <c r="N2234" i="14"/>
  <c r="L2235" i="14"/>
  <c r="N2235" i="14"/>
  <c r="L2236" i="14"/>
  <c r="N2236" i="14"/>
  <c r="L2237" i="14"/>
  <c r="N2237" i="14"/>
  <c r="L2238" i="14"/>
  <c r="N2238" i="14"/>
  <c r="L2239" i="14"/>
  <c r="N2239" i="14"/>
  <c r="L2240" i="14"/>
  <c r="N2240" i="14"/>
  <c r="L2241" i="14"/>
  <c r="N2241" i="14"/>
  <c r="L2242" i="14"/>
  <c r="N2242" i="14"/>
  <c r="L2243" i="14"/>
  <c r="N2243" i="14"/>
  <c r="L2244" i="14"/>
  <c r="N2244" i="14"/>
  <c r="L2245" i="14"/>
  <c r="N2245" i="14"/>
  <c r="L2395" i="14"/>
  <c r="M2395" i="14"/>
  <c r="N2395" i="14"/>
  <c r="L2396" i="14"/>
  <c r="M2396" i="14"/>
  <c r="N2396" i="14"/>
  <c r="L2397" i="14"/>
  <c r="M2397" i="14"/>
  <c r="N2397" i="14"/>
  <c r="L2398" i="14"/>
  <c r="M2398" i="14"/>
  <c r="N2398" i="14"/>
  <c r="L2399" i="14"/>
  <c r="M2399" i="14"/>
  <c r="N2399" i="14"/>
  <c r="L2400" i="14"/>
  <c r="M2400" i="14"/>
  <c r="N2400" i="14"/>
  <c r="L2401" i="14"/>
  <c r="M2401" i="14"/>
  <c r="N2401" i="14"/>
  <c r="L2402" i="14"/>
  <c r="M2402" i="14"/>
  <c r="N2402" i="14"/>
  <c r="L2403" i="14"/>
  <c r="M2403" i="14"/>
  <c r="N2403" i="14"/>
  <c r="L2404" i="14"/>
  <c r="M2404" i="14"/>
  <c r="N2404" i="14"/>
  <c r="L2405" i="14"/>
  <c r="M2405" i="14"/>
  <c r="N2405" i="14"/>
  <c r="L2406" i="14"/>
  <c r="M2406" i="14"/>
  <c r="N2406" i="14"/>
  <c r="L2407" i="14"/>
  <c r="M2407" i="14"/>
  <c r="N2407" i="14"/>
  <c r="L2408" i="14"/>
  <c r="M2408" i="14"/>
  <c r="N2408" i="14"/>
  <c r="L2409" i="14"/>
  <c r="M2409" i="14"/>
  <c r="N2409" i="14"/>
  <c r="L2410" i="14"/>
  <c r="M2410" i="14"/>
  <c r="N2410" i="14"/>
  <c r="L2411" i="14"/>
  <c r="M2411" i="14"/>
  <c r="N2411" i="14"/>
  <c r="L2412" i="14"/>
  <c r="M2412" i="14"/>
  <c r="N2412" i="14"/>
  <c r="L2413" i="14"/>
  <c r="M2413" i="14"/>
  <c r="N2413" i="14"/>
  <c r="L2414" i="14"/>
  <c r="M2414" i="14"/>
  <c r="N2414" i="14"/>
  <c r="L2415" i="14"/>
  <c r="M2415" i="14"/>
  <c r="N2415" i="14"/>
  <c r="L2416" i="14"/>
  <c r="M2416" i="14"/>
  <c r="N2416" i="14"/>
  <c r="L2417" i="14"/>
  <c r="M2417" i="14"/>
  <c r="N2417" i="14"/>
  <c r="L2418" i="14"/>
  <c r="M2418" i="14"/>
  <c r="N2418" i="14"/>
  <c r="L2419" i="14"/>
  <c r="M2419" i="14"/>
  <c r="N2419" i="14"/>
  <c r="L2420" i="14"/>
  <c r="M2420" i="14"/>
  <c r="N2420" i="14"/>
  <c r="L2421" i="14"/>
  <c r="M2421" i="14"/>
  <c r="N2421" i="14"/>
  <c r="L2422" i="14"/>
  <c r="M2422" i="14"/>
  <c r="N2422" i="14"/>
  <c r="L2423" i="14"/>
  <c r="M2423" i="14"/>
  <c r="N2423" i="14"/>
  <c r="L2424" i="14"/>
  <c r="M2424" i="14"/>
  <c r="N2424" i="14"/>
  <c r="L2425" i="14"/>
  <c r="M2425" i="14"/>
  <c r="N2425" i="14"/>
  <c r="L2426" i="14"/>
  <c r="M2426" i="14"/>
  <c r="N2426" i="14"/>
  <c r="L2427" i="14"/>
  <c r="M2427" i="14"/>
  <c r="N2427" i="14"/>
  <c r="L2428" i="14"/>
  <c r="M2428" i="14"/>
  <c r="N2428" i="14"/>
  <c r="L2429" i="14"/>
  <c r="M2429" i="14"/>
  <c r="N2429" i="14"/>
  <c r="L2430" i="14"/>
  <c r="M2430" i="14"/>
  <c r="N2430" i="14"/>
  <c r="L2431" i="14"/>
  <c r="M2431" i="14"/>
  <c r="N2431" i="14"/>
  <c r="L2432" i="14"/>
  <c r="M2432" i="14"/>
  <c r="N2432" i="14"/>
  <c r="L2433" i="14"/>
  <c r="M2433" i="14"/>
  <c r="N2433" i="14"/>
  <c r="L2434" i="14"/>
  <c r="M2434" i="14"/>
  <c r="N2434" i="14"/>
  <c r="L2435" i="14"/>
  <c r="M2435" i="14"/>
  <c r="N2435" i="14"/>
  <c r="L2436" i="14"/>
  <c r="M2436" i="14"/>
  <c r="N2436" i="14"/>
  <c r="L2437" i="14"/>
  <c r="M2437" i="14"/>
  <c r="N2437" i="14"/>
  <c r="L2438" i="14"/>
  <c r="M2438" i="14"/>
  <c r="N2438" i="14"/>
  <c r="L2439" i="14"/>
  <c r="M2439" i="14"/>
  <c r="N2439" i="14"/>
  <c r="L2440" i="14"/>
  <c r="M2440" i="14"/>
  <c r="N2440" i="14"/>
  <c r="L2441" i="14"/>
  <c r="M2441" i="14"/>
  <c r="N2441" i="14"/>
  <c r="L2442" i="14"/>
  <c r="M2442" i="14"/>
  <c r="N2442" i="14"/>
  <c r="L2443" i="14"/>
  <c r="M2443" i="14"/>
  <c r="N2443" i="14"/>
  <c r="L2444" i="14"/>
  <c r="M2444" i="14"/>
  <c r="N2444" i="14"/>
  <c r="L2445" i="14"/>
  <c r="M2445" i="14"/>
  <c r="N2445" i="14"/>
  <c r="L2446" i="14"/>
  <c r="M2446" i="14"/>
  <c r="N2446" i="14"/>
  <c r="L2447" i="14"/>
  <c r="M2447" i="14"/>
  <c r="N2447" i="14"/>
  <c r="L2448" i="14"/>
  <c r="M2448" i="14"/>
  <c r="N2448" i="14"/>
  <c r="L2449" i="14"/>
  <c r="M2449" i="14"/>
  <c r="N2449" i="14"/>
  <c r="L2450" i="14"/>
  <c r="M2450" i="14"/>
  <c r="N2450" i="14"/>
  <c r="L2451" i="14"/>
  <c r="M2451" i="14"/>
  <c r="N2451" i="14"/>
  <c r="L2452" i="14"/>
  <c r="M2452" i="14"/>
  <c r="N2452" i="14"/>
  <c r="L2453" i="14"/>
  <c r="M2453" i="14"/>
  <c r="N2453" i="14"/>
  <c r="L2454" i="14"/>
  <c r="M2454" i="14"/>
  <c r="N2454" i="14"/>
  <c r="L2455" i="14"/>
  <c r="M2455" i="14"/>
  <c r="N2455" i="14"/>
  <c r="L2456" i="14"/>
  <c r="M2456" i="14"/>
  <c r="N2456" i="14"/>
  <c r="L2457" i="14"/>
  <c r="M2457" i="14"/>
  <c r="N2457" i="14"/>
  <c r="L2458" i="14"/>
  <c r="M2458" i="14"/>
  <c r="N2458" i="14"/>
  <c r="L2459" i="14"/>
  <c r="M2459" i="14"/>
  <c r="N2459" i="14"/>
  <c r="L2460" i="14"/>
  <c r="M2460" i="14"/>
  <c r="N2460" i="14"/>
  <c r="L2461" i="14"/>
  <c r="M2461" i="14"/>
  <c r="N2461" i="14"/>
  <c r="L2462" i="14"/>
  <c r="M2462" i="14"/>
  <c r="N2462" i="14"/>
  <c r="L2463" i="14"/>
  <c r="M2463" i="14"/>
  <c r="N2463" i="14"/>
  <c r="L2464" i="14"/>
  <c r="M2464" i="14"/>
  <c r="N2464" i="14"/>
  <c r="L2465" i="14"/>
  <c r="M2465" i="14"/>
  <c r="N2465" i="14"/>
  <c r="L2466" i="14"/>
  <c r="M2466" i="14"/>
  <c r="N2466" i="14"/>
  <c r="L2467" i="14"/>
  <c r="M2467" i="14"/>
  <c r="N2467" i="14"/>
  <c r="L2468" i="14"/>
  <c r="M2468" i="14"/>
  <c r="N2468" i="14"/>
  <c r="L2469" i="14"/>
  <c r="M2469" i="14"/>
  <c r="N2469" i="14"/>
  <c r="L2470" i="14"/>
  <c r="M2470" i="14"/>
  <c r="N2470" i="14"/>
  <c r="L2471" i="14"/>
  <c r="M2471" i="14"/>
  <c r="N2471" i="14"/>
  <c r="L2472" i="14"/>
  <c r="M2472" i="14"/>
  <c r="N2472" i="14"/>
  <c r="L2473" i="14"/>
  <c r="M2473" i="14"/>
  <c r="N2473" i="14"/>
  <c r="L2474" i="14"/>
  <c r="M2474" i="14"/>
  <c r="N2474" i="14"/>
  <c r="L2475" i="14"/>
  <c r="M2475" i="14"/>
  <c r="N2475" i="14"/>
  <c r="L2476" i="14"/>
  <c r="M2476" i="14"/>
  <c r="N2476" i="14"/>
  <c r="L2477" i="14"/>
  <c r="M2477" i="14"/>
  <c r="N2477" i="14"/>
  <c r="L2478" i="14"/>
  <c r="M2478" i="14"/>
  <c r="N2478" i="14"/>
  <c r="L2479" i="14"/>
  <c r="M2479" i="14"/>
  <c r="N2479" i="14"/>
  <c r="L2480" i="14"/>
  <c r="M2480" i="14"/>
  <c r="N2480" i="14"/>
  <c r="L2481" i="14"/>
  <c r="M2481" i="14"/>
  <c r="N2481" i="14"/>
  <c r="L2482" i="14"/>
  <c r="M2482" i="14"/>
  <c r="N2482" i="14"/>
  <c r="L2483" i="14"/>
  <c r="M2483" i="14"/>
  <c r="N2483" i="14"/>
  <c r="L2484" i="14"/>
  <c r="M2484" i="14"/>
  <c r="N2484" i="14"/>
  <c r="L2485" i="14"/>
  <c r="M2485" i="14"/>
  <c r="N2485" i="14"/>
  <c r="L2486" i="14"/>
  <c r="M2486" i="14"/>
  <c r="N2486" i="14"/>
  <c r="L2487" i="14"/>
  <c r="M2487" i="14"/>
  <c r="N2487" i="14"/>
  <c r="L2488" i="14"/>
  <c r="M2488" i="14"/>
  <c r="N2488" i="14"/>
  <c r="L2489" i="14"/>
  <c r="M2489" i="14"/>
  <c r="N2489" i="14"/>
  <c r="L2490" i="14"/>
  <c r="M2490" i="14"/>
  <c r="N2490" i="14"/>
  <c r="L2491" i="14"/>
  <c r="M2491" i="14"/>
  <c r="N2491" i="14"/>
  <c r="L2492" i="14"/>
  <c r="M2492" i="14"/>
  <c r="N2492" i="14"/>
  <c r="L2493" i="14"/>
  <c r="M2493" i="14"/>
  <c r="N2493" i="14"/>
  <c r="L2494" i="14"/>
  <c r="M2494" i="14"/>
  <c r="N2494" i="14"/>
  <c r="L2495" i="14"/>
  <c r="M2495" i="14"/>
  <c r="N2495" i="14"/>
  <c r="L2496" i="14"/>
  <c r="M2496" i="14"/>
  <c r="N2496" i="14"/>
  <c r="L2497" i="14"/>
  <c r="M2497" i="14"/>
  <c r="N2497" i="14"/>
  <c r="L2498" i="14"/>
  <c r="M2498" i="14"/>
  <c r="N2498" i="14"/>
  <c r="L2499" i="14"/>
  <c r="M2499" i="14"/>
  <c r="N2499" i="14"/>
  <c r="L2500" i="14"/>
  <c r="M2500" i="14"/>
  <c r="N2500" i="14"/>
  <c r="L2501" i="14"/>
  <c r="M2501" i="14"/>
  <c r="N2501" i="14"/>
  <c r="L2502" i="14"/>
  <c r="M2502" i="14"/>
  <c r="N2502" i="14"/>
  <c r="L2503" i="14"/>
  <c r="M2503" i="14"/>
  <c r="N2503" i="14"/>
  <c r="L2504" i="14"/>
  <c r="M2504" i="14"/>
  <c r="N2504" i="14"/>
  <c r="L2505" i="14"/>
  <c r="M2505" i="14"/>
  <c r="N2505" i="14"/>
  <c r="L2506" i="14"/>
  <c r="M2506" i="14"/>
  <c r="N2506" i="14"/>
  <c r="L2507" i="14"/>
  <c r="M2507" i="14"/>
  <c r="N2507" i="14"/>
  <c r="L2508" i="14"/>
  <c r="M2508" i="14"/>
  <c r="N2508" i="14"/>
  <c r="L2509" i="14"/>
  <c r="M2509" i="14"/>
  <c r="N2509" i="14"/>
  <c r="L2510" i="14"/>
  <c r="M2510" i="14"/>
  <c r="N2510" i="14"/>
  <c r="L2511" i="14"/>
  <c r="M2511" i="14"/>
  <c r="N2511" i="14"/>
  <c r="L2512" i="14"/>
  <c r="M2512" i="14"/>
  <c r="N2512" i="14"/>
  <c r="L2513" i="14"/>
  <c r="M2513" i="14"/>
  <c r="N2513" i="14"/>
  <c r="L2514" i="14"/>
  <c r="M2514" i="14"/>
  <c r="N2514" i="14"/>
  <c r="L2515" i="14"/>
  <c r="M2515" i="14"/>
  <c r="N2515" i="14"/>
  <c r="L2516" i="14"/>
  <c r="M2516" i="14"/>
  <c r="N2516" i="14"/>
  <c r="L2517" i="14"/>
  <c r="M2517" i="14"/>
  <c r="N2517" i="14"/>
  <c r="L2518" i="14"/>
  <c r="M2518" i="14"/>
  <c r="N2518" i="14"/>
  <c r="L2519" i="14"/>
  <c r="M2519" i="14"/>
  <c r="N2519" i="14"/>
  <c r="L2520" i="14"/>
  <c r="M2520" i="14"/>
  <c r="N2520" i="14"/>
  <c r="L2521" i="14"/>
  <c r="M2521" i="14"/>
  <c r="N2521" i="14"/>
  <c r="L2522" i="14"/>
  <c r="M2522" i="14"/>
  <c r="N2522" i="14"/>
  <c r="L2523" i="14"/>
  <c r="M2523" i="14"/>
  <c r="N2523" i="14"/>
  <c r="L2524" i="14"/>
  <c r="M2524" i="14"/>
  <c r="N2524" i="14"/>
  <c r="L2525" i="14"/>
  <c r="M2525" i="14"/>
  <c r="N2525" i="14"/>
  <c r="L2526" i="14"/>
  <c r="M2526" i="14"/>
  <c r="N2526" i="14"/>
  <c r="L2527" i="14"/>
  <c r="M2527" i="14"/>
  <c r="N2527" i="14"/>
  <c r="L2528" i="14"/>
  <c r="M2528" i="14"/>
  <c r="N2528" i="14"/>
  <c r="L2529" i="14"/>
  <c r="M2529" i="14"/>
  <c r="N2529" i="14"/>
  <c r="L2530" i="14"/>
  <c r="M2530" i="14"/>
  <c r="N2530" i="14"/>
  <c r="L2531" i="14"/>
  <c r="M2531" i="14"/>
  <c r="N2531" i="14"/>
  <c r="L2532" i="14"/>
  <c r="M2532" i="14"/>
  <c r="N2532" i="14"/>
  <c r="L2533" i="14"/>
  <c r="M2533" i="14"/>
  <c r="N2533" i="14"/>
  <c r="L2534" i="14"/>
  <c r="M2534" i="14"/>
  <c r="N2534" i="14"/>
  <c r="L2535" i="14"/>
  <c r="M2535" i="14"/>
  <c r="N2535" i="14"/>
  <c r="L2536" i="14"/>
  <c r="M2536" i="14"/>
  <c r="N2536" i="14"/>
  <c r="L2537" i="14"/>
  <c r="M2537" i="14"/>
  <c r="N2537" i="14"/>
  <c r="L2538" i="14"/>
  <c r="M2538" i="14"/>
  <c r="N2538" i="14"/>
  <c r="L2539" i="14"/>
  <c r="M2539" i="14"/>
  <c r="N2539" i="14"/>
  <c r="L2540" i="14"/>
  <c r="M2540" i="14"/>
  <c r="N2540" i="14"/>
  <c r="L2541" i="14"/>
  <c r="M2541" i="14"/>
  <c r="N2541" i="14"/>
  <c r="L2542" i="14"/>
  <c r="M2542" i="14"/>
  <c r="N2542" i="14"/>
  <c r="L2543" i="14"/>
  <c r="M2543" i="14"/>
  <c r="N2543" i="14"/>
  <c r="L2544" i="14"/>
  <c r="M2544" i="14"/>
  <c r="N2544" i="14"/>
  <c r="L2545" i="14"/>
  <c r="M2545" i="14"/>
  <c r="N2545" i="14"/>
  <c r="L2546" i="14"/>
  <c r="M2546" i="14"/>
  <c r="N2546" i="14"/>
  <c r="L2547" i="14"/>
  <c r="M2547" i="14"/>
  <c r="N2547" i="14"/>
  <c r="L2548" i="14"/>
  <c r="M2548" i="14"/>
  <c r="N2548" i="14"/>
  <c r="L2549" i="14"/>
  <c r="M2549" i="14"/>
  <c r="N2549" i="14"/>
  <c r="L2550" i="14"/>
  <c r="M2550" i="14"/>
  <c r="N2550" i="14"/>
  <c r="L2551" i="14"/>
  <c r="M2551" i="14"/>
  <c r="N2551" i="14"/>
  <c r="L2552" i="14"/>
  <c r="M2552" i="14"/>
  <c r="N2552" i="14"/>
  <c r="L2553" i="14"/>
  <c r="M2553" i="14"/>
  <c r="N2553" i="14"/>
  <c r="L2554" i="14"/>
  <c r="M2554" i="14"/>
  <c r="N2554" i="14"/>
  <c r="L2555" i="14"/>
  <c r="M2555" i="14"/>
  <c r="N2555" i="14"/>
  <c r="L2556" i="14"/>
  <c r="M2556" i="14"/>
  <c r="N2556" i="14"/>
  <c r="L2557" i="14"/>
  <c r="M2557" i="14"/>
  <c r="N2557" i="14"/>
  <c r="L2558" i="14"/>
  <c r="M2558" i="14"/>
  <c r="N2558" i="14"/>
  <c r="L2559" i="14"/>
  <c r="M2559" i="14"/>
  <c r="N2559" i="14"/>
  <c r="L2560" i="14"/>
  <c r="M2560" i="14"/>
  <c r="N2560" i="14"/>
  <c r="L2561" i="14"/>
  <c r="M2561" i="14"/>
  <c r="N2561" i="14"/>
  <c r="L2562" i="14"/>
  <c r="M2562" i="14"/>
  <c r="N2562" i="14"/>
  <c r="L2563" i="14"/>
  <c r="M2563" i="14"/>
  <c r="N2563" i="14"/>
  <c r="L2564" i="14"/>
  <c r="M2564" i="14"/>
  <c r="N2564" i="14"/>
  <c r="L2565" i="14"/>
  <c r="M2565" i="14"/>
  <c r="N2565" i="14"/>
  <c r="L2566" i="14"/>
  <c r="M2566" i="14"/>
  <c r="N2566" i="14"/>
  <c r="L2567" i="14"/>
  <c r="M2567" i="14"/>
  <c r="N2567" i="14"/>
  <c r="L2568" i="14"/>
  <c r="M2568" i="14"/>
  <c r="N2568" i="14"/>
  <c r="L2569" i="14"/>
  <c r="M2569" i="14"/>
  <c r="N2569" i="14"/>
  <c r="L2570" i="14"/>
  <c r="M2570" i="14"/>
  <c r="N2570" i="14"/>
  <c r="L2571" i="14"/>
  <c r="M2571" i="14"/>
  <c r="N2571" i="14"/>
  <c r="L2572" i="14"/>
  <c r="M2572" i="14"/>
  <c r="N2572" i="14"/>
  <c r="L2573" i="14"/>
  <c r="M2573" i="14"/>
  <c r="N2573" i="14"/>
  <c r="L2574" i="14"/>
  <c r="M2574" i="14"/>
  <c r="N2574" i="14"/>
  <c r="L2575" i="14"/>
  <c r="M2575" i="14"/>
  <c r="N2575" i="14"/>
  <c r="L2576" i="14"/>
  <c r="M2576" i="14"/>
  <c r="N2576" i="14"/>
  <c r="L2577" i="14"/>
  <c r="M2577" i="14"/>
  <c r="N2577" i="14"/>
  <c r="L2578" i="14"/>
  <c r="M2578" i="14"/>
  <c r="N2578" i="14"/>
  <c r="L2579" i="14"/>
  <c r="M2579" i="14"/>
  <c r="N2579" i="14"/>
  <c r="L2580" i="14"/>
  <c r="M2580" i="14"/>
  <c r="N2580" i="14"/>
  <c r="L2581" i="14"/>
  <c r="M2581" i="14"/>
  <c r="N2581" i="14"/>
  <c r="L2582" i="14"/>
  <c r="M2582" i="14"/>
  <c r="N2582" i="14"/>
  <c r="L2583" i="14"/>
  <c r="M2583" i="14"/>
  <c r="N2583" i="14"/>
  <c r="L2584" i="14"/>
  <c r="M2584" i="14"/>
  <c r="N2584" i="14"/>
  <c r="L2585" i="14"/>
  <c r="M2585" i="14"/>
  <c r="N2585" i="14"/>
  <c r="L2586" i="14"/>
  <c r="M2586" i="14"/>
  <c r="N2586" i="14"/>
  <c r="L2587" i="14"/>
  <c r="M2587" i="14"/>
  <c r="N2587" i="14"/>
  <c r="L2588" i="14"/>
  <c r="M2588" i="14"/>
  <c r="N2588" i="14"/>
  <c r="L2589" i="14"/>
  <c r="M2589" i="14"/>
  <c r="N2589" i="14"/>
  <c r="L2590" i="14"/>
  <c r="M2590" i="14"/>
  <c r="N2590" i="14"/>
  <c r="L2591" i="14"/>
  <c r="M2591" i="14"/>
  <c r="N2591" i="14"/>
  <c r="L2592" i="14"/>
  <c r="M2592" i="14"/>
  <c r="N2592" i="14"/>
  <c r="L2593" i="14"/>
  <c r="M2593" i="14"/>
  <c r="N2593" i="14"/>
  <c r="L2594" i="14"/>
  <c r="M2594" i="14"/>
  <c r="N2594" i="14"/>
  <c r="L2595" i="14"/>
  <c r="M2595" i="14"/>
  <c r="N2595" i="14"/>
  <c r="L2596" i="14"/>
  <c r="M2596" i="14"/>
  <c r="N2596" i="14"/>
  <c r="L2597" i="14"/>
  <c r="M2597" i="14"/>
  <c r="N2597" i="14"/>
  <c r="L2598" i="14"/>
  <c r="M2598" i="14"/>
  <c r="N2598" i="14"/>
  <c r="L2599" i="14"/>
  <c r="M2599" i="14"/>
  <c r="N2599" i="14"/>
  <c r="L2600" i="14"/>
  <c r="M2600" i="14"/>
  <c r="N2600" i="14"/>
  <c r="L2601" i="14"/>
  <c r="M2601" i="14"/>
  <c r="N2601" i="14"/>
  <c r="L2602" i="14"/>
  <c r="M2602" i="14"/>
  <c r="N2602" i="14"/>
  <c r="L2603" i="14"/>
  <c r="M2603" i="14"/>
  <c r="N2603" i="14"/>
  <c r="L2604" i="14"/>
  <c r="M2604" i="14"/>
  <c r="N2604" i="14"/>
  <c r="L2605" i="14"/>
  <c r="M2605" i="14"/>
  <c r="N2605" i="14"/>
  <c r="L2606" i="14"/>
  <c r="M2606" i="14"/>
  <c r="N2606" i="14"/>
  <c r="L2607" i="14"/>
  <c r="M2607" i="14"/>
  <c r="N2607" i="14"/>
  <c r="L2608" i="14"/>
  <c r="M2608" i="14"/>
  <c r="N2608" i="14"/>
  <c r="L2609" i="14"/>
  <c r="M2609" i="14"/>
  <c r="N2609" i="14"/>
  <c r="L2610" i="14"/>
  <c r="M2610" i="14"/>
  <c r="N2610" i="14"/>
  <c r="L2611" i="14"/>
  <c r="M2611" i="14"/>
  <c r="N2611" i="14"/>
  <c r="L2612" i="14"/>
  <c r="M2612" i="14"/>
  <c r="N2612" i="14"/>
  <c r="L2613" i="14"/>
  <c r="M2613" i="14"/>
  <c r="N2613" i="14"/>
  <c r="L2614" i="14"/>
  <c r="M2614" i="14"/>
  <c r="N2614" i="14"/>
  <c r="L2615" i="14"/>
  <c r="M2615" i="14"/>
  <c r="N2615" i="14"/>
  <c r="L2616" i="14"/>
  <c r="M2616" i="14"/>
  <c r="N2616" i="14"/>
  <c r="L2617" i="14"/>
  <c r="M2617" i="14"/>
  <c r="N2617" i="14"/>
  <c r="L2618" i="14"/>
  <c r="M2618" i="14"/>
  <c r="N2618" i="14"/>
  <c r="L2619" i="14"/>
  <c r="M2619" i="14"/>
  <c r="N2619" i="14"/>
  <c r="L2620" i="14"/>
  <c r="M2620" i="14"/>
  <c r="N2620" i="14"/>
  <c r="L2621" i="14"/>
  <c r="M2621" i="14"/>
  <c r="N2621" i="14"/>
  <c r="L2622" i="14"/>
  <c r="M2622" i="14"/>
  <c r="N2622" i="14"/>
  <c r="L2623" i="14"/>
  <c r="M2623" i="14"/>
  <c r="N2623" i="14"/>
  <c r="L2624" i="14"/>
  <c r="M2624" i="14"/>
  <c r="N2624" i="14"/>
  <c r="L2625" i="14"/>
  <c r="M2625" i="14"/>
  <c r="N2625" i="14"/>
  <c r="L2626" i="14"/>
  <c r="M2626" i="14"/>
  <c r="N2626" i="14"/>
  <c r="L2627" i="14"/>
  <c r="M2627" i="14"/>
  <c r="N2627" i="14"/>
  <c r="L2628" i="14"/>
  <c r="M2628" i="14"/>
  <c r="N2628" i="14"/>
  <c r="L2629" i="14"/>
  <c r="M2629" i="14"/>
  <c r="N2629" i="14"/>
  <c r="L2630" i="14"/>
  <c r="M2630" i="14"/>
  <c r="N2630" i="14"/>
  <c r="L2631" i="14"/>
  <c r="M2631" i="14"/>
  <c r="N2631" i="14"/>
  <c r="L2632" i="14"/>
  <c r="M2632" i="14"/>
  <c r="N2632" i="14"/>
  <c r="L2633" i="14"/>
  <c r="M2633" i="14"/>
  <c r="N2633" i="14"/>
  <c r="L2634" i="14"/>
  <c r="M2634" i="14"/>
  <c r="N2634" i="14"/>
  <c r="L2635" i="14"/>
  <c r="M2635" i="14"/>
  <c r="N2635" i="14"/>
  <c r="L2636" i="14"/>
  <c r="M2636" i="14"/>
  <c r="N2636" i="14"/>
  <c r="L2637" i="14"/>
  <c r="M2637" i="14"/>
  <c r="N2637" i="14"/>
  <c r="L2638" i="14"/>
  <c r="M2638" i="14"/>
  <c r="N2638" i="14"/>
  <c r="L2639" i="14"/>
  <c r="M2639" i="14"/>
  <c r="N2639" i="14"/>
  <c r="L2640" i="14"/>
  <c r="M2640" i="14"/>
  <c r="N2640" i="14"/>
  <c r="L2641" i="14"/>
  <c r="M2641" i="14"/>
  <c r="N2641" i="14"/>
  <c r="L2642" i="14"/>
  <c r="M2642" i="14"/>
  <c r="N2642" i="14"/>
  <c r="L2643" i="14"/>
  <c r="M2643" i="14"/>
  <c r="N2643" i="14"/>
  <c r="L2644" i="14"/>
  <c r="M2644" i="14"/>
  <c r="N2644" i="14"/>
  <c r="L2645" i="14"/>
  <c r="M2645" i="14"/>
  <c r="N2645" i="14"/>
  <c r="L2646" i="14"/>
  <c r="M2646" i="14"/>
  <c r="N2646" i="14"/>
  <c r="L2647" i="14"/>
  <c r="M2647" i="14"/>
  <c r="N2647" i="14"/>
  <c r="L2648" i="14"/>
  <c r="M2648" i="14"/>
  <c r="N2648" i="14"/>
  <c r="L2649" i="14"/>
  <c r="M2649" i="14"/>
  <c r="N2649" i="14"/>
  <c r="L2650" i="14"/>
  <c r="M2650" i="14"/>
  <c r="N2650" i="14"/>
  <c r="L2651" i="14"/>
  <c r="M2651" i="14"/>
  <c r="N2651" i="14"/>
  <c r="L2652" i="14"/>
  <c r="M2652" i="14"/>
  <c r="N2652" i="14"/>
  <c r="L2653" i="14"/>
  <c r="M2653" i="14"/>
  <c r="N2653" i="14"/>
  <c r="L2654" i="14"/>
  <c r="M2654" i="14"/>
  <c r="N2654" i="14"/>
  <c r="L2655" i="14"/>
  <c r="M2655" i="14"/>
  <c r="N2655" i="14"/>
  <c r="L2656" i="14"/>
  <c r="M2656" i="14"/>
  <c r="N2656" i="14"/>
  <c r="L2657" i="14"/>
  <c r="M2657" i="14"/>
  <c r="N2657" i="14"/>
  <c r="L2658" i="14"/>
  <c r="M2658" i="14"/>
  <c r="N2658" i="14"/>
  <c r="L2659" i="14"/>
  <c r="M2659" i="14"/>
  <c r="N2659" i="14"/>
  <c r="L2660" i="14"/>
  <c r="M2660" i="14"/>
  <c r="N2660" i="14"/>
  <c r="L2661" i="14"/>
  <c r="M2661" i="14"/>
  <c r="N2661" i="14"/>
  <c r="L2662" i="14"/>
  <c r="M2662" i="14"/>
  <c r="N2662" i="14"/>
  <c r="L2663" i="14"/>
  <c r="M2663" i="14"/>
  <c r="N2663" i="14"/>
  <c r="L2664" i="14"/>
  <c r="M2664" i="14"/>
  <c r="N2664" i="14"/>
  <c r="L2665" i="14"/>
  <c r="M2665" i="14"/>
  <c r="N2665" i="14"/>
  <c r="L2666" i="14"/>
  <c r="M2666" i="14"/>
  <c r="N2666" i="14"/>
  <c r="L2667" i="14"/>
  <c r="M2667" i="14"/>
  <c r="N2667" i="14"/>
  <c r="L2668" i="14"/>
  <c r="M2668" i="14"/>
  <c r="N2668" i="14"/>
  <c r="L2669" i="14"/>
  <c r="M2669" i="14"/>
  <c r="N2669" i="14"/>
  <c r="L2670" i="14"/>
  <c r="M2670" i="14"/>
  <c r="N2670" i="14"/>
  <c r="L2671" i="14"/>
  <c r="M2671" i="14"/>
  <c r="N2671" i="14"/>
  <c r="L2672" i="14"/>
  <c r="M2672" i="14"/>
  <c r="N2672" i="14"/>
  <c r="L2673" i="14"/>
  <c r="M2673" i="14"/>
  <c r="N2673" i="14"/>
  <c r="L2674" i="14"/>
  <c r="M2674" i="14"/>
  <c r="N2674" i="14"/>
  <c r="L2675" i="14"/>
  <c r="M2675" i="14"/>
  <c r="N2675" i="14"/>
  <c r="L2676" i="14"/>
  <c r="M2676" i="14"/>
  <c r="N2676" i="14"/>
  <c r="L2677" i="14"/>
  <c r="M2677" i="14"/>
  <c r="N2677" i="14"/>
  <c r="L2678" i="14"/>
  <c r="M2678" i="14"/>
  <c r="N2678" i="14"/>
  <c r="L2679" i="14"/>
  <c r="M2679" i="14"/>
  <c r="N2679" i="14"/>
  <c r="L2680" i="14"/>
  <c r="M2680" i="14"/>
  <c r="N2680" i="14"/>
  <c r="L2681" i="14"/>
  <c r="M2681" i="14"/>
  <c r="N2681" i="14"/>
  <c r="L2682" i="14"/>
  <c r="M2682" i="14"/>
  <c r="N2682" i="14"/>
  <c r="L2683" i="14"/>
  <c r="M2683" i="14"/>
  <c r="N2683" i="14"/>
  <c r="L2684" i="14"/>
  <c r="M2684" i="14"/>
  <c r="N2684" i="14"/>
  <c r="L2685" i="14"/>
  <c r="M2685" i="14"/>
  <c r="N2685" i="14"/>
  <c r="L2686" i="14"/>
  <c r="M2686" i="14"/>
  <c r="N2686" i="14"/>
  <c r="L2687" i="14"/>
  <c r="M2687" i="14"/>
  <c r="N2687" i="14"/>
  <c r="L2688" i="14"/>
  <c r="M2688" i="14"/>
  <c r="N2688" i="14"/>
  <c r="L2689" i="14"/>
  <c r="M2689" i="14"/>
  <c r="N2689" i="14"/>
  <c r="L2690" i="14"/>
  <c r="M2690" i="14"/>
  <c r="N2690" i="14"/>
  <c r="L2691" i="14"/>
  <c r="M2691" i="14"/>
  <c r="N2691" i="14"/>
  <c r="L2692" i="14"/>
  <c r="M2692" i="14"/>
  <c r="N2692" i="14"/>
  <c r="L2693" i="14"/>
  <c r="M2693" i="14"/>
  <c r="N2693" i="14"/>
  <c r="L2694" i="14"/>
  <c r="M2694" i="14"/>
  <c r="N2694" i="14"/>
  <c r="L2695" i="14"/>
  <c r="M2695" i="14"/>
  <c r="N2695" i="14"/>
  <c r="L2696" i="14"/>
  <c r="M2696" i="14"/>
  <c r="N2696" i="14"/>
  <c r="L2697" i="14"/>
  <c r="M2697" i="14"/>
  <c r="N2697" i="14"/>
  <c r="L2698" i="14"/>
  <c r="M2698" i="14"/>
  <c r="N2698" i="14"/>
  <c r="L2699" i="14"/>
  <c r="M2699" i="14"/>
  <c r="N2699" i="14"/>
  <c r="L2700" i="14"/>
  <c r="M2700" i="14"/>
  <c r="N2700" i="14"/>
  <c r="L2701" i="14"/>
  <c r="M2701" i="14"/>
  <c r="N2701" i="14"/>
  <c r="L2702" i="14"/>
  <c r="M2702" i="14"/>
  <c r="N2702" i="14"/>
  <c r="L2703" i="14"/>
  <c r="M2703" i="14"/>
  <c r="N2703" i="14"/>
  <c r="L2704" i="14"/>
  <c r="M2704" i="14"/>
  <c r="N2704" i="14"/>
  <c r="L2705" i="14"/>
  <c r="M2705" i="14"/>
  <c r="N2705" i="14"/>
  <c r="L2706" i="14"/>
  <c r="M2706" i="14"/>
  <c r="N2706" i="14"/>
  <c r="L2707" i="14"/>
  <c r="M2707" i="14"/>
  <c r="N2707" i="14"/>
  <c r="L2708" i="14"/>
  <c r="M2708" i="14"/>
  <c r="N2708" i="14"/>
  <c r="L2709" i="14"/>
  <c r="M2709" i="14"/>
  <c r="N2709" i="14"/>
  <c r="L2710" i="14"/>
  <c r="M2710" i="14"/>
  <c r="N2710" i="14"/>
  <c r="L2711" i="14"/>
  <c r="M2711" i="14"/>
  <c r="N2711" i="14"/>
  <c r="L2712" i="14"/>
  <c r="M2712" i="14"/>
  <c r="N2712" i="14"/>
  <c r="L2713" i="14"/>
  <c r="M2713" i="14"/>
  <c r="N2713" i="14"/>
  <c r="L2714" i="14"/>
  <c r="M2714" i="14"/>
  <c r="N2714" i="14"/>
  <c r="L2715" i="14"/>
  <c r="M2715" i="14"/>
  <c r="N2715" i="14"/>
  <c r="L2716" i="14"/>
  <c r="M2716" i="14"/>
  <c r="N2716" i="14"/>
  <c r="L2717" i="14"/>
  <c r="M2717" i="14"/>
  <c r="N2717" i="14"/>
  <c r="L2718" i="14"/>
  <c r="M2718" i="14"/>
  <c r="N2718" i="14"/>
  <c r="L2719" i="14"/>
  <c r="M2719" i="14"/>
  <c r="N2719" i="14"/>
  <c r="L2720" i="14"/>
  <c r="M2720" i="14"/>
  <c r="N2720" i="14"/>
  <c r="L2721" i="14"/>
  <c r="M2721" i="14"/>
  <c r="N2721" i="14"/>
  <c r="L2722" i="14"/>
  <c r="M2722" i="14"/>
  <c r="N2722" i="14"/>
  <c r="L2723" i="14"/>
  <c r="M2723" i="14"/>
  <c r="N2723" i="14"/>
  <c r="L2724" i="14"/>
  <c r="M2724" i="14"/>
  <c r="N2724" i="14"/>
  <c r="L2725" i="14"/>
  <c r="M2725" i="14"/>
  <c r="N2725" i="14"/>
  <c r="L2726" i="14"/>
  <c r="M2726" i="14"/>
  <c r="N2726" i="14"/>
  <c r="L2727" i="14"/>
  <c r="M2727" i="14"/>
  <c r="N2727" i="14"/>
  <c r="L2728" i="14"/>
  <c r="M2728" i="14"/>
  <c r="N2728" i="14"/>
  <c r="L2729" i="14"/>
  <c r="M2729" i="14"/>
  <c r="N2729" i="14"/>
  <c r="L2730" i="14"/>
  <c r="M2730" i="14"/>
  <c r="N2730" i="14"/>
  <c r="L2731" i="14"/>
  <c r="M2731" i="14"/>
  <c r="N2731" i="14"/>
  <c r="L2732" i="14"/>
  <c r="M2732" i="14"/>
  <c r="N2732" i="14"/>
  <c r="L2733" i="14"/>
  <c r="M2733" i="14"/>
  <c r="N2733" i="14"/>
  <c r="L2734" i="14"/>
  <c r="M2734" i="14"/>
  <c r="N2734" i="14"/>
  <c r="L2735" i="14"/>
  <c r="M2735" i="14"/>
  <c r="N2735" i="14"/>
  <c r="L2736" i="14"/>
  <c r="M2736" i="14"/>
  <c r="N2736" i="14"/>
  <c r="L2737" i="14"/>
  <c r="M2737" i="14"/>
  <c r="N2737" i="14"/>
  <c r="L2738" i="14"/>
  <c r="M2738" i="14"/>
  <c r="N2738" i="14"/>
  <c r="L2739" i="14"/>
  <c r="M2739" i="14"/>
  <c r="N2739" i="14"/>
  <c r="L2740" i="14"/>
  <c r="M2740" i="14"/>
  <c r="N2740" i="14"/>
  <c r="L2741" i="14"/>
  <c r="M2741" i="14"/>
  <c r="N2741" i="14"/>
  <c r="L2742" i="14"/>
  <c r="M2742" i="14"/>
  <c r="N2742" i="14"/>
  <c r="L2743" i="14"/>
  <c r="M2743" i="14"/>
  <c r="N2743" i="14"/>
  <c r="L2744" i="14"/>
  <c r="M2744" i="14"/>
  <c r="N2744" i="14"/>
  <c r="L2745" i="14"/>
  <c r="M2745" i="14"/>
  <c r="N2745" i="14"/>
  <c r="L2746" i="14"/>
  <c r="M2746" i="14"/>
  <c r="N2746" i="14"/>
  <c r="L2747" i="14"/>
  <c r="M2747" i="14"/>
  <c r="N2747" i="14"/>
  <c r="L2748" i="14"/>
  <c r="M2748" i="14"/>
  <c r="N2748" i="14"/>
  <c r="L2749" i="14"/>
  <c r="M2749" i="14"/>
  <c r="N2749" i="14"/>
  <c r="L2750" i="14"/>
  <c r="M2750" i="14"/>
  <c r="N2750" i="14"/>
  <c r="L2751" i="14"/>
  <c r="M2751" i="14"/>
  <c r="N2751" i="14"/>
  <c r="L2752" i="14"/>
  <c r="M2752" i="14"/>
  <c r="N2752" i="14"/>
  <c r="L2753" i="14"/>
  <c r="M2753" i="14"/>
  <c r="N2753" i="14"/>
  <c r="L2754" i="14"/>
  <c r="M2754" i="14"/>
  <c r="N2754" i="14"/>
  <c r="L2755" i="14"/>
  <c r="M2755" i="14"/>
  <c r="N2755" i="14"/>
  <c r="L2756" i="14"/>
  <c r="M2756" i="14"/>
  <c r="N2756" i="14"/>
  <c r="L2757" i="14"/>
  <c r="M2757" i="14"/>
  <c r="N2757" i="14"/>
  <c r="L2758" i="14"/>
  <c r="M2758" i="14"/>
  <c r="N2758" i="14"/>
  <c r="L2759" i="14"/>
  <c r="M2759" i="14"/>
  <c r="N2759" i="14"/>
  <c r="L2760" i="14"/>
  <c r="M2760" i="14"/>
  <c r="N2760" i="14"/>
  <c r="L2761" i="14"/>
  <c r="M2761" i="14"/>
  <c r="N2761" i="14"/>
  <c r="L2762" i="14"/>
  <c r="M2762" i="14"/>
  <c r="N2762" i="14"/>
  <c r="L2763" i="14"/>
  <c r="M2763" i="14"/>
  <c r="N2763" i="14"/>
  <c r="L2764" i="14"/>
  <c r="M2764" i="14"/>
  <c r="N2764" i="14"/>
  <c r="L2765" i="14"/>
  <c r="M2765" i="14"/>
  <c r="N2765" i="14"/>
  <c r="L2766" i="14"/>
  <c r="M2766" i="14"/>
  <c r="N2766" i="14"/>
  <c r="L2767" i="14"/>
  <c r="M2767" i="14"/>
  <c r="N2767" i="14"/>
  <c r="L2768" i="14"/>
  <c r="M2768" i="14"/>
  <c r="N2768" i="14"/>
  <c r="L2769" i="14"/>
  <c r="M2769" i="14"/>
  <c r="N2769" i="14"/>
  <c r="L2770" i="14"/>
  <c r="M2770" i="14"/>
  <c r="N2770" i="14"/>
  <c r="L2771" i="14"/>
  <c r="M2771" i="14"/>
  <c r="N2771" i="14"/>
  <c r="L2772" i="14"/>
  <c r="M2772" i="14"/>
  <c r="N2772" i="14"/>
  <c r="L2773" i="14"/>
  <c r="M2773" i="14"/>
  <c r="N2773" i="14"/>
  <c r="L2774" i="14"/>
  <c r="M2774" i="14"/>
  <c r="N2774" i="14"/>
  <c r="L2775" i="14"/>
  <c r="M2775" i="14"/>
  <c r="N2775" i="14"/>
  <c r="L2776" i="14"/>
  <c r="M2776" i="14"/>
  <c r="N2776" i="14"/>
  <c r="L2777" i="14"/>
  <c r="M2777" i="14"/>
  <c r="N2777" i="14"/>
  <c r="L2778" i="14"/>
  <c r="M2778" i="14"/>
  <c r="N2778" i="14"/>
  <c r="L2779" i="14"/>
  <c r="M2779" i="14"/>
  <c r="N2779" i="14"/>
  <c r="L2780" i="14"/>
  <c r="M2780" i="14"/>
  <c r="N2780" i="14"/>
  <c r="L2781" i="14"/>
  <c r="M2781" i="14"/>
  <c r="N2781" i="14"/>
  <c r="L2782" i="14"/>
  <c r="M2782" i="14"/>
  <c r="N2782" i="14"/>
  <c r="L2783" i="14"/>
  <c r="M2783" i="14"/>
  <c r="N2783" i="14"/>
  <c r="L2784" i="14"/>
  <c r="M2784" i="14"/>
  <c r="N2784" i="14"/>
  <c r="L2785" i="14"/>
  <c r="M2785" i="14"/>
  <c r="N2785" i="14"/>
  <c r="L2786" i="14"/>
  <c r="M2786" i="14"/>
  <c r="N2786" i="14"/>
  <c r="L2787" i="14"/>
  <c r="M2787" i="14"/>
  <c r="N2787" i="14"/>
  <c r="L2788" i="14"/>
  <c r="M2788" i="14"/>
  <c r="N2788" i="14"/>
  <c r="L2789" i="14"/>
  <c r="M2789" i="14"/>
  <c r="N2789" i="14"/>
  <c r="L2790" i="14"/>
  <c r="M2790" i="14"/>
  <c r="N2790" i="14"/>
  <c r="L2791" i="14"/>
  <c r="M2791" i="14"/>
  <c r="N2791" i="14"/>
  <c r="L2792" i="14"/>
  <c r="M2792" i="14"/>
  <c r="N2792" i="14"/>
  <c r="L2793" i="14"/>
  <c r="M2793" i="14"/>
  <c r="N2793" i="14"/>
  <c r="L2794" i="14"/>
  <c r="M2794" i="14"/>
  <c r="N2794" i="14"/>
  <c r="L2795" i="14"/>
  <c r="M2795" i="14"/>
  <c r="N2795" i="14"/>
  <c r="L2796" i="14"/>
  <c r="M2796" i="14"/>
  <c r="N2796" i="14"/>
  <c r="L2797" i="14"/>
  <c r="M2797" i="14"/>
  <c r="N2797" i="14"/>
  <c r="L2798" i="14"/>
  <c r="M2798" i="14"/>
  <c r="N2798" i="14"/>
  <c r="L2799" i="14"/>
  <c r="M2799" i="14"/>
  <c r="N2799" i="14"/>
  <c r="L2800" i="14"/>
  <c r="M2800" i="14"/>
  <c r="N2800" i="14"/>
  <c r="L2801" i="14"/>
  <c r="M2801" i="14"/>
  <c r="N2801" i="14"/>
  <c r="L2802" i="14"/>
  <c r="M2802" i="14"/>
  <c r="N2802" i="14"/>
  <c r="L2803" i="14"/>
  <c r="M2803" i="14"/>
  <c r="N2803" i="14"/>
  <c r="L2804" i="14"/>
  <c r="M2804" i="14"/>
  <c r="N2804" i="14"/>
  <c r="L2805" i="14"/>
  <c r="M2805" i="14"/>
  <c r="N2805" i="14"/>
  <c r="L2806" i="14"/>
  <c r="M2806" i="14"/>
  <c r="N2806" i="14"/>
  <c r="L2807" i="14"/>
  <c r="M2807" i="14"/>
  <c r="N2807" i="14"/>
  <c r="L2808" i="14"/>
  <c r="M2808" i="14"/>
  <c r="N2808" i="14"/>
  <c r="L2809" i="14"/>
  <c r="M2809" i="14"/>
  <c r="N2809" i="14"/>
  <c r="L2810" i="14"/>
  <c r="M2810" i="14"/>
  <c r="N2810" i="14"/>
  <c r="L2811" i="14"/>
  <c r="M2811" i="14"/>
  <c r="N2811" i="14"/>
  <c r="L2812" i="14"/>
  <c r="M2812" i="14"/>
  <c r="N2812" i="14"/>
  <c r="L2813" i="14"/>
  <c r="M2813" i="14"/>
  <c r="N2813" i="14"/>
  <c r="L2814" i="14"/>
  <c r="M2814" i="14"/>
  <c r="N2814" i="14"/>
  <c r="L2815" i="14"/>
  <c r="M2815" i="14"/>
  <c r="N2815" i="14"/>
  <c r="L2816" i="14"/>
  <c r="M2816" i="14"/>
  <c r="N2816" i="14"/>
  <c r="L2817" i="14"/>
  <c r="M2817" i="14"/>
  <c r="N2817" i="14"/>
  <c r="L2818" i="14"/>
  <c r="M2818" i="14"/>
  <c r="N2818" i="14"/>
  <c r="L2819" i="14"/>
  <c r="M2819" i="14"/>
  <c r="N2819" i="14"/>
  <c r="L2820" i="14"/>
  <c r="M2820" i="14"/>
  <c r="N2820" i="14"/>
  <c r="L2821" i="14"/>
  <c r="M2821" i="14"/>
  <c r="N2821" i="14"/>
  <c r="L2822" i="14"/>
  <c r="M2822" i="14"/>
  <c r="N2822" i="14"/>
  <c r="L2823" i="14"/>
  <c r="M2823" i="14"/>
  <c r="N2823" i="14"/>
  <c r="L2824" i="14"/>
  <c r="M2824" i="14"/>
  <c r="N2824" i="14"/>
  <c r="L2825" i="14"/>
  <c r="M2825" i="14"/>
  <c r="N2825" i="14"/>
  <c r="L2826" i="14"/>
  <c r="M2826" i="14"/>
  <c r="N2826" i="14"/>
  <c r="L2827" i="14"/>
  <c r="M2827" i="14"/>
  <c r="N2827" i="14"/>
  <c r="L2828" i="14"/>
  <c r="M2828" i="14"/>
  <c r="N2828" i="14"/>
  <c r="L2829" i="14"/>
  <c r="M2829" i="14"/>
  <c r="N2829" i="14"/>
  <c r="L2830" i="14"/>
  <c r="M2830" i="14"/>
  <c r="N2830" i="14"/>
  <c r="L2831" i="14"/>
  <c r="M2831" i="14"/>
  <c r="N2831" i="14"/>
  <c r="L2832" i="14"/>
  <c r="M2832" i="14"/>
  <c r="N2832" i="14"/>
  <c r="L2833" i="14"/>
  <c r="M2833" i="14"/>
  <c r="N2833" i="14"/>
  <c r="L2834" i="14"/>
  <c r="M2834" i="14"/>
  <c r="N2834" i="14"/>
  <c r="L2835" i="14"/>
  <c r="M2835" i="14"/>
  <c r="N2835" i="14"/>
  <c r="L2836" i="14"/>
  <c r="M2836" i="14"/>
  <c r="N2836" i="14"/>
  <c r="L2837" i="14"/>
  <c r="M2837" i="14"/>
  <c r="N2837" i="14"/>
  <c r="L2838" i="14"/>
  <c r="M2838" i="14"/>
  <c r="N2838" i="14"/>
  <c r="L2839" i="14"/>
  <c r="M2839" i="14"/>
  <c r="N2839" i="14"/>
  <c r="L2840" i="14"/>
  <c r="M2840" i="14"/>
  <c r="N2840" i="14"/>
  <c r="L2841" i="14"/>
  <c r="M2841" i="14"/>
  <c r="N2841" i="14"/>
  <c r="L2842" i="14"/>
  <c r="M2842" i="14"/>
  <c r="N2842" i="14"/>
  <c r="L2843" i="14"/>
  <c r="M2843" i="14"/>
  <c r="N2843" i="14"/>
  <c r="L2844" i="14"/>
  <c r="M2844" i="14"/>
  <c r="N2844" i="14"/>
  <c r="L2845" i="14"/>
  <c r="M2845" i="14"/>
  <c r="N2845" i="14"/>
  <c r="L2846" i="14"/>
  <c r="M2846" i="14"/>
  <c r="N2846" i="14"/>
  <c r="L2847" i="14"/>
  <c r="M2847" i="14"/>
  <c r="N2847" i="14"/>
  <c r="L2848" i="14"/>
  <c r="M2848" i="14"/>
  <c r="N2848" i="14"/>
  <c r="L2849" i="14"/>
  <c r="M2849" i="14"/>
  <c r="N2849" i="14"/>
  <c r="L2850" i="14"/>
  <c r="M2850" i="14"/>
  <c r="N2850" i="14"/>
  <c r="L2851" i="14"/>
  <c r="M2851" i="14"/>
  <c r="N2851" i="14"/>
  <c r="L2852" i="14"/>
  <c r="M2852" i="14"/>
  <c r="N2852" i="14"/>
  <c r="L2853" i="14"/>
  <c r="M2853" i="14"/>
  <c r="N2853" i="14"/>
  <c r="L2854" i="14"/>
  <c r="M2854" i="14"/>
  <c r="N2854" i="14"/>
  <c r="L2855" i="14"/>
  <c r="M2855" i="14"/>
  <c r="N2855" i="14"/>
  <c r="L2856" i="14"/>
  <c r="M2856" i="14"/>
  <c r="N2856" i="14"/>
  <c r="L2857" i="14"/>
  <c r="M2857" i="14"/>
  <c r="N2857" i="14"/>
  <c r="L2858" i="14"/>
  <c r="M2858" i="14"/>
  <c r="N2858" i="14"/>
  <c r="L2859" i="14"/>
  <c r="M2859" i="14"/>
  <c r="N2859" i="14"/>
  <c r="L2860" i="14"/>
  <c r="M2860" i="14"/>
  <c r="N2860" i="14"/>
  <c r="L2861" i="14"/>
  <c r="M2861" i="14"/>
  <c r="N2861" i="14"/>
  <c r="L2862" i="14"/>
  <c r="M2862" i="14"/>
  <c r="N2862" i="14"/>
  <c r="L2863" i="14"/>
  <c r="M2863" i="14"/>
  <c r="N2863" i="14"/>
  <c r="L2864" i="14"/>
  <c r="M2864" i="14"/>
  <c r="N2864" i="14"/>
  <c r="L2865" i="14"/>
  <c r="M2865" i="14"/>
  <c r="N2865" i="14"/>
  <c r="L2866" i="14"/>
  <c r="M2866" i="14"/>
  <c r="N2866" i="14"/>
  <c r="L2867" i="14"/>
  <c r="M2867" i="14"/>
  <c r="N2867" i="14"/>
  <c r="L2868" i="14"/>
  <c r="M2868" i="14"/>
  <c r="N2868" i="14"/>
  <c r="L2869" i="14"/>
  <c r="M2869" i="14"/>
  <c r="N2869" i="14"/>
  <c r="L2870" i="14"/>
  <c r="M2870" i="14"/>
  <c r="N2870" i="14"/>
  <c r="L2871" i="14"/>
  <c r="M2871" i="14"/>
  <c r="N2871" i="14"/>
  <c r="L2872" i="14"/>
  <c r="M2872" i="14"/>
  <c r="N2872" i="14"/>
  <c r="L2873" i="14"/>
  <c r="M2873" i="14"/>
  <c r="N2873" i="14"/>
  <c r="L2874" i="14"/>
  <c r="M2874" i="14"/>
  <c r="N2874" i="14"/>
  <c r="L2875" i="14"/>
  <c r="M2875" i="14"/>
  <c r="N2875" i="14"/>
  <c r="L2876" i="14"/>
  <c r="M2876" i="14"/>
  <c r="N2876" i="14"/>
  <c r="L2877" i="14"/>
  <c r="M2877" i="14"/>
  <c r="N2877" i="14"/>
  <c r="L2878" i="14"/>
  <c r="M2878" i="14"/>
  <c r="N2878" i="14"/>
  <c r="L2879" i="14"/>
  <c r="M2879" i="14"/>
  <c r="N2879" i="14"/>
  <c r="L2880" i="14"/>
  <c r="M2880" i="14"/>
  <c r="N2880" i="14"/>
  <c r="L2881" i="14"/>
  <c r="M2881" i="14"/>
  <c r="N2881" i="14"/>
  <c r="L2882" i="14"/>
  <c r="M2882" i="14"/>
  <c r="N2882" i="14"/>
  <c r="L2883" i="14"/>
  <c r="M2883" i="14"/>
  <c r="N2883" i="14"/>
  <c r="L2884" i="14"/>
  <c r="M2884" i="14"/>
  <c r="N2884" i="14"/>
  <c r="L2885" i="14"/>
  <c r="M2885" i="14"/>
  <c r="N2885" i="14"/>
  <c r="L2886" i="14"/>
  <c r="M2886" i="14"/>
  <c r="N2886" i="14"/>
  <c r="L2887" i="14"/>
  <c r="M2887" i="14"/>
  <c r="N2887" i="14"/>
  <c r="L2888" i="14"/>
  <c r="M2888" i="14"/>
  <c r="N2888" i="14"/>
  <c r="L2889" i="14"/>
  <c r="M2889" i="14"/>
  <c r="N2889" i="14"/>
  <c r="L2890" i="14"/>
  <c r="M2890" i="14"/>
  <c r="N2890" i="14"/>
  <c r="L2891" i="14"/>
  <c r="M2891" i="14"/>
  <c r="N2891" i="14"/>
  <c r="L2892" i="14"/>
  <c r="M2892" i="14"/>
  <c r="N2892" i="14"/>
  <c r="L2893" i="14"/>
  <c r="M2893" i="14"/>
  <c r="N2893" i="14"/>
  <c r="L2894" i="14"/>
  <c r="M2894" i="14"/>
  <c r="N2894" i="14"/>
  <c r="L2895" i="14"/>
  <c r="M2895" i="14"/>
  <c r="N2895" i="14"/>
  <c r="L2896" i="14"/>
  <c r="M2896" i="14"/>
  <c r="N2896" i="14"/>
  <c r="L2897" i="14"/>
  <c r="M2897" i="14"/>
  <c r="N2897" i="14"/>
  <c r="L2898" i="14"/>
  <c r="M2898" i="14"/>
  <c r="N2898" i="14"/>
  <c r="L2899" i="14"/>
  <c r="M2899" i="14"/>
  <c r="N2899" i="14"/>
  <c r="L2900" i="14"/>
  <c r="M2900" i="14"/>
  <c r="N2900" i="14"/>
  <c r="L2901" i="14"/>
  <c r="M2901" i="14"/>
  <c r="N2901" i="14"/>
  <c r="L2902" i="14"/>
  <c r="M2902" i="14"/>
  <c r="N2902" i="14"/>
  <c r="L2903" i="14"/>
  <c r="M2903" i="14"/>
  <c r="N2903" i="14"/>
  <c r="L2904" i="14"/>
  <c r="M2904" i="14"/>
  <c r="N2904" i="14"/>
  <c r="L2905" i="14"/>
  <c r="M2905" i="14"/>
  <c r="N2905" i="14"/>
  <c r="L2906" i="14"/>
  <c r="M2906" i="14"/>
  <c r="N2906" i="14"/>
  <c r="L2907" i="14"/>
  <c r="M2907" i="14"/>
  <c r="N2907" i="14"/>
  <c r="L2908" i="14"/>
  <c r="M2908" i="14"/>
  <c r="N2908" i="14"/>
  <c r="L2909" i="14"/>
  <c r="M2909" i="14"/>
  <c r="N2909" i="14"/>
  <c r="L2910" i="14"/>
  <c r="M2910" i="14"/>
  <c r="N2910" i="14"/>
  <c r="L2911" i="14"/>
  <c r="M2911" i="14"/>
  <c r="N2911" i="14"/>
  <c r="L2912" i="14"/>
  <c r="M2912" i="14"/>
  <c r="N2912" i="14"/>
  <c r="L2913" i="14"/>
  <c r="M2913" i="14"/>
  <c r="N2913" i="14"/>
  <c r="L2914" i="14"/>
  <c r="M2914" i="14"/>
  <c r="N2914" i="14"/>
  <c r="L2915" i="14"/>
  <c r="M2915" i="14"/>
  <c r="N2915" i="14"/>
  <c r="L2916" i="14"/>
  <c r="M2916" i="14"/>
  <c r="N2916" i="14"/>
  <c r="L2917" i="14"/>
  <c r="M2917" i="14"/>
  <c r="N2917" i="14"/>
  <c r="L2918" i="14"/>
  <c r="M2918" i="14"/>
  <c r="N2918" i="14"/>
  <c r="L2919" i="14"/>
  <c r="M2919" i="14"/>
  <c r="N2919" i="14"/>
  <c r="L2920" i="14"/>
  <c r="M2920" i="14"/>
  <c r="N2920" i="14"/>
  <c r="L2921" i="14"/>
  <c r="M2921" i="14"/>
  <c r="N2921" i="14"/>
  <c r="L2922" i="14"/>
  <c r="M2922" i="14"/>
  <c r="N2922" i="14"/>
  <c r="L2923" i="14"/>
  <c r="M2923" i="14"/>
  <c r="N2923" i="14"/>
  <c r="L2924" i="14"/>
  <c r="M2924" i="14"/>
  <c r="N2924" i="14"/>
  <c r="L2925" i="14"/>
  <c r="M2925" i="14"/>
  <c r="N2925" i="14"/>
  <c r="L2926" i="14"/>
  <c r="M2926" i="14"/>
  <c r="N2926" i="14"/>
  <c r="L2927" i="14"/>
  <c r="M2927" i="14"/>
  <c r="N2927" i="14"/>
  <c r="L2928" i="14"/>
  <c r="M2928" i="14"/>
  <c r="N2928" i="14"/>
  <c r="L2929" i="14"/>
  <c r="M2929" i="14"/>
  <c r="N2929" i="14"/>
  <c r="L2930" i="14"/>
  <c r="M2930" i="14"/>
  <c r="N2930" i="14"/>
  <c r="L2931" i="14"/>
  <c r="M2931" i="14"/>
  <c r="N2931" i="14"/>
  <c r="L2932" i="14"/>
  <c r="M2932" i="14"/>
  <c r="N2932" i="14"/>
  <c r="L2933" i="14"/>
  <c r="M2933" i="14"/>
  <c r="N2933" i="14"/>
  <c r="L2934" i="14"/>
  <c r="M2934" i="14"/>
  <c r="N2934" i="14"/>
  <c r="L2935" i="14"/>
  <c r="M2935" i="14"/>
  <c r="N2935" i="14"/>
  <c r="L2936" i="14"/>
  <c r="M2936" i="14"/>
  <c r="N2936" i="14"/>
  <c r="L2937" i="14"/>
  <c r="M2937" i="14"/>
  <c r="N2937" i="14"/>
  <c r="L2938" i="14"/>
  <c r="M2938" i="14"/>
  <c r="N2938" i="14"/>
  <c r="L2939" i="14"/>
  <c r="M2939" i="14"/>
  <c r="N2939" i="14"/>
  <c r="L2940" i="14"/>
  <c r="M2940" i="14"/>
  <c r="N2940" i="14"/>
  <c r="L2941" i="14"/>
  <c r="M2941" i="14"/>
  <c r="N2941" i="14"/>
  <c r="L2942" i="14"/>
  <c r="M2942" i="14"/>
  <c r="N2942" i="14"/>
  <c r="L2943" i="14"/>
  <c r="M2943" i="14"/>
  <c r="N2943" i="14"/>
  <c r="L2944" i="14"/>
  <c r="M2944" i="14"/>
  <c r="N2944" i="14"/>
  <c r="L2945" i="14"/>
  <c r="M2945" i="14"/>
  <c r="N2945" i="14"/>
  <c r="L2946" i="14"/>
  <c r="M2946" i="14"/>
  <c r="N2946" i="14"/>
  <c r="L2947" i="14"/>
  <c r="M2947" i="14"/>
  <c r="N2947" i="14"/>
  <c r="L2948" i="14"/>
  <c r="M2948" i="14"/>
  <c r="N2948" i="14"/>
  <c r="L2949" i="14"/>
  <c r="M2949" i="14"/>
  <c r="N2949" i="14"/>
  <c r="L2950" i="14"/>
  <c r="M2950" i="14"/>
  <c r="N2950" i="14"/>
  <c r="L2951" i="14"/>
  <c r="M2951" i="14"/>
  <c r="N2951" i="14"/>
  <c r="L2952" i="14"/>
  <c r="M2952" i="14"/>
  <c r="N2952" i="14"/>
  <c r="L2953" i="14"/>
  <c r="M2953" i="14"/>
  <c r="N2953" i="14"/>
  <c r="L2954" i="14"/>
  <c r="M2954" i="14"/>
  <c r="N2954" i="14"/>
  <c r="L2955" i="14"/>
  <c r="M2955" i="14"/>
  <c r="N2955" i="14"/>
  <c r="L2956" i="14"/>
  <c r="M2956" i="14"/>
  <c r="N2956" i="14"/>
  <c r="L2957" i="14"/>
  <c r="M2957" i="14"/>
  <c r="N2957" i="14"/>
  <c r="L2958" i="14"/>
  <c r="M2958" i="14"/>
  <c r="N2958" i="14"/>
  <c r="L2959" i="14"/>
  <c r="M2959" i="14"/>
  <c r="N2959" i="14"/>
  <c r="L2960" i="14"/>
  <c r="M2960" i="14"/>
  <c r="N2960" i="14"/>
  <c r="L2961" i="14"/>
  <c r="M2961" i="14"/>
  <c r="N2961" i="14"/>
  <c r="L2962" i="14"/>
  <c r="M2962" i="14"/>
  <c r="N2962" i="14"/>
  <c r="L2963" i="14"/>
  <c r="M2963" i="14"/>
  <c r="N2963" i="14"/>
  <c r="L2964" i="14"/>
  <c r="M2964" i="14"/>
  <c r="N2964" i="14"/>
  <c r="L2965" i="14"/>
  <c r="M2965" i="14"/>
  <c r="N2965" i="14"/>
  <c r="L2966" i="14"/>
  <c r="M2966" i="14"/>
  <c r="N2966" i="14"/>
  <c r="L2967" i="14"/>
  <c r="M2967" i="14"/>
  <c r="N2967" i="14"/>
  <c r="L2968" i="14"/>
  <c r="M2968" i="14"/>
  <c r="N2968" i="14"/>
  <c r="L2969" i="14"/>
  <c r="M2969" i="14"/>
  <c r="N2969" i="14"/>
  <c r="L2970" i="14"/>
  <c r="M2970" i="14"/>
  <c r="N2970" i="14"/>
  <c r="L2971" i="14"/>
  <c r="M2971" i="14"/>
  <c r="N2971" i="14"/>
  <c r="L2972" i="14"/>
  <c r="M2972" i="14"/>
  <c r="N2972" i="14"/>
  <c r="L2973" i="14"/>
  <c r="M2973" i="14"/>
  <c r="N2973" i="14"/>
  <c r="L2974" i="14"/>
  <c r="M2974" i="14"/>
  <c r="N2974" i="14"/>
  <c r="L2975" i="14"/>
  <c r="M2975" i="14"/>
  <c r="N2975" i="14"/>
  <c r="L2976" i="14"/>
  <c r="M2976" i="14"/>
  <c r="N2976" i="14"/>
  <c r="L2977" i="14"/>
  <c r="M2977" i="14"/>
  <c r="N2977" i="14"/>
  <c r="L2978" i="14"/>
  <c r="M2978" i="14"/>
  <c r="N2978" i="14"/>
  <c r="L2979" i="14"/>
  <c r="M2979" i="14"/>
  <c r="N2979" i="14"/>
  <c r="L2980" i="14"/>
  <c r="M2980" i="14"/>
  <c r="N2980" i="14"/>
  <c r="L2981" i="14"/>
  <c r="M2981" i="14"/>
  <c r="N2981" i="14"/>
  <c r="L2982" i="14"/>
  <c r="M2982" i="14"/>
  <c r="N2982" i="14"/>
  <c r="L2983" i="14"/>
  <c r="M2983" i="14"/>
  <c r="N2983" i="14"/>
  <c r="L2984" i="14"/>
  <c r="M2984" i="14"/>
  <c r="N2984" i="14"/>
  <c r="L2985" i="14"/>
  <c r="M2985" i="14"/>
  <c r="N2985" i="14"/>
  <c r="L2986" i="14"/>
  <c r="M2986" i="14"/>
  <c r="N2986" i="14"/>
  <c r="L2987" i="14"/>
  <c r="M2987" i="14"/>
  <c r="N2987" i="14"/>
  <c r="L2988" i="14"/>
  <c r="M2988" i="14"/>
  <c r="N2988" i="14"/>
  <c r="L2989" i="14"/>
  <c r="M2989" i="14"/>
  <c r="N2989" i="14"/>
  <c r="L2990" i="14"/>
  <c r="M2990" i="14"/>
  <c r="N2990" i="14"/>
  <c r="L2991" i="14"/>
  <c r="M2991" i="14"/>
  <c r="N2991" i="14"/>
  <c r="L3" i="14"/>
  <c r="N3" i="14"/>
  <c r="L4" i="14"/>
  <c r="N4" i="14"/>
  <c r="L5" i="14"/>
  <c r="N5" i="14"/>
  <c r="L6" i="14"/>
  <c r="N6" i="14"/>
  <c r="L7" i="14"/>
  <c r="N7" i="14"/>
  <c r="L8" i="14"/>
  <c r="N8" i="14"/>
  <c r="L9" i="14"/>
  <c r="N9" i="14"/>
  <c r="L10" i="14"/>
  <c r="N10" i="14"/>
  <c r="L11" i="14"/>
  <c r="N11" i="14"/>
  <c r="L12" i="14"/>
  <c r="N12" i="14"/>
  <c r="L13" i="14"/>
  <c r="N13" i="14"/>
  <c r="L14" i="14"/>
  <c r="N14" i="14"/>
  <c r="L15" i="14"/>
  <c r="N15" i="14"/>
  <c r="L16" i="14"/>
  <c r="N16" i="14"/>
  <c r="L17" i="14"/>
  <c r="N17" i="14"/>
  <c r="L18" i="14"/>
  <c r="N18" i="14"/>
  <c r="L19" i="14"/>
  <c r="N19" i="14"/>
  <c r="L20" i="14"/>
  <c r="N20" i="14"/>
  <c r="L21" i="14"/>
  <c r="N21" i="14"/>
  <c r="L22" i="14"/>
  <c r="N22" i="14"/>
  <c r="L23" i="14"/>
  <c r="N23" i="14"/>
  <c r="L24" i="14"/>
  <c r="N24" i="14"/>
  <c r="L25" i="14"/>
  <c r="N25" i="14"/>
  <c r="L26" i="14"/>
  <c r="N26" i="14"/>
  <c r="L27" i="14"/>
  <c r="N27" i="14"/>
  <c r="L28" i="14"/>
  <c r="N28" i="14"/>
  <c r="L29" i="14"/>
  <c r="N29" i="14"/>
  <c r="L30" i="14"/>
  <c r="N30" i="14"/>
  <c r="L31" i="14"/>
  <c r="N31" i="14"/>
  <c r="L32" i="14"/>
  <c r="N32" i="14"/>
  <c r="L33" i="14"/>
  <c r="N33" i="14"/>
  <c r="L34" i="14"/>
  <c r="N34" i="14"/>
  <c r="L35" i="14"/>
  <c r="N35" i="14"/>
  <c r="L36" i="14"/>
  <c r="N36" i="14"/>
  <c r="L37" i="14"/>
  <c r="N37" i="14"/>
  <c r="L38" i="14"/>
  <c r="N38" i="14"/>
  <c r="L39" i="14"/>
  <c r="N39" i="14"/>
  <c r="L40" i="14"/>
  <c r="N40" i="14"/>
  <c r="L41" i="14"/>
  <c r="N41" i="14"/>
  <c r="L42" i="14"/>
  <c r="N42" i="14"/>
  <c r="L43" i="14"/>
  <c r="N43" i="14"/>
  <c r="L44" i="14"/>
  <c r="N44" i="14"/>
  <c r="L45" i="14"/>
  <c r="N45" i="14"/>
  <c r="L46" i="14"/>
  <c r="N46" i="14"/>
  <c r="L47" i="14"/>
  <c r="N47" i="14"/>
  <c r="L48" i="14"/>
  <c r="N48" i="14"/>
  <c r="L49" i="14"/>
  <c r="N49" i="14"/>
  <c r="L50" i="14"/>
  <c r="N50" i="14"/>
  <c r="L51" i="14"/>
  <c r="N51" i="14"/>
  <c r="L52" i="14"/>
  <c r="N52" i="14"/>
  <c r="L53" i="14"/>
  <c r="N53" i="14"/>
  <c r="L54" i="14"/>
  <c r="N54" i="14"/>
  <c r="L55" i="14"/>
  <c r="N55" i="14"/>
  <c r="L56" i="14"/>
  <c r="N56" i="14"/>
  <c r="L57" i="14"/>
  <c r="N57" i="14"/>
  <c r="L58" i="14"/>
  <c r="N58" i="14"/>
  <c r="L59" i="14"/>
  <c r="N59" i="14"/>
  <c r="L60" i="14"/>
  <c r="N60" i="14"/>
  <c r="L61" i="14"/>
  <c r="N61" i="14"/>
  <c r="L62" i="14"/>
  <c r="N62" i="14"/>
  <c r="L63" i="14"/>
  <c r="N63" i="14"/>
  <c r="L64" i="14"/>
  <c r="N64" i="14"/>
  <c r="L65" i="14"/>
  <c r="N65" i="14"/>
  <c r="L66" i="14"/>
  <c r="N66" i="14"/>
  <c r="L67" i="14"/>
  <c r="N67" i="14"/>
  <c r="L68" i="14"/>
  <c r="N68" i="14"/>
  <c r="L69" i="14"/>
  <c r="N69" i="14"/>
  <c r="L70" i="14"/>
  <c r="N70" i="14"/>
  <c r="L71" i="14"/>
  <c r="N71" i="14"/>
  <c r="L72" i="14"/>
  <c r="N72" i="14"/>
  <c r="L73" i="14"/>
  <c r="N73" i="14"/>
  <c r="L74" i="14"/>
  <c r="N74" i="14"/>
  <c r="L75" i="14"/>
  <c r="N75" i="14"/>
  <c r="L76" i="14"/>
  <c r="N76" i="14"/>
  <c r="L77" i="14"/>
  <c r="N77" i="14"/>
  <c r="L78" i="14"/>
  <c r="N78" i="14"/>
  <c r="L79" i="14"/>
  <c r="N79" i="14"/>
  <c r="L80" i="14"/>
  <c r="N80" i="14"/>
  <c r="L81" i="14"/>
  <c r="N81" i="14"/>
  <c r="L82" i="14"/>
  <c r="N82" i="14"/>
  <c r="L83" i="14"/>
  <c r="N83" i="14"/>
  <c r="L84" i="14"/>
  <c r="N84" i="14"/>
  <c r="L85" i="14"/>
  <c r="N85" i="14"/>
  <c r="L86" i="14"/>
  <c r="N86" i="14"/>
  <c r="L87" i="14"/>
  <c r="N87" i="14"/>
  <c r="L88" i="14"/>
  <c r="N88" i="14"/>
  <c r="L89" i="14"/>
  <c r="N89" i="14"/>
  <c r="L90" i="14"/>
  <c r="N90" i="14"/>
  <c r="L91" i="14"/>
  <c r="N91" i="14"/>
  <c r="L92" i="14"/>
  <c r="N92" i="14"/>
  <c r="L93" i="14"/>
  <c r="N93" i="14"/>
  <c r="L94" i="14"/>
  <c r="N94" i="14"/>
  <c r="L95" i="14"/>
  <c r="N95" i="14"/>
  <c r="L96" i="14"/>
  <c r="N96" i="14"/>
  <c r="L97" i="14"/>
  <c r="N97" i="14"/>
  <c r="L98" i="14"/>
  <c r="N98" i="14"/>
  <c r="L99" i="14"/>
  <c r="N99" i="14"/>
  <c r="L100" i="14"/>
  <c r="N100" i="14"/>
  <c r="L101" i="14"/>
  <c r="N101" i="14"/>
  <c r="L102" i="14"/>
  <c r="N102" i="14"/>
  <c r="L103" i="14"/>
  <c r="N103" i="14"/>
  <c r="L104" i="14"/>
  <c r="N104" i="14"/>
  <c r="L105" i="14"/>
  <c r="N105" i="14"/>
  <c r="L106" i="14"/>
  <c r="N106" i="14"/>
  <c r="L107" i="14"/>
  <c r="N107" i="14"/>
  <c r="L108" i="14"/>
  <c r="N108" i="14"/>
  <c r="L109" i="14"/>
  <c r="N109" i="14"/>
  <c r="L110" i="14"/>
  <c r="N110" i="14"/>
  <c r="L111" i="14"/>
  <c r="N111" i="14"/>
  <c r="L112" i="14"/>
  <c r="N112" i="14"/>
  <c r="L113" i="14"/>
  <c r="N113" i="14"/>
  <c r="L114" i="14"/>
  <c r="N114" i="14"/>
  <c r="L115" i="14"/>
  <c r="N115" i="14"/>
  <c r="L116" i="14"/>
  <c r="N116" i="14"/>
  <c r="L117" i="14"/>
  <c r="N117" i="14"/>
  <c r="L118" i="14"/>
  <c r="N118" i="14"/>
  <c r="L119" i="14"/>
  <c r="N119" i="14"/>
  <c r="L120" i="14"/>
  <c r="N120" i="14"/>
  <c r="L121" i="14"/>
  <c r="N121" i="14"/>
  <c r="L122" i="14"/>
  <c r="N122" i="14"/>
  <c r="L123" i="14"/>
  <c r="N123" i="14"/>
  <c r="L124" i="14"/>
  <c r="N124" i="14"/>
  <c r="L125" i="14"/>
  <c r="N125" i="14"/>
  <c r="L126" i="14"/>
  <c r="N126" i="14"/>
  <c r="L127" i="14"/>
  <c r="N127" i="14"/>
  <c r="L128" i="14"/>
  <c r="N128" i="14"/>
  <c r="L129" i="14"/>
  <c r="N129" i="14"/>
  <c r="L130" i="14"/>
  <c r="N130" i="14"/>
  <c r="L131" i="14"/>
  <c r="N131" i="14"/>
  <c r="L132" i="14"/>
  <c r="N132" i="14"/>
  <c r="L133" i="14"/>
  <c r="N133" i="14"/>
  <c r="L134" i="14"/>
  <c r="N134" i="14"/>
  <c r="L135" i="14"/>
  <c r="N135" i="14"/>
  <c r="L136" i="14"/>
  <c r="N136" i="14"/>
  <c r="L137" i="14"/>
  <c r="N137" i="14"/>
  <c r="L138" i="14"/>
  <c r="N138" i="14"/>
  <c r="L139" i="14"/>
  <c r="N139" i="14"/>
  <c r="L140" i="14"/>
  <c r="N140" i="14"/>
  <c r="L141" i="14"/>
  <c r="N141" i="14"/>
  <c r="L142" i="14"/>
  <c r="N142" i="14"/>
  <c r="L143" i="14"/>
  <c r="N143" i="14"/>
  <c r="L144" i="14"/>
  <c r="N144" i="14"/>
  <c r="L145" i="14"/>
  <c r="N145" i="14"/>
  <c r="L146" i="14"/>
  <c r="N146" i="14"/>
  <c r="L147" i="14"/>
  <c r="N147" i="14"/>
  <c r="L148" i="14"/>
  <c r="N148" i="14"/>
  <c r="L149" i="14"/>
  <c r="N149" i="14"/>
  <c r="L150" i="14"/>
  <c r="N150" i="14"/>
  <c r="L151" i="14"/>
  <c r="N151" i="14"/>
  <c r="L152" i="14"/>
  <c r="N152" i="14"/>
  <c r="L153" i="14"/>
  <c r="N153" i="14"/>
  <c r="L154" i="14"/>
  <c r="N154" i="14"/>
  <c r="L155" i="14"/>
  <c r="N155" i="14"/>
  <c r="L156" i="14"/>
  <c r="N156" i="14"/>
  <c r="L157" i="14"/>
  <c r="N157" i="14"/>
  <c r="L158" i="14"/>
  <c r="N158" i="14"/>
  <c r="L159" i="14"/>
  <c r="N159" i="14"/>
  <c r="L160" i="14"/>
  <c r="N160" i="14"/>
  <c r="L161" i="14"/>
  <c r="N161" i="14"/>
  <c r="L162" i="14"/>
  <c r="N162" i="14"/>
  <c r="L163" i="14"/>
  <c r="N163" i="14"/>
  <c r="L164" i="14"/>
  <c r="N164" i="14"/>
  <c r="L165" i="14"/>
  <c r="N165" i="14"/>
  <c r="L166" i="14"/>
  <c r="N166" i="14"/>
  <c r="L167" i="14"/>
  <c r="N167" i="14"/>
  <c r="L168" i="14"/>
  <c r="N168" i="14"/>
  <c r="L169" i="14"/>
  <c r="N169" i="14"/>
  <c r="L170" i="14"/>
  <c r="N170" i="14"/>
  <c r="L171" i="14"/>
  <c r="N171" i="14"/>
  <c r="L172" i="14"/>
  <c r="N172" i="14"/>
  <c r="L173" i="14"/>
  <c r="N173" i="14"/>
  <c r="L174" i="14"/>
  <c r="N174" i="14"/>
  <c r="L175" i="14"/>
  <c r="N175" i="14"/>
  <c r="L176" i="14"/>
  <c r="N176" i="14"/>
  <c r="L177" i="14"/>
  <c r="N177" i="14"/>
  <c r="L178" i="14"/>
  <c r="N178" i="14"/>
  <c r="L179" i="14"/>
  <c r="N179" i="14"/>
  <c r="L180" i="14"/>
  <c r="N180" i="14"/>
  <c r="L181" i="14"/>
  <c r="N181" i="14"/>
  <c r="L182" i="14"/>
  <c r="N182" i="14"/>
  <c r="L183" i="14"/>
  <c r="N183" i="14"/>
  <c r="L184" i="14"/>
  <c r="N184" i="14"/>
  <c r="L185" i="14"/>
  <c r="N185" i="14"/>
  <c r="L186" i="14"/>
  <c r="N186" i="14"/>
  <c r="L187" i="14"/>
  <c r="N187" i="14"/>
  <c r="L188" i="14"/>
  <c r="N188" i="14"/>
  <c r="L189" i="14"/>
  <c r="N189" i="14"/>
  <c r="L190" i="14"/>
  <c r="N190" i="14"/>
  <c r="L191" i="14"/>
  <c r="N191" i="14"/>
  <c r="L192" i="14"/>
  <c r="N192" i="14"/>
  <c r="L193" i="14"/>
  <c r="N193" i="14"/>
  <c r="L194" i="14"/>
  <c r="N194" i="14"/>
  <c r="L195" i="14"/>
  <c r="N195" i="14"/>
  <c r="L196" i="14"/>
  <c r="N196" i="14"/>
  <c r="L197" i="14"/>
  <c r="N197" i="14"/>
  <c r="L198" i="14"/>
  <c r="N198" i="14"/>
  <c r="L199" i="14"/>
  <c r="N199" i="14"/>
  <c r="L200" i="14"/>
  <c r="N200" i="14"/>
  <c r="L201" i="14"/>
  <c r="N201" i="14"/>
  <c r="L202" i="14"/>
  <c r="N202" i="14"/>
  <c r="L203" i="14"/>
  <c r="N203" i="14"/>
  <c r="L204" i="14"/>
  <c r="N204" i="14"/>
  <c r="L205" i="14"/>
  <c r="N205" i="14"/>
  <c r="L206" i="14"/>
  <c r="N206" i="14"/>
  <c r="L207" i="14"/>
  <c r="N207" i="14"/>
  <c r="L208" i="14"/>
  <c r="N208" i="14"/>
  <c r="L209" i="14"/>
  <c r="N209" i="14"/>
  <c r="L210" i="14"/>
  <c r="N210" i="14"/>
  <c r="L211" i="14"/>
  <c r="N211" i="14"/>
  <c r="L212" i="14"/>
  <c r="N212" i="14"/>
  <c r="L213" i="14"/>
  <c r="N213" i="14"/>
  <c r="L214" i="14"/>
  <c r="N214" i="14"/>
  <c r="L215" i="14"/>
  <c r="N215" i="14"/>
  <c r="L216" i="14"/>
  <c r="N216" i="14"/>
  <c r="L217" i="14"/>
  <c r="N217" i="14"/>
  <c r="L218" i="14"/>
  <c r="N218" i="14"/>
  <c r="L219" i="14"/>
  <c r="N219" i="14"/>
  <c r="L220" i="14"/>
  <c r="N220" i="14"/>
  <c r="L221" i="14"/>
  <c r="N221" i="14"/>
  <c r="L222" i="14"/>
  <c r="N222" i="14"/>
  <c r="L223" i="14"/>
  <c r="N223" i="14"/>
  <c r="L224" i="14"/>
  <c r="N224" i="14"/>
  <c r="L225" i="14"/>
  <c r="N225" i="14"/>
  <c r="L226" i="14"/>
  <c r="N226" i="14"/>
  <c r="L227" i="14"/>
  <c r="N227" i="14"/>
  <c r="L228" i="14"/>
  <c r="N228" i="14"/>
  <c r="L229" i="14"/>
  <c r="N229" i="14"/>
  <c r="L230" i="14"/>
  <c r="N230" i="14"/>
  <c r="L231" i="14"/>
  <c r="N231" i="14"/>
  <c r="L232" i="14"/>
  <c r="N232" i="14"/>
  <c r="L233" i="14"/>
  <c r="N233" i="14"/>
  <c r="L234" i="14"/>
  <c r="N234" i="14"/>
  <c r="L235" i="14"/>
  <c r="N235" i="14"/>
  <c r="L236" i="14"/>
  <c r="N236" i="14"/>
  <c r="L237" i="14"/>
  <c r="N237" i="14"/>
  <c r="L238" i="14"/>
  <c r="N238" i="14"/>
  <c r="L239" i="14"/>
  <c r="N239" i="14"/>
  <c r="L240" i="14"/>
  <c r="N240" i="14"/>
  <c r="L241" i="14"/>
  <c r="N241" i="14"/>
  <c r="L242" i="14"/>
  <c r="N242" i="14"/>
  <c r="L243" i="14"/>
  <c r="N243" i="14"/>
  <c r="L244" i="14"/>
  <c r="N244" i="14"/>
  <c r="L245" i="14"/>
  <c r="N245" i="14"/>
  <c r="L246" i="14"/>
  <c r="N246" i="14"/>
  <c r="L247" i="14"/>
  <c r="N247" i="14"/>
  <c r="L248" i="14"/>
  <c r="N248" i="14"/>
  <c r="L249" i="14"/>
  <c r="N249" i="14"/>
  <c r="L250" i="14"/>
  <c r="N250" i="14"/>
  <c r="L251" i="14"/>
  <c r="N251" i="14"/>
  <c r="L252" i="14"/>
  <c r="N252" i="14"/>
  <c r="L253" i="14"/>
  <c r="N253" i="14"/>
  <c r="L254" i="14"/>
  <c r="N254" i="14"/>
  <c r="L255" i="14"/>
  <c r="N255" i="14"/>
  <c r="L256" i="14"/>
  <c r="N256" i="14"/>
  <c r="L257" i="14"/>
  <c r="N257" i="14"/>
  <c r="L258" i="14"/>
  <c r="N258" i="14"/>
  <c r="L259" i="14"/>
  <c r="N259" i="14"/>
  <c r="L260" i="14"/>
  <c r="N260" i="14"/>
  <c r="L261" i="14"/>
  <c r="N261" i="14"/>
  <c r="L262" i="14"/>
  <c r="N262" i="14"/>
  <c r="L263" i="14"/>
  <c r="N263" i="14"/>
  <c r="L264" i="14"/>
  <c r="N264" i="14"/>
  <c r="L265" i="14"/>
  <c r="N265" i="14"/>
  <c r="L266" i="14"/>
  <c r="N266" i="14"/>
  <c r="L267" i="14"/>
  <c r="N267" i="14"/>
  <c r="L268" i="14"/>
  <c r="N268" i="14"/>
  <c r="L269" i="14"/>
  <c r="N269" i="14"/>
  <c r="L270" i="14"/>
  <c r="N270" i="14"/>
  <c r="L271" i="14"/>
  <c r="N271" i="14"/>
  <c r="L272" i="14"/>
  <c r="N272" i="14"/>
  <c r="L273" i="14"/>
  <c r="N273" i="14"/>
  <c r="L274" i="14"/>
  <c r="N274" i="14"/>
  <c r="L275" i="14"/>
  <c r="N275" i="14"/>
  <c r="L276" i="14"/>
  <c r="N276" i="14"/>
  <c r="L277" i="14"/>
  <c r="N277" i="14"/>
  <c r="L278" i="14"/>
  <c r="N278" i="14"/>
  <c r="L279" i="14"/>
  <c r="N279" i="14"/>
  <c r="L280" i="14"/>
  <c r="N280" i="14"/>
  <c r="L281" i="14"/>
  <c r="N281" i="14"/>
  <c r="L282" i="14"/>
  <c r="N282" i="14"/>
  <c r="L283" i="14"/>
  <c r="N283" i="14"/>
  <c r="L284" i="14"/>
  <c r="N284" i="14"/>
  <c r="L285" i="14"/>
  <c r="N285" i="14"/>
  <c r="L286" i="14"/>
  <c r="N286" i="14"/>
  <c r="L287" i="14"/>
  <c r="N287" i="14"/>
  <c r="L288" i="14"/>
  <c r="N288" i="14"/>
  <c r="L289" i="14"/>
  <c r="N289" i="14"/>
  <c r="L290" i="14"/>
  <c r="N290" i="14"/>
  <c r="L291" i="14"/>
  <c r="N291" i="14"/>
  <c r="L292" i="14"/>
  <c r="N292" i="14"/>
  <c r="L293" i="14"/>
  <c r="N293" i="14"/>
  <c r="L294" i="14"/>
  <c r="N294" i="14"/>
  <c r="L295" i="14"/>
  <c r="N295" i="14"/>
  <c r="L296" i="14"/>
  <c r="N296" i="14"/>
  <c r="L297" i="14"/>
  <c r="N297" i="14"/>
  <c r="L298" i="14"/>
  <c r="N298" i="14"/>
  <c r="L299" i="14"/>
  <c r="N299" i="14"/>
  <c r="L300" i="14"/>
  <c r="N300" i="14"/>
  <c r="L301" i="14"/>
  <c r="N301" i="14"/>
  <c r="L302" i="14"/>
  <c r="N302" i="14"/>
  <c r="L303" i="14"/>
  <c r="N303" i="14"/>
  <c r="L304" i="14"/>
  <c r="N304" i="14"/>
  <c r="L305" i="14"/>
  <c r="N305" i="14"/>
  <c r="L306" i="14"/>
  <c r="N306" i="14"/>
  <c r="L307" i="14"/>
  <c r="N307" i="14"/>
  <c r="L308" i="14"/>
  <c r="N308" i="14"/>
  <c r="L309" i="14"/>
  <c r="N309" i="14"/>
  <c r="L310" i="14"/>
  <c r="N310" i="14"/>
  <c r="L311" i="14"/>
  <c r="N311" i="14"/>
  <c r="L312" i="14"/>
  <c r="N312" i="14"/>
  <c r="L313" i="14"/>
  <c r="N313" i="14"/>
  <c r="L314" i="14"/>
  <c r="N314" i="14"/>
  <c r="L315" i="14"/>
  <c r="N315" i="14"/>
  <c r="L316" i="14"/>
  <c r="N316" i="14"/>
  <c r="L317" i="14"/>
  <c r="N317" i="14"/>
  <c r="L318" i="14"/>
  <c r="N318" i="14"/>
  <c r="L319" i="14"/>
  <c r="N319" i="14"/>
  <c r="L320" i="14"/>
  <c r="N320" i="14"/>
  <c r="L321" i="14"/>
  <c r="N321" i="14"/>
  <c r="L322" i="14"/>
  <c r="N322" i="14"/>
  <c r="L323" i="14"/>
  <c r="N323" i="14"/>
  <c r="L324" i="14"/>
  <c r="N324" i="14"/>
  <c r="L325" i="14"/>
  <c r="N325" i="14"/>
  <c r="L326" i="14"/>
  <c r="N326" i="14"/>
  <c r="L327" i="14"/>
  <c r="N327" i="14"/>
  <c r="L328" i="14"/>
  <c r="N328" i="14"/>
  <c r="L329" i="14"/>
  <c r="N329" i="14"/>
  <c r="L330" i="14"/>
  <c r="N330" i="14"/>
  <c r="L331" i="14"/>
  <c r="N331" i="14"/>
  <c r="L332" i="14"/>
  <c r="N332" i="14"/>
  <c r="L333" i="14"/>
  <c r="N333" i="14"/>
  <c r="L334" i="14"/>
  <c r="N334" i="14"/>
  <c r="L335" i="14"/>
  <c r="N335" i="14"/>
  <c r="L336" i="14"/>
  <c r="N336" i="14"/>
  <c r="L337" i="14"/>
  <c r="N337" i="14"/>
  <c r="L338" i="14"/>
  <c r="N338" i="14"/>
  <c r="L339" i="14"/>
  <c r="N339" i="14"/>
  <c r="L340" i="14"/>
  <c r="N340" i="14"/>
  <c r="L341" i="14"/>
  <c r="N341" i="14"/>
  <c r="L342" i="14"/>
  <c r="N342" i="14"/>
  <c r="L343" i="14"/>
  <c r="N343" i="14"/>
  <c r="L344" i="14"/>
  <c r="N344" i="14"/>
  <c r="L345" i="14"/>
  <c r="N345" i="14"/>
  <c r="L346" i="14"/>
  <c r="N346" i="14"/>
  <c r="L347" i="14"/>
  <c r="N347" i="14"/>
  <c r="L348" i="14"/>
  <c r="N348" i="14"/>
  <c r="L349" i="14"/>
  <c r="N349" i="14"/>
  <c r="L350" i="14"/>
  <c r="N350" i="14"/>
  <c r="L351" i="14"/>
  <c r="N351" i="14"/>
  <c r="L352" i="14"/>
  <c r="N352" i="14"/>
  <c r="L353" i="14"/>
  <c r="N353" i="14"/>
  <c r="L354" i="14"/>
  <c r="N354" i="14"/>
  <c r="L355" i="14"/>
  <c r="N355" i="14"/>
  <c r="L356" i="14"/>
  <c r="N356" i="14"/>
  <c r="L357" i="14"/>
  <c r="N357" i="14"/>
  <c r="L358" i="14"/>
  <c r="N358" i="14"/>
  <c r="L359" i="14"/>
  <c r="N359" i="14"/>
  <c r="L360" i="14"/>
  <c r="N360" i="14"/>
  <c r="L361" i="14"/>
  <c r="N361" i="14"/>
  <c r="L362" i="14"/>
  <c r="N362" i="14"/>
  <c r="L363" i="14"/>
  <c r="N363" i="14"/>
  <c r="L364" i="14"/>
  <c r="N364" i="14"/>
  <c r="L365" i="14"/>
  <c r="N365" i="14"/>
  <c r="L366" i="14"/>
  <c r="N366" i="14"/>
  <c r="L367" i="14"/>
  <c r="N367" i="14"/>
  <c r="L368" i="14"/>
  <c r="N368" i="14"/>
  <c r="L369" i="14"/>
  <c r="N369" i="14"/>
  <c r="L370" i="14"/>
  <c r="N370" i="14"/>
  <c r="L371" i="14"/>
  <c r="N371" i="14"/>
  <c r="L372" i="14"/>
  <c r="N372" i="14"/>
  <c r="L373" i="14"/>
  <c r="N373" i="14"/>
  <c r="L374" i="14"/>
  <c r="N374" i="14"/>
  <c r="L375" i="14"/>
  <c r="N375" i="14"/>
  <c r="L376" i="14"/>
  <c r="N376" i="14"/>
  <c r="L377" i="14"/>
  <c r="N377" i="14"/>
  <c r="L378" i="14"/>
  <c r="N378" i="14"/>
  <c r="L379" i="14"/>
  <c r="N379" i="14"/>
  <c r="L380" i="14"/>
  <c r="N380" i="14"/>
  <c r="L381" i="14"/>
  <c r="N381" i="14"/>
  <c r="L382" i="14"/>
  <c r="N382" i="14"/>
  <c r="L383" i="14"/>
  <c r="N383" i="14"/>
  <c r="L384" i="14"/>
  <c r="N384" i="14"/>
  <c r="L385" i="14"/>
  <c r="N385" i="14"/>
  <c r="L386" i="14"/>
  <c r="N386" i="14"/>
  <c r="L387" i="14"/>
  <c r="N387" i="14"/>
  <c r="L388" i="14"/>
  <c r="N388" i="14"/>
  <c r="L389" i="14"/>
  <c r="N389" i="14"/>
  <c r="L390" i="14"/>
  <c r="N390" i="14"/>
  <c r="L391" i="14"/>
  <c r="N391" i="14"/>
  <c r="L392" i="14"/>
  <c r="N392" i="14"/>
  <c r="L393" i="14"/>
  <c r="N393" i="14"/>
  <c r="L394" i="14"/>
  <c r="N394" i="14"/>
  <c r="L395" i="14"/>
  <c r="N395" i="14"/>
  <c r="L396" i="14"/>
  <c r="N396" i="14"/>
  <c r="L397" i="14"/>
  <c r="N397" i="14"/>
  <c r="L398" i="14"/>
  <c r="N398" i="14"/>
  <c r="L399" i="14"/>
  <c r="N399" i="14"/>
  <c r="L400" i="14"/>
  <c r="N400" i="14"/>
  <c r="L401" i="14"/>
  <c r="N401" i="14"/>
  <c r="L402" i="14"/>
  <c r="N402" i="14"/>
  <c r="L403" i="14"/>
  <c r="N403" i="14"/>
  <c r="L404" i="14"/>
  <c r="N404" i="14"/>
  <c r="L405" i="14"/>
  <c r="N405" i="14"/>
  <c r="L406" i="14"/>
  <c r="N406" i="14"/>
  <c r="L407" i="14"/>
  <c r="N407" i="14"/>
  <c r="L408" i="14"/>
  <c r="N408" i="14"/>
  <c r="L409" i="14"/>
  <c r="N409" i="14"/>
  <c r="L410" i="14"/>
  <c r="N410" i="14"/>
  <c r="L411" i="14"/>
  <c r="N411" i="14"/>
  <c r="L412" i="14"/>
  <c r="N412" i="14"/>
  <c r="L413" i="14"/>
  <c r="N413" i="14"/>
  <c r="L414" i="14"/>
  <c r="N414" i="14"/>
  <c r="L415" i="14"/>
  <c r="N415" i="14"/>
  <c r="L416" i="14"/>
  <c r="N416" i="14"/>
  <c r="L417" i="14"/>
  <c r="N417" i="14"/>
  <c r="L418" i="14"/>
  <c r="N418" i="14"/>
  <c r="L419" i="14"/>
  <c r="N419" i="14"/>
  <c r="L420" i="14"/>
  <c r="N420" i="14"/>
  <c r="L421" i="14"/>
  <c r="N421" i="14"/>
  <c r="L422" i="14"/>
  <c r="N422" i="14"/>
  <c r="L423" i="14"/>
  <c r="N423" i="14"/>
  <c r="L424" i="14"/>
  <c r="N424" i="14"/>
  <c r="L425" i="14"/>
  <c r="N425" i="14"/>
  <c r="L426" i="14"/>
  <c r="N426" i="14"/>
  <c r="L427" i="14"/>
  <c r="N427" i="14"/>
  <c r="L428" i="14"/>
  <c r="N428" i="14"/>
  <c r="L429" i="14"/>
  <c r="N429" i="14"/>
  <c r="L430" i="14"/>
  <c r="N430" i="14"/>
  <c r="L431" i="14"/>
  <c r="N431" i="14"/>
  <c r="L432" i="14"/>
  <c r="N432" i="14"/>
  <c r="L433" i="14"/>
  <c r="N433" i="14"/>
  <c r="L434" i="14"/>
  <c r="N434" i="14"/>
  <c r="L435" i="14"/>
  <c r="N435" i="14"/>
  <c r="L436" i="14"/>
  <c r="N436" i="14"/>
  <c r="L437" i="14"/>
  <c r="N437" i="14"/>
  <c r="L438" i="14"/>
  <c r="N438" i="14"/>
  <c r="L439" i="14"/>
  <c r="N439" i="14"/>
  <c r="L440" i="14"/>
  <c r="N440" i="14"/>
  <c r="L441" i="14"/>
  <c r="N441" i="14"/>
  <c r="L442" i="14"/>
  <c r="N442" i="14"/>
  <c r="L443" i="14"/>
  <c r="N443" i="14"/>
  <c r="L444" i="14"/>
  <c r="N444" i="14"/>
  <c r="L445" i="14"/>
  <c r="N445" i="14"/>
  <c r="L446" i="14"/>
  <c r="N446" i="14"/>
  <c r="L447" i="14"/>
  <c r="N447" i="14"/>
  <c r="L448" i="14"/>
  <c r="N448" i="14"/>
  <c r="L449" i="14"/>
  <c r="N449" i="14"/>
  <c r="L450" i="14"/>
  <c r="N450" i="14"/>
  <c r="L451" i="14"/>
  <c r="N451" i="14"/>
  <c r="L452" i="14"/>
  <c r="N452" i="14"/>
  <c r="L453" i="14"/>
  <c r="N453" i="14"/>
  <c r="L454" i="14"/>
  <c r="N454" i="14"/>
  <c r="L455" i="14"/>
  <c r="N455" i="14"/>
  <c r="L456" i="14"/>
  <c r="N456" i="14"/>
  <c r="L457" i="14"/>
  <c r="N457" i="14"/>
  <c r="L458" i="14"/>
  <c r="N458" i="14"/>
  <c r="L459" i="14"/>
  <c r="N459" i="14"/>
  <c r="L460" i="14"/>
  <c r="N460" i="14"/>
  <c r="L461" i="14"/>
  <c r="N461" i="14"/>
  <c r="L462" i="14"/>
  <c r="N462" i="14"/>
  <c r="L463" i="14"/>
  <c r="N463" i="14"/>
  <c r="L464" i="14"/>
  <c r="N464" i="14"/>
  <c r="L465" i="14"/>
  <c r="N465" i="14"/>
  <c r="L466" i="14"/>
  <c r="N466" i="14"/>
  <c r="L467" i="14"/>
  <c r="N467" i="14"/>
  <c r="L468" i="14"/>
  <c r="N468" i="14"/>
  <c r="L469" i="14"/>
  <c r="N469" i="14"/>
  <c r="L470" i="14"/>
  <c r="N470" i="14"/>
  <c r="L471" i="14"/>
  <c r="N471" i="14"/>
  <c r="L472" i="14"/>
  <c r="N472" i="14"/>
  <c r="L473" i="14"/>
  <c r="N473" i="14"/>
  <c r="L474" i="14"/>
  <c r="N474" i="14"/>
  <c r="L475" i="14"/>
  <c r="N475" i="14"/>
  <c r="L476" i="14"/>
  <c r="N476" i="14"/>
  <c r="L477" i="14"/>
  <c r="N477" i="14"/>
  <c r="L478" i="14"/>
  <c r="N478" i="14"/>
  <c r="L479" i="14"/>
  <c r="N479" i="14"/>
  <c r="L480" i="14"/>
  <c r="N480" i="14"/>
  <c r="L481" i="14"/>
  <c r="N481" i="14"/>
  <c r="L482" i="14"/>
  <c r="N482" i="14"/>
  <c r="L483" i="14"/>
  <c r="N483" i="14"/>
  <c r="L484" i="14"/>
  <c r="N484" i="14"/>
  <c r="L485" i="14"/>
  <c r="N485" i="14"/>
  <c r="L486" i="14"/>
  <c r="N486" i="14"/>
  <c r="L487" i="14"/>
  <c r="N487" i="14"/>
  <c r="L488" i="14"/>
  <c r="N488" i="14"/>
  <c r="L489" i="14"/>
  <c r="N489" i="14"/>
  <c r="L490" i="14"/>
  <c r="N490" i="14"/>
  <c r="L491" i="14"/>
  <c r="N491" i="14"/>
  <c r="L492" i="14"/>
  <c r="N492" i="14"/>
  <c r="L493" i="14"/>
  <c r="N493" i="14"/>
  <c r="L494" i="14"/>
  <c r="N494" i="14"/>
  <c r="L495" i="14"/>
  <c r="N495" i="14"/>
  <c r="L496" i="14"/>
  <c r="N496" i="14"/>
  <c r="L497" i="14"/>
  <c r="N497" i="14"/>
  <c r="L498" i="14"/>
  <c r="N498" i="14"/>
  <c r="L499" i="14"/>
  <c r="N499" i="14"/>
  <c r="L500" i="14"/>
  <c r="N500" i="14"/>
  <c r="L501" i="14"/>
  <c r="N501" i="14"/>
  <c r="L502" i="14"/>
  <c r="N502" i="14"/>
  <c r="L503" i="14"/>
  <c r="N503" i="14"/>
  <c r="L504" i="14"/>
  <c r="N504" i="14"/>
  <c r="L505" i="14"/>
  <c r="N505" i="14"/>
  <c r="L506" i="14"/>
  <c r="N506" i="14"/>
  <c r="L507" i="14"/>
  <c r="N507" i="14"/>
  <c r="L508" i="14"/>
  <c r="N508" i="14"/>
  <c r="L509" i="14"/>
  <c r="N509" i="14"/>
  <c r="L510" i="14"/>
  <c r="N510" i="14"/>
  <c r="L511" i="14"/>
  <c r="N511" i="14"/>
  <c r="L512" i="14"/>
  <c r="N512" i="14"/>
  <c r="L513" i="14"/>
  <c r="N513" i="14"/>
  <c r="L514" i="14"/>
  <c r="N514" i="14"/>
  <c r="L515" i="14"/>
  <c r="N515" i="14"/>
  <c r="L516" i="14"/>
  <c r="N516" i="14"/>
  <c r="L517" i="14"/>
  <c r="N517" i="14"/>
  <c r="L518" i="14"/>
  <c r="N518" i="14"/>
  <c r="L519" i="14"/>
  <c r="N519" i="14"/>
  <c r="L520" i="14"/>
  <c r="N520" i="14"/>
  <c r="L521" i="14"/>
  <c r="N521" i="14"/>
  <c r="L522" i="14"/>
  <c r="N522" i="14"/>
  <c r="L523" i="14"/>
  <c r="N523" i="14"/>
  <c r="L524" i="14"/>
  <c r="N524" i="14"/>
  <c r="L525" i="14"/>
  <c r="N525" i="14"/>
  <c r="L526" i="14"/>
  <c r="N526" i="14"/>
  <c r="L527" i="14"/>
  <c r="N527" i="14"/>
  <c r="L528" i="14"/>
  <c r="N528" i="14"/>
  <c r="L529" i="14"/>
  <c r="N529" i="14"/>
  <c r="L530" i="14"/>
  <c r="N530" i="14"/>
  <c r="L531" i="14"/>
  <c r="N531" i="14"/>
  <c r="L532" i="14"/>
  <c r="N532" i="14"/>
  <c r="L533" i="14"/>
  <c r="N533" i="14"/>
  <c r="L534" i="14"/>
  <c r="N534" i="14"/>
  <c r="L535" i="14"/>
  <c r="N535" i="14"/>
  <c r="L536" i="14"/>
  <c r="N536" i="14"/>
  <c r="L537" i="14"/>
  <c r="N537" i="14"/>
  <c r="L538" i="14"/>
  <c r="N538" i="14"/>
  <c r="L539" i="14"/>
  <c r="N539" i="14"/>
  <c r="L540" i="14"/>
  <c r="N540" i="14"/>
  <c r="L541" i="14"/>
  <c r="N541" i="14"/>
  <c r="L542" i="14"/>
  <c r="N542" i="14"/>
  <c r="L543" i="14"/>
  <c r="N543" i="14"/>
  <c r="L544" i="14"/>
  <c r="N544" i="14"/>
  <c r="L545" i="14"/>
  <c r="N545" i="14"/>
  <c r="L546" i="14"/>
  <c r="N546" i="14"/>
  <c r="L547" i="14"/>
  <c r="N547" i="14"/>
  <c r="L548" i="14"/>
  <c r="N548" i="14"/>
  <c r="L549" i="14"/>
  <c r="N549" i="14"/>
  <c r="L550" i="14"/>
  <c r="N550" i="14"/>
  <c r="L551" i="14"/>
  <c r="N551" i="14"/>
  <c r="L552" i="14"/>
  <c r="N552" i="14"/>
  <c r="L553" i="14"/>
  <c r="N553" i="14"/>
  <c r="L554" i="14"/>
  <c r="N554" i="14"/>
  <c r="L555" i="14"/>
  <c r="N555" i="14"/>
  <c r="L556" i="14"/>
  <c r="N556" i="14"/>
  <c r="L557" i="14"/>
  <c r="N557" i="14"/>
  <c r="L558" i="14"/>
  <c r="N558" i="14"/>
  <c r="L559" i="14"/>
  <c r="N559" i="14"/>
  <c r="L560" i="14"/>
  <c r="N560" i="14"/>
  <c r="L561" i="14"/>
  <c r="N561" i="14"/>
  <c r="L562" i="14"/>
  <c r="N562" i="14"/>
  <c r="L563" i="14"/>
  <c r="N563" i="14"/>
  <c r="L564" i="14"/>
  <c r="N564" i="14"/>
  <c r="L565" i="14"/>
  <c r="N565" i="14"/>
  <c r="L566" i="14"/>
  <c r="N566" i="14"/>
  <c r="L567" i="14"/>
  <c r="N567" i="14"/>
  <c r="L568" i="14"/>
  <c r="N568" i="14"/>
  <c r="L569" i="14"/>
  <c r="N569" i="14"/>
  <c r="L570" i="14"/>
  <c r="N570" i="14"/>
  <c r="L571" i="14"/>
  <c r="N571" i="14"/>
  <c r="L572" i="14"/>
  <c r="N572" i="14"/>
  <c r="L573" i="14"/>
  <c r="N573" i="14"/>
  <c r="L574" i="14"/>
  <c r="N574" i="14"/>
  <c r="L575" i="14"/>
  <c r="N575" i="14"/>
  <c r="L576" i="14"/>
  <c r="N576" i="14"/>
  <c r="L577" i="14"/>
  <c r="N577" i="14"/>
  <c r="L578" i="14"/>
  <c r="N578" i="14"/>
  <c r="L579" i="14"/>
  <c r="N579" i="14"/>
  <c r="L580" i="14"/>
  <c r="N580" i="14"/>
  <c r="L581" i="14"/>
  <c r="N581" i="14"/>
  <c r="L582" i="14"/>
  <c r="N582" i="14"/>
  <c r="L583" i="14"/>
  <c r="N583" i="14"/>
  <c r="L584" i="14"/>
  <c r="N584" i="14"/>
  <c r="L585" i="14"/>
  <c r="N585" i="14"/>
  <c r="L586" i="14"/>
  <c r="N586" i="14"/>
  <c r="L587" i="14"/>
  <c r="N587" i="14"/>
  <c r="L588" i="14"/>
  <c r="N588" i="14"/>
  <c r="L589" i="14"/>
  <c r="N589" i="14"/>
  <c r="L590" i="14"/>
  <c r="N590" i="14"/>
  <c r="L591" i="14"/>
  <c r="N591" i="14"/>
  <c r="L592" i="14"/>
  <c r="N592" i="14"/>
  <c r="L593" i="14"/>
  <c r="N593" i="14"/>
  <c r="L594" i="14"/>
  <c r="N594" i="14"/>
  <c r="L595" i="14"/>
  <c r="N595" i="14"/>
  <c r="L596" i="14"/>
  <c r="N596" i="14"/>
  <c r="L597" i="14"/>
  <c r="N597" i="14"/>
  <c r="L598" i="14"/>
  <c r="N598" i="14"/>
  <c r="L599" i="14"/>
  <c r="N599" i="14"/>
  <c r="L600" i="14"/>
  <c r="N600" i="14"/>
  <c r="L601" i="14"/>
  <c r="N601" i="14"/>
  <c r="L602" i="14"/>
  <c r="N602" i="14"/>
  <c r="L603" i="14"/>
  <c r="N603" i="14"/>
  <c r="L604" i="14"/>
  <c r="N604" i="14"/>
  <c r="L605" i="14"/>
  <c r="N605" i="14"/>
  <c r="L606" i="14"/>
  <c r="N606" i="14"/>
  <c r="L607" i="14"/>
  <c r="N607" i="14"/>
  <c r="L608" i="14"/>
  <c r="N608" i="14"/>
  <c r="L609" i="14"/>
  <c r="N609" i="14"/>
  <c r="L610" i="14"/>
  <c r="N610" i="14"/>
  <c r="L611" i="14"/>
  <c r="N611" i="14"/>
  <c r="L612" i="14"/>
  <c r="N612" i="14"/>
  <c r="L613" i="14"/>
  <c r="N613" i="14"/>
  <c r="L614" i="14"/>
  <c r="N614" i="14"/>
  <c r="L615" i="14"/>
  <c r="N615" i="14"/>
  <c r="L616" i="14"/>
  <c r="N616" i="14"/>
  <c r="L617" i="14"/>
  <c r="N617" i="14"/>
  <c r="L618" i="14"/>
  <c r="N618" i="14"/>
  <c r="L619" i="14"/>
  <c r="N619" i="14"/>
  <c r="L620" i="14"/>
  <c r="N620" i="14"/>
  <c r="L621" i="14"/>
  <c r="N621" i="14"/>
  <c r="L622" i="14"/>
  <c r="N622" i="14"/>
  <c r="L623" i="14"/>
  <c r="N623" i="14"/>
  <c r="L624" i="14"/>
  <c r="N624" i="14"/>
  <c r="L625" i="14"/>
  <c r="N625" i="14"/>
  <c r="L626" i="14"/>
  <c r="N626" i="14"/>
  <c r="L627" i="14"/>
  <c r="N627" i="14"/>
  <c r="L628" i="14"/>
  <c r="N628" i="14"/>
  <c r="L629" i="14"/>
  <c r="N629" i="14"/>
  <c r="L630" i="14"/>
  <c r="N630" i="14"/>
  <c r="L631" i="14"/>
  <c r="N631" i="14"/>
  <c r="L632" i="14"/>
  <c r="N632" i="14"/>
  <c r="L633" i="14"/>
  <c r="N633" i="14"/>
  <c r="L634" i="14"/>
  <c r="N634" i="14"/>
  <c r="L635" i="14"/>
  <c r="N635" i="14"/>
  <c r="L636" i="14"/>
  <c r="N636" i="14"/>
  <c r="L637" i="14"/>
  <c r="N637" i="14"/>
  <c r="L638" i="14"/>
  <c r="N638" i="14"/>
  <c r="L639" i="14"/>
  <c r="N639" i="14"/>
  <c r="L640" i="14"/>
  <c r="N640" i="14"/>
  <c r="L641" i="14"/>
  <c r="N641" i="14"/>
  <c r="L642" i="14"/>
  <c r="N642" i="14"/>
  <c r="L643" i="14"/>
  <c r="N643" i="14"/>
  <c r="L644" i="14"/>
  <c r="N644" i="14"/>
  <c r="L645" i="14"/>
  <c r="N645" i="14"/>
  <c r="L646" i="14"/>
  <c r="N646" i="14"/>
  <c r="L647" i="14"/>
  <c r="N647" i="14"/>
  <c r="L648" i="14"/>
  <c r="N648" i="14"/>
  <c r="L649" i="14"/>
  <c r="N649" i="14"/>
  <c r="L650" i="14"/>
  <c r="N650" i="14"/>
  <c r="L651" i="14"/>
  <c r="N651" i="14"/>
  <c r="L652" i="14"/>
  <c r="N652" i="14"/>
  <c r="L653" i="14"/>
  <c r="N653" i="14"/>
  <c r="L654" i="14"/>
  <c r="N654" i="14"/>
  <c r="L655" i="14"/>
  <c r="N655" i="14"/>
  <c r="L656" i="14"/>
  <c r="N656" i="14"/>
  <c r="L657" i="14"/>
  <c r="N657" i="14"/>
  <c r="L658" i="14"/>
  <c r="N658" i="14"/>
  <c r="L659" i="14"/>
  <c r="N659" i="14"/>
  <c r="L660" i="14"/>
  <c r="N660" i="14"/>
  <c r="L661" i="14"/>
  <c r="N661" i="14"/>
  <c r="L662" i="14"/>
  <c r="N662" i="14"/>
  <c r="L663" i="14"/>
  <c r="N663" i="14"/>
  <c r="L664" i="14"/>
  <c r="N664" i="14"/>
  <c r="L665" i="14"/>
  <c r="N665" i="14"/>
  <c r="L666" i="14"/>
  <c r="N666" i="14"/>
  <c r="L667" i="14"/>
  <c r="N667" i="14"/>
  <c r="L668" i="14"/>
  <c r="N668" i="14"/>
  <c r="L669" i="14"/>
  <c r="N669" i="14"/>
  <c r="L670" i="14"/>
  <c r="N670" i="14"/>
  <c r="L671" i="14"/>
  <c r="N671" i="14"/>
  <c r="L672" i="14"/>
  <c r="N672" i="14"/>
  <c r="L673" i="14"/>
  <c r="N673" i="14"/>
  <c r="L674" i="14"/>
  <c r="N674" i="14"/>
  <c r="L675" i="14"/>
  <c r="N675" i="14"/>
  <c r="L676" i="14"/>
  <c r="N676" i="14"/>
  <c r="L677" i="14"/>
  <c r="N677" i="14"/>
  <c r="L678" i="14"/>
  <c r="N678" i="14"/>
  <c r="L679" i="14"/>
  <c r="N679" i="14"/>
  <c r="L680" i="14"/>
  <c r="N680" i="14"/>
  <c r="L681" i="14"/>
  <c r="N681" i="14"/>
  <c r="L682" i="14"/>
  <c r="N682" i="14"/>
  <c r="L683" i="14"/>
  <c r="N683" i="14"/>
  <c r="L684" i="14"/>
  <c r="N684" i="14"/>
  <c r="L685" i="14"/>
  <c r="N685" i="14"/>
  <c r="L686" i="14"/>
  <c r="N686" i="14"/>
  <c r="L687" i="14"/>
  <c r="N687" i="14"/>
  <c r="L688" i="14"/>
  <c r="N688" i="14"/>
  <c r="L689" i="14"/>
  <c r="N689" i="14"/>
  <c r="L690" i="14"/>
  <c r="N690" i="14"/>
  <c r="L691" i="14"/>
  <c r="N691" i="14"/>
  <c r="L692" i="14"/>
  <c r="N692" i="14"/>
  <c r="L693" i="14"/>
  <c r="N693" i="14"/>
  <c r="L694" i="14"/>
  <c r="N694" i="14"/>
  <c r="L695" i="14"/>
  <c r="N695" i="14"/>
  <c r="L696" i="14"/>
  <c r="N696" i="14"/>
  <c r="L697" i="14"/>
  <c r="N697" i="14"/>
  <c r="L698" i="14"/>
  <c r="N698" i="14"/>
  <c r="L699" i="14"/>
  <c r="N699" i="14"/>
  <c r="L700" i="14"/>
  <c r="N700" i="14"/>
  <c r="L701" i="14"/>
  <c r="N701" i="14"/>
  <c r="L702" i="14"/>
  <c r="N702" i="14"/>
  <c r="L703" i="14"/>
  <c r="N703" i="14"/>
  <c r="L704" i="14"/>
  <c r="N704" i="14"/>
  <c r="L705" i="14"/>
  <c r="N705" i="14"/>
  <c r="L706" i="14"/>
  <c r="N706" i="14"/>
  <c r="L707" i="14"/>
  <c r="N707" i="14"/>
  <c r="L708" i="14"/>
  <c r="N708" i="14"/>
  <c r="L709" i="14"/>
  <c r="N709" i="14"/>
  <c r="L710" i="14"/>
  <c r="N710" i="14"/>
  <c r="L711" i="14"/>
  <c r="N711" i="14"/>
  <c r="L712" i="14"/>
  <c r="N712" i="14"/>
  <c r="L713" i="14"/>
  <c r="N713" i="14"/>
  <c r="L714" i="14"/>
  <c r="N714" i="14"/>
  <c r="L715" i="14"/>
  <c r="N715" i="14"/>
  <c r="L716" i="14"/>
  <c r="N716" i="14"/>
  <c r="L717" i="14"/>
  <c r="N717" i="14"/>
  <c r="L718" i="14"/>
  <c r="N718" i="14"/>
  <c r="L719" i="14"/>
  <c r="N719" i="14"/>
  <c r="L720" i="14"/>
  <c r="N720" i="14"/>
  <c r="L721" i="14"/>
  <c r="N721" i="14"/>
  <c r="L722" i="14"/>
  <c r="N722" i="14"/>
  <c r="L723" i="14"/>
  <c r="N723" i="14"/>
  <c r="L724" i="14"/>
  <c r="N724" i="14"/>
  <c r="L725" i="14"/>
  <c r="N725" i="14"/>
  <c r="L726" i="14"/>
  <c r="N726" i="14"/>
  <c r="L727" i="14"/>
  <c r="N727" i="14"/>
  <c r="L728" i="14"/>
  <c r="N728" i="14"/>
  <c r="L729" i="14"/>
  <c r="N729" i="14"/>
  <c r="L730" i="14"/>
  <c r="N730" i="14"/>
  <c r="L731" i="14"/>
  <c r="N731" i="14"/>
  <c r="L732" i="14"/>
  <c r="N732" i="14"/>
  <c r="L733" i="14"/>
  <c r="N733" i="14"/>
  <c r="L734" i="14"/>
  <c r="N734" i="14"/>
  <c r="L735" i="14"/>
  <c r="N735" i="14"/>
  <c r="L736" i="14"/>
  <c r="N736" i="14"/>
  <c r="L737" i="14"/>
  <c r="N737" i="14"/>
  <c r="L738" i="14"/>
  <c r="N738" i="14"/>
  <c r="L739" i="14"/>
  <c r="N739" i="14"/>
  <c r="L740" i="14"/>
  <c r="N740" i="14"/>
  <c r="L741" i="14"/>
  <c r="N741" i="14"/>
  <c r="L742" i="14"/>
  <c r="N742" i="14"/>
  <c r="L743" i="14"/>
  <c r="N743" i="14"/>
  <c r="L744" i="14"/>
  <c r="N744" i="14"/>
  <c r="L745" i="14"/>
  <c r="N745" i="14"/>
  <c r="L746" i="14"/>
  <c r="N746" i="14"/>
  <c r="L747" i="14"/>
  <c r="N747" i="14"/>
  <c r="L748" i="14"/>
  <c r="N748" i="14"/>
  <c r="L749" i="14"/>
  <c r="N749" i="14"/>
  <c r="L750" i="14"/>
  <c r="N750" i="14"/>
  <c r="L751" i="14"/>
  <c r="N751" i="14"/>
  <c r="L752" i="14"/>
  <c r="N752" i="14"/>
  <c r="L753" i="14"/>
  <c r="N753" i="14"/>
  <c r="L754" i="14"/>
  <c r="N754" i="14"/>
  <c r="L755" i="14"/>
  <c r="N755" i="14"/>
  <c r="L756" i="14"/>
  <c r="N756" i="14"/>
  <c r="L757" i="14"/>
  <c r="N757" i="14"/>
  <c r="L758" i="14"/>
  <c r="N758" i="14"/>
  <c r="L759" i="14"/>
  <c r="N759" i="14"/>
  <c r="L760" i="14"/>
  <c r="N760" i="14"/>
  <c r="L761" i="14"/>
  <c r="N761" i="14"/>
  <c r="L762" i="14"/>
  <c r="N762" i="14"/>
  <c r="L763" i="14"/>
  <c r="N763" i="14"/>
  <c r="L764" i="14"/>
  <c r="N764" i="14"/>
  <c r="L765" i="14"/>
  <c r="N765" i="14"/>
  <c r="L766" i="14"/>
  <c r="N766" i="14"/>
  <c r="L767" i="14"/>
  <c r="N767" i="14"/>
  <c r="L768" i="14"/>
  <c r="N768" i="14"/>
  <c r="L769" i="14"/>
  <c r="N769" i="14"/>
  <c r="L770" i="14"/>
  <c r="N770" i="14"/>
  <c r="L771" i="14"/>
  <c r="N771" i="14"/>
  <c r="L772" i="14"/>
  <c r="N772" i="14"/>
  <c r="L773" i="14"/>
  <c r="N773" i="14"/>
  <c r="L774" i="14"/>
  <c r="N774" i="14"/>
  <c r="L775" i="14"/>
  <c r="N775" i="14"/>
  <c r="L776" i="14"/>
  <c r="N776" i="14"/>
  <c r="L777" i="14"/>
  <c r="N777" i="14"/>
  <c r="L778" i="14"/>
  <c r="N778" i="14"/>
  <c r="L779" i="14"/>
  <c r="N779" i="14"/>
  <c r="L780" i="14"/>
  <c r="N780" i="14"/>
  <c r="L781" i="14"/>
  <c r="N781" i="14"/>
  <c r="L782" i="14"/>
  <c r="N782" i="14"/>
  <c r="L783" i="14"/>
  <c r="N783" i="14"/>
  <c r="L784" i="14"/>
  <c r="N784" i="14"/>
  <c r="L785" i="14"/>
  <c r="N785" i="14"/>
  <c r="L786" i="14"/>
  <c r="N786" i="14"/>
  <c r="L787" i="14"/>
  <c r="N787" i="14"/>
  <c r="L788" i="14"/>
  <c r="N788" i="14"/>
  <c r="L789" i="14"/>
  <c r="N789" i="14"/>
  <c r="L790" i="14"/>
  <c r="N790" i="14"/>
  <c r="L791" i="14"/>
  <c r="N791" i="14"/>
  <c r="L792" i="14"/>
  <c r="N792" i="14"/>
  <c r="L793" i="14"/>
  <c r="N793" i="14"/>
  <c r="L794" i="14"/>
  <c r="N794" i="14"/>
  <c r="L795" i="14"/>
  <c r="N795" i="14"/>
  <c r="L796" i="14"/>
  <c r="N796" i="14"/>
  <c r="L797" i="14"/>
  <c r="N797" i="14"/>
  <c r="L798" i="14"/>
  <c r="N798" i="14"/>
  <c r="L799" i="14"/>
  <c r="N799" i="14"/>
  <c r="L800" i="14"/>
  <c r="N800" i="14"/>
  <c r="L801" i="14"/>
  <c r="N801" i="14"/>
  <c r="L802" i="14"/>
  <c r="N802" i="14"/>
  <c r="L803" i="14"/>
  <c r="N803" i="14"/>
  <c r="L804" i="14"/>
  <c r="N804" i="14"/>
  <c r="L805" i="14"/>
  <c r="N805" i="14"/>
  <c r="L806" i="14"/>
  <c r="N806" i="14"/>
  <c r="L807" i="14"/>
  <c r="N807" i="14"/>
  <c r="L808" i="14"/>
  <c r="N808" i="14"/>
  <c r="L809" i="14"/>
  <c r="N809" i="14"/>
  <c r="L810" i="14"/>
  <c r="N810" i="14"/>
  <c r="L811" i="14"/>
  <c r="N811" i="14"/>
  <c r="L812" i="14"/>
  <c r="N812" i="14"/>
  <c r="L813" i="14"/>
  <c r="N813" i="14"/>
  <c r="L814" i="14"/>
  <c r="N814" i="14"/>
  <c r="L815" i="14"/>
  <c r="N815" i="14"/>
  <c r="L816" i="14"/>
  <c r="N816" i="14"/>
  <c r="L817" i="14"/>
  <c r="N817" i="14"/>
  <c r="L818" i="14"/>
  <c r="N818" i="14"/>
  <c r="L819" i="14"/>
  <c r="N819" i="14"/>
  <c r="L820" i="14"/>
  <c r="N820" i="14"/>
  <c r="L821" i="14"/>
  <c r="N821" i="14"/>
  <c r="L822" i="14"/>
  <c r="N822" i="14"/>
  <c r="L823" i="14"/>
  <c r="N823" i="14"/>
  <c r="L824" i="14"/>
  <c r="N824" i="14"/>
  <c r="L825" i="14"/>
  <c r="N825" i="14"/>
  <c r="L826" i="14"/>
  <c r="N826" i="14"/>
  <c r="L827" i="14"/>
  <c r="N827" i="14"/>
  <c r="L828" i="14"/>
  <c r="N828" i="14"/>
  <c r="L829" i="14"/>
  <c r="N829" i="14"/>
  <c r="L830" i="14"/>
  <c r="N830" i="14"/>
  <c r="L831" i="14"/>
  <c r="N831" i="14"/>
  <c r="L832" i="14"/>
  <c r="N832" i="14"/>
  <c r="L833" i="14"/>
  <c r="N833" i="14"/>
  <c r="L834" i="14"/>
  <c r="N834" i="14"/>
  <c r="L835" i="14"/>
  <c r="N835" i="14"/>
  <c r="L836" i="14"/>
  <c r="N836" i="14"/>
  <c r="L837" i="14"/>
  <c r="N837" i="14"/>
  <c r="L838" i="14"/>
  <c r="N838" i="14"/>
  <c r="L839" i="14"/>
  <c r="N839" i="14"/>
  <c r="L840" i="14"/>
  <c r="N840" i="14"/>
  <c r="L841" i="14"/>
  <c r="N841" i="14"/>
  <c r="L842" i="14"/>
  <c r="N842" i="14"/>
  <c r="L843" i="14"/>
  <c r="N843" i="14"/>
  <c r="L844" i="14"/>
  <c r="N844" i="14"/>
  <c r="L845" i="14"/>
  <c r="N845" i="14"/>
  <c r="L846" i="14"/>
  <c r="N846" i="14"/>
  <c r="L847" i="14"/>
  <c r="N847" i="14"/>
  <c r="L848" i="14"/>
  <c r="N848" i="14"/>
  <c r="L849" i="14"/>
  <c r="N849" i="14"/>
  <c r="L850" i="14"/>
  <c r="N850" i="14"/>
  <c r="L851" i="14"/>
  <c r="N851" i="14"/>
  <c r="L852" i="14"/>
  <c r="N852" i="14"/>
  <c r="L853" i="14"/>
  <c r="N853" i="14"/>
  <c r="L854" i="14"/>
  <c r="N854" i="14"/>
  <c r="L855" i="14"/>
  <c r="N855" i="14"/>
  <c r="L856" i="14"/>
  <c r="N856" i="14"/>
  <c r="L857" i="14"/>
  <c r="N857" i="14"/>
  <c r="L858" i="14"/>
  <c r="N858" i="14"/>
  <c r="L859" i="14"/>
  <c r="N859" i="14"/>
  <c r="L860" i="14"/>
  <c r="N860" i="14"/>
  <c r="L861" i="14"/>
  <c r="N861" i="14"/>
  <c r="L862" i="14"/>
  <c r="N862" i="14"/>
  <c r="L863" i="14"/>
  <c r="N863" i="14"/>
  <c r="L864" i="14"/>
  <c r="N864" i="14"/>
  <c r="L865" i="14"/>
  <c r="N865" i="14"/>
  <c r="L866" i="14"/>
  <c r="N866" i="14"/>
  <c r="L867" i="14"/>
  <c r="N867" i="14"/>
  <c r="L868" i="14"/>
  <c r="N868" i="14"/>
  <c r="L869" i="14"/>
  <c r="N869" i="14"/>
  <c r="L870" i="14"/>
  <c r="N870" i="14"/>
  <c r="L871" i="14"/>
  <c r="N871" i="14"/>
  <c r="L872" i="14"/>
  <c r="N872" i="14"/>
  <c r="L873" i="14"/>
  <c r="N873" i="14"/>
  <c r="L874" i="14"/>
  <c r="N874" i="14"/>
  <c r="L875" i="14"/>
  <c r="N875" i="14"/>
  <c r="L876" i="14"/>
  <c r="N876" i="14"/>
  <c r="L877" i="14"/>
  <c r="N877" i="14"/>
  <c r="L878" i="14"/>
  <c r="N878" i="14"/>
  <c r="L879" i="14"/>
  <c r="N879" i="14"/>
  <c r="L880" i="14"/>
  <c r="N880" i="14"/>
  <c r="L881" i="14"/>
  <c r="N881" i="14"/>
  <c r="L882" i="14"/>
  <c r="N882" i="14"/>
  <c r="L883" i="14"/>
  <c r="N883" i="14"/>
  <c r="L884" i="14"/>
  <c r="N884" i="14"/>
  <c r="L885" i="14"/>
  <c r="N885" i="14"/>
  <c r="L886" i="14"/>
  <c r="N886" i="14"/>
  <c r="L887" i="14"/>
  <c r="N887" i="14"/>
  <c r="L888" i="14"/>
  <c r="N888" i="14"/>
  <c r="L889" i="14"/>
  <c r="N889" i="14"/>
  <c r="L890" i="14"/>
  <c r="N890" i="14"/>
  <c r="L891" i="14"/>
  <c r="N891" i="14"/>
  <c r="L892" i="14"/>
  <c r="N892" i="14"/>
  <c r="L893" i="14"/>
  <c r="N893" i="14"/>
  <c r="L894" i="14"/>
  <c r="N894" i="14"/>
  <c r="L895" i="14"/>
  <c r="N895" i="14"/>
  <c r="L896" i="14"/>
  <c r="N896" i="14"/>
  <c r="L897" i="14"/>
  <c r="N897" i="14"/>
  <c r="L898" i="14"/>
  <c r="N898" i="14"/>
  <c r="L899" i="14"/>
  <c r="N899" i="14"/>
  <c r="L900" i="14"/>
  <c r="N900" i="14"/>
  <c r="L901" i="14"/>
  <c r="N901" i="14"/>
  <c r="L902" i="14"/>
  <c r="N902" i="14"/>
  <c r="L903" i="14"/>
  <c r="N903" i="14"/>
  <c r="L904" i="14"/>
  <c r="N904" i="14"/>
  <c r="L905" i="14"/>
  <c r="N905" i="14"/>
  <c r="L906" i="14"/>
  <c r="N906" i="14"/>
  <c r="L907" i="14"/>
  <c r="N907" i="14"/>
  <c r="L908" i="14"/>
  <c r="N908" i="14"/>
  <c r="L909" i="14"/>
  <c r="N909" i="14"/>
  <c r="L910" i="14"/>
  <c r="N910" i="14"/>
  <c r="L911" i="14"/>
  <c r="N911" i="14"/>
  <c r="L912" i="14"/>
  <c r="N912" i="14"/>
  <c r="L913" i="14"/>
  <c r="N913" i="14"/>
  <c r="L914" i="14"/>
  <c r="N914" i="14"/>
  <c r="L915" i="14"/>
  <c r="N915" i="14"/>
  <c r="L916" i="14"/>
  <c r="N916" i="14"/>
  <c r="L917" i="14"/>
  <c r="N917" i="14"/>
  <c r="L918" i="14"/>
  <c r="N918" i="14"/>
  <c r="L919" i="14"/>
  <c r="N919" i="14"/>
  <c r="L920" i="14"/>
  <c r="N920" i="14"/>
  <c r="L921" i="14"/>
  <c r="N921" i="14"/>
  <c r="L922" i="14"/>
  <c r="N922" i="14"/>
  <c r="L923" i="14"/>
  <c r="N923" i="14"/>
  <c r="L924" i="14"/>
  <c r="N924" i="14"/>
  <c r="L925" i="14"/>
  <c r="N925" i="14"/>
  <c r="L926" i="14"/>
  <c r="N926" i="14"/>
  <c r="L927" i="14"/>
  <c r="N927" i="14"/>
  <c r="L928" i="14"/>
  <c r="N928" i="14"/>
  <c r="L929" i="14"/>
  <c r="N929" i="14"/>
  <c r="L930" i="14"/>
  <c r="N930" i="14"/>
  <c r="L931" i="14"/>
  <c r="N931" i="14"/>
  <c r="L932" i="14"/>
  <c r="N932" i="14"/>
  <c r="L933" i="14"/>
  <c r="N933" i="14"/>
  <c r="L934" i="14"/>
  <c r="N934" i="14"/>
  <c r="L935" i="14"/>
  <c r="N935" i="14"/>
  <c r="L936" i="14"/>
  <c r="N936" i="14"/>
  <c r="L937" i="14"/>
  <c r="N937" i="14"/>
  <c r="L938" i="14"/>
  <c r="N938" i="14"/>
  <c r="L939" i="14"/>
  <c r="N939" i="14"/>
  <c r="L940" i="14"/>
  <c r="N940" i="14"/>
  <c r="L941" i="14"/>
  <c r="N941" i="14"/>
  <c r="L942" i="14"/>
  <c r="N942" i="14"/>
  <c r="L943" i="14"/>
  <c r="N943" i="14"/>
  <c r="L944" i="14"/>
  <c r="N944" i="14"/>
  <c r="L945" i="14"/>
  <c r="N945" i="14"/>
  <c r="L946" i="14"/>
  <c r="N946" i="14"/>
  <c r="L947" i="14"/>
  <c r="N947" i="14"/>
  <c r="L948" i="14"/>
  <c r="N948" i="14"/>
  <c r="L949" i="14"/>
  <c r="N949" i="14"/>
  <c r="L950" i="14"/>
  <c r="N950" i="14"/>
  <c r="L951" i="14"/>
  <c r="N951" i="14"/>
  <c r="L952" i="14"/>
  <c r="N952" i="14"/>
  <c r="L953" i="14"/>
  <c r="N953" i="14"/>
  <c r="L954" i="14"/>
  <c r="N954" i="14"/>
  <c r="L955" i="14"/>
  <c r="N955" i="14"/>
  <c r="L956" i="14"/>
  <c r="N956" i="14"/>
  <c r="L957" i="14"/>
  <c r="N957" i="14"/>
  <c r="L958" i="14"/>
  <c r="N958" i="14"/>
  <c r="L959" i="14"/>
  <c r="N959" i="14"/>
  <c r="L960" i="14"/>
  <c r="N960" i="14"/>
  <c r="L961" i="14"/>
  <c r="N961" i="14"/>
  <c r="L962" i="14"/>
  <c r="N962" i="14"/>
  <c r="L963" i="14"/>
  <c r="N963" i="14"/>
  <c r="L964" i="14"/>
  <c r="N964" i="14"/>
  <c r="L965" i="14"/>
  <c r="N965" i="14"/>
  <c r="L966" i="14"/>
  <c r="N966" i="14"/>
  <c r="L967" i="14"/>
  <c r="N967" i="14"/>
  <c r="L968" i="14"/>
  <c r="N968" i="14"/>
  <c r="L969" i="14"/>
  <c r="N969" i="14"/>
  <c r="L970" i="14"/>
  <c r="N970" i="14"/>
  <c r="L971" i="14"/>
  <c r="N971" i="14"/>
  <c r="L972" i="14"/>
  <c r="N972" i="14"/>
  <c r="L973" i="14"/>
  <c r="N973" i="14"/>
  <c r="L974" i="14"/>
  <c r="N974" i="14"/>
  <c r="L975" i="14"/>
  <c r="N975" i="14"/>
  <c r="L976" i="14"/>
  <c r="N976" i="14"/>
  <c r="L977" i="14"/>
  <c r="N977" i="14"/>
  <c r="L978" i="14"/>
  <c r="N978" i="14"/>
  <c r="L979" i="14"/>
  <c r="N979" i="14"/>
  <c r="L980" i="14"/>
  <c r="N980" i="14"/>
  <c r="L981" i="14"/>
  <c r="N981" i="14"/>
  <c r="L982" i="14"/>
  <c r="N982" i="14"/>
  <c r="L983" i="14"/>
  <c r="N983" i="14"/>
  <c r="L984" i="14"/>
  <c r="N984" i="14"/>
  <c r="L985" i="14"/>
  <c r="N985" i="14"/>
  <c r="L986" i="14"/>
  <c r="N986" i="14"/>
  <c r="L987" i="14"/>
  <c r="N987" i="14"/>
  <c r="L988" i="14"/>
  <c r="N988" i="14"/>
  <c r="L989" i="14"/>
  <c r="N989" i="14"/>
  <c r="L990" i="14"/>
  <c r="N990" i="14"/>
  <c r="L991" i="14"/>
  <c r="N991" i="14"/>
  <c r="L992" i="14"/>
  <c r="N992" i="14"/>
  <c r="L993" i="14"/>
  <c r="N993" i="14"/>
  <c r="L994" i="14"/>
  <c r="N994" i="14"/>
  <c r="L995" i="14"/>
  <c r="N995" i="14"/>
  <c r="L996" i="14"/>
  <c r="N996" i="14"/>
  <c r="L997" i="14"/>
  <c r="N997" i="14"/>
  <c r="L998" i="14"/>
  <c r="N998" i="14"/>
  <c r="L999" i="14"/>
  <c r="N999" i="14"/>
  <c r="L1000" i="14"/>
  <c r="N1000" i="14"/>
  <c r="L1001" i="14"/>
  <c r="N1001" i="14"/>
  <c r="L1002" i="14"/>
  <c r="N1002" i="14"/>
  <c r="L1003" i="14"/>
  <c r="N1003" i="14"/>
  <c r="L1004" i="14"/>
  <c r="N1004" i="14"/>
  <c r="L1005" i="14"/>
  <c r="N1005" i="14"/>
  <c r="L1006" i="14"/>
  <c r="N1006" i="14"/>
  <c r="L1007" i="14"/>
  <c r="N1007" i="14"/>
  <c r="L1008" i="14"/>
  <c r="N1008" i="14"/>
  <c r="L1009" i="14"/>
  <c r="N1009" i="14"/>
  <c r="L1010" i="14"/>
  <c r="N1010" i="14"/>
  <c r="L1011" i="14"/>
  <c r="N1011" i="14"/>
  <c r="L1012" i="14"/>
  <c r="N1012" i="14"/>
  <c r="L1013" i="14"/>
  <c r="N1013" i="14"/>
  <c r="L1014" i="14"/>
  <c r="N1014" i="14"/>
  <c r="L1015" i="14"/>
  <c r="N1015" i="14"/>
  <c r="L1016" i="14"/>
  <c r="N1016" i="14"/>
  <c r="L1017" i="14"/>
  <c r="N1017" i="14"/>
  <c r="L1018" i="14"/>
  <c r="N1018" i="14"/>
  <c r="L1019" i="14"/>
  <c r="N1019" i="14"/>
  <c r="L1020" i="14"/>
  <c r="N1020" i="14"/>
  <c r="L1021" i="14"/>
  <c r="N1021" i="14"/>
  <c r="L1022" i="14"/>
  <c r="N1022" i="14"/>
  <c r="L1023" i="14"/>
  <c r="N1023" i="14"/>
  <c r="L1024" i="14"/>
  <c r="N1024" i="14"/>
  <c r="L1025" i="14"/>
  <c r="N1025" i="14"/>
  <c r="L1026" i="14"/>
  <c r="N1026" i="14"/>
  <c r="L1027" i="14"/>
  <c r="N1027" i="14"/>
  <c r="L1028" i="14"/>
  <c r="N1028" i="14"/>
  <c r="L1029" i="14"/>
  <c r="N1029" i="14"/>
  <c r="L1030" i="14"/>
  <c r="N1030" i="14"/>
  <c r="L1031" i="14"/>
  <c r="N1031" i="14"/>
  <c r="L1032" i="14"/>
  <c r="N1032" i="14"/>
  <c r="L1033" i="14"/>
  <c r="N1033" i="14"/>
  <c r="L1034" i="14"/>
  <c r="N1034" i="14"/>
  <c r="L1035" i="14"/>
  <c r="N1035" i="14"/>
  <c r="L1036" i="14"/>
  <c r="N1036" i="14"/>
  <c r="L1037" i="14"/>
  <c r="N1037" i="14"/>
  <c r="L1038" i="14"/>
  <c r="N1038" i="14"/>
  <c r="L1039" i="14"/>
  <c r="N1039" i="14"/>
  <c r="L1040" i="14"/>
  <c r="N1040" i="14"/>
  <c r="L1041" i="14"/>
  <c r="N1041" i="14"/>
  <c r="L1042" i="14"/>
  <c r="N1042" i="14"/>
  <c r="L1043" i="14"/>
  <c r="N1043" i="14"/>
  <c r="L1044" i="14"/>
  <c r="N1044" i="14"/>
  <c r="L1045" i="14"/>
  <c r="N1045" i="14"/>
  <c r="L1046" i="14"/>
  <c r="N1046" i="14"/>
  <c r="L1047" i="14"/>
  <c r="N1047" i="14"/>
  <c r="L1048" i="14"/>
  <c r="N1048" i="14"/>
  <c r="L1049" i="14"/>
  <c r="N1049" i="14"/>
  <c r="L1050" i="14"/>
  <c r="N1050" i="14"/>
  <c r="L1051" i="14"/>
  <c r="N1051" i="14"/>
  <c r="L1052" i="14"/>
  <c r="N1052" i="14"/>
  <c r="L1053" i="14"/>
  <c r="N1053" i="14"/>
  <c r="L1054" i="14"/>
  <c r="N1054" i="14"/>
  <c r="L1055" i="14"/>
  <c r="N1055" i="14"/>
  <c r="L1056" i="14"/>
  <c r="N1056" i="14"/>
  <c r="L1057" i="14"/>
  <c r="N1057" i="14"/>
  <c r="L1058" i="14"/>
  <c r="N1058" i="14"/>
  <c r="L1059" i="14"/>
  <c r="N1059" i="14"/>
  <c r="L1060" i="14"/>
  <c r="N1060" i="14"/>
  <c r="L1061" i="14"/>
  <c r="N1061" i="14"/>
  <c r="L1062" i="14"/>
  <c r="N1062" i="14"/>
  <c r="L1063" i="14"/>
  <c r="N1063" i="14"/>
  <c r="L1064" i="14"/>
  <c r="N1064" i="14"/>
  <c r="L1065" i="14"/>
  <c r="N1065" i="14"/>
  <c r="L1066" i="14"/>
  <c r="N1066" i="14"/>
  <c r="L1067" i="14"/>
  <c r="N1067" i="14"/>
  <c r="L1068" i="14"/>
  <c r="N1068" i="14"/>
  <c r="L1069" i="14"/>
  <c r="N1069" i="14"/>
  <c r="L1070" i="14"/>
  <c r="N1070" i="14"/>
  <c r="L1071" i="14"/>
  <c r="N1071" i="14"/>
  <c r="L1072" i="14"/>
  <c r="N1072" i="14"/>
  <c r="L1073" i="14"/>
  <c r="N1073" i="14"/>
  <c r="L1074" i="14"/>
  <c r="N1074" i="14"/>
  <c r="L1075" i="14"/>
  <c r="N1075" i="14"/>
  <c r="L1076" i="14"/>
  <c r="N1076" i="14"/>
  <c r="L1077" i="14"/>
  <c r="N1077" i="14"/>
  <c r="L1078" i="14"/>
  <c r="N1078" i="14"/>
  <c r="L1079" i="14"/>
  <c r="N1079" i="14"/>
  <c r="L1080" i="14"/>
  <c r="N1080" i="14"/>
  <c r="L1081" i="14"/>
  <c r="N1081" i="14"/>
  <c r="L1082" i="14"/>
  <c r="N1082" i="14"/>
  <c r="L1083" i="14"/>
  <c r="N1083" i="14"/>
  <c r="L1084" i="14"/>
  <c r="N1084" i="14"/>
  <c r="L1085" i="14"/>
  <c r="N1085" i="14"/>
  <c r="L1086" i="14"/>
  <c r="N1086" i="14"/>
  <c r="L1087" i="14"/>
  <c r="N1087" i="14"/>
  <c r="L1088" i="14"/>
  <c r="N1088" i="14"/>
  <c r="L1089" i="14"/>
  <c r="N1089" i="14"/>
  <c r="L1090" i="14"/>
  <c r="N1090" i="14"/>
  <c r="L1091" i="14"/>
  <c r="N1091" i="14"/>
  <c r="L1092" i="14"/>
  <c r="N1092" i="14"/>
  <c r="L1093" i="14"/>
  <c r="N1093" i="14"/>
  <c r="L1094" i="14"/>
  <c r="N1094" i="14"/>
  <c r="L1095" i="14"/>
  <c r="N1095" i="14"/>
  <c r="L1096" i="14"/>
  <c r="N1096" i="14"/>
  <c r="L1097" i="14"/>
  <c r="N1097" i="14"/>
  <c r="L1098" i="14"/>
  <c r="N1098" i="14"/>
  <c r="L1099" i="14"/>
  <c r="N1099" i="14"/>
  <c r="L1100" i="14"/>
  <c r="N1100" i="14"/>
  <c r="L1101" i="14"/>
  <c r="N1101" i="14"/>
  <c r="L1102" i="14"/>
  <c r="N1102" i="14"/>
  <c r="L1103" i="14"/>
  <c r="N1103" i="14"/>
  <c r="L1104" i="14"/>
  <c r="N1104" i="14"/>
  <c r="L1105" i="14"/>
  <c r="N1105" i="14"/>
  <c r="L1106" i="14"/>
  <c r="N1106" i="14"/>
  <c r="L1107" i="14"/>
  <c r="N1107" i="14"/>
  <c r="L1108" i="14"/>
  <c r="N1108" i="14"/>
  <c r="L1109" i="14"/>
  <c r="N1109" i="14"/>
  <c r="L1110" i="14"/>
  <c r="N1110" i="14"/>
  <c r="L1111" i="14"/>
  <c r="N1111" i="14"/>
  <c r="L1112" i="14"/>
  <c r="N1112" i="14"/>
  <c r="L1113" i="14"/>
  <c r="N1113" i="14"/>
  <c r="L1114" i="14"/>
  <c r="N1114" i="14"/>
  <c r="L1115" i="14"/>
  <c r="N1115" i="14"/>
  <c r="L1116" i="14"/>
  <c r="N1116" i="14"/>
  <c r="L1117" i="14"/>
  <c r="N1117" i="14"/>
  <c r="L1118" i="14"/>
  <c r="N1118" i="14"/>
  <c r="L1119" i="14"/>
  <c r="N1119" i="14"/>
  <c r="L1120" i="14"/>
  <c r="N1120" i="14"/>
  <c r="L1121" i="14"/>
  <c r="N1121" i="14"/>
  <c r="L1122" i="14"/>
  <c r="N1122" i="14"/>
  <c r="L1123" i="14"/>
  <c r="N1123" i="14"/>
  <c r="L1124" i="14"/>
  <c r="N1124" i="14"/>
  <c r="L1125" i="14"/>
  <c r="N1125" i="14"/>
  <c r="L1126" i="14"/>
  <c r="N1126" i="14"/>
  <c r="L1127" i="14"/>
  <c r="N1127" i="14"/>
  <c r="L1128" i="14"/>
  <c r="N1128" i="14"/>
  <c r="L1129" i="14"/>
  <c r="N1129" i="14"/>
  <c r="L1130" i="14"/>
  <c r="N1130" i="14"/>
  <c r="L1131" i="14"/>
  <c r="N1131" i="14"/>
  <c r="L1132" i="14"/>
  <c r="N1132" i="14"/>
  <c r="L1133" i="14"/>
  <c r="N1133" i="14"/>
  <c r="L1134" i="14"/>
  <c r="N1134" i="14"/>
  <c r="L1135" i="14"/>
  <c r="N1135" i="14"/>
  <c r="L1136" i="14"/>
  <c r="N1136" i="14"/>
  <c r="L1137" i="14"/>
  <c r="N1137" i="14"/>
  <c r="L1138" i="14"/>
  <c r="N1138" i="14"/>
  <c r="L1139" i="14"/>
  <c r="N1139" i="14"/>
  <c r="L1140" i="14"/>
  <c r="N1140" i="14"/>
  <c r="L1141" i="14"/>
  <c r="N1141" i="14"/>
  <c r="L1142" i="14"/>
  <c r="N1142" i="14"/>
  <c r="L1143" i="14"/>
  <c r="N1143" i="14"/>
  <c r="L1144" i="14"/>
  <c r="N1144" i="14"/>
  <c r="L1145" i="14"/>
  <c r="N1145" i="14"/>
  <c r="L1146" i="14"/>
  <c r="N1146" i="14"/>
  <c r="L1147" i="14"/>
  <c r="N1147" i="14"/>
  <c r="L1148" i="14"/>
  <c r="N1148" i="14"/>
  <c r="L1149" i="14"/>
  <c r="N1149" i="14"/>
  <c r="L1150" i="14"/>
  <c r="N1150" i="14"/>
  <c r="L1151" i="14"/>
  <c r="N1151" i="14"/>
  <c r="L1152" i="14"/>
  <c r="N1152" i="14"/>
  <c r="L1153" i="14"/>
  <c r="N1153" i="14"/>
  <c r="L1154" i="14"/>
  <c r="N1154" i="14"/>
  <c r="L1155" i="14"/>
  <c r="N1155" i="14"/>
  <c r="L1156" i="14"/>
  <c r="N1156" i="14"/>
  <c r="L1157" i="14"/>
  <c r="N1157" i="14"/>
  <c r="L1158" i="14"/>
  <c r="N1158" i="14"/>
  <c r="L1159" i="14"/>
  <c r="N1159" i="14"/>
  <c r="L1160" i="14"/>
  <c r="N1160" i="14"/>
  <c r="L1161" i="14"/>
  <c r="N1161" i="14"/>
  <c r="L1162" i="14"/>
  <c r="N1162" i="14"/>
  <c r="L1163" i="14"/>
  <c r="N1163" i="14"/>
  <c r="L1164" i="14"/>
  <c r="N1164" i="14"/>
  <c r="L1165" i="14"/>
  <c r="N1165" i="14"/>
  <c r="L1166" i="14"/>
  <c r="N1166" i="14"/>
  <c r="L1167" i="14"/>
  <c r="N1167" i="14"/>
  <c r="L1168" i="14"/>
  <c r="N1168" i="14"/>
  <c r="L1169" i="14"/>
  <c r="N1169" i="14"/>
  <c r="L1170" i="14"/>
  <c r="N1170" i="14"/>
  <c r="L1171" i="14"/>
  <c r="N1171" i="14"/>
  <c r="L1172" i="14"/>
  <c r="N1172" i="14"/>
  <c r="L1173" i="14"/>
  <c r="N1173" i="14"/>
  <c r="L1174" i="14"/>
  <c r="N1174" i="14"/>
  <c r="L1175" i="14"/>
  <c r="N1175" i="14"/>
  <c r="L1176" i="14"/>
  <c r="N1176" i="14"/>
  <c r="L1177" i="14"/>
  <c r="N1177" i="14"/>
  <c r="L1178" i="14"/>
  <c r="N1178" i="14"/>
  <c r="L1179" i="14"/>
  <c r="N1179" i="14"/>
  <c r="L1180" i="14"/>
  <c r="N1180" i="14"/>
  <c r="L1181" i="14"/>
  <c r="N1181" i="14"/>
  <c r="L1182" i="14"/>
  <c r="N1182" i="14"/>
  <c r="L1183" i="14"/>
  <c r="N1183" i="14"/>
  <c r="L1184" i="14"/>
  <c r="N1184" i="14"/>
  <c r="L1185" i="14"/>
  <c r="N1185" i="14"/>
  <c r="L1186" i="14"/>
  <c r="N1186" i="14"/>
  <c r="L1187" i="14"/>
  <c r="N1187" i="14"/>
  <c r="L1188" i="14"/>
  <c r="N1188" i="14"/>
  <c r="L1189" i="14"/>
  <c r="N1189" i="14"/>
  <c r="L1190" i="14"/>
  <c r="N1190" i="14"/>
  <c r="L1191" i="14"/>
  <c r="N1191" i="14"/>
  <c r="L1192" i="14"/>
  <c r="N1192" i="14"/>
  <c r="L1193" i="14"/>
  <c r="N1193" i="14"/>
  <c r="L1194" i="14"/>
  <c r="N1194" i="14"/>
  <c r="L1195" i="14"/>
  <c r="N1195" i="14"/>
  <c r="L1196" i="14"/>
  <c r="N1196" i="14"/>
  <c r="L1197" i="14"/>
  <c r="N1197" i="14"/>
  <c r="L1198" i="14"/>
  <c r="N1198" i="14"/>
  <c r="L1199" i="14"/>
  <c r="N1199" i="14"/>
  <c r="L1200" i="14"/>
  <c r="N1200" i="14"/>
  <c r="L1201" i="14"/>
  <c r="N1201" i="14"/>
  <c r="L1202" i="14"/>
  <c r="N1202" i="14"/>
  <c r="L1203" i="14"/>
  <c r="N1203" i="14"/>
  <c r="L1204" i="14"/>
  <c r="N1204" i="14"/>
  <c r="L1205" i="14"/>
  <c r="N1205" i="14"/>
  <c r="L1206" i="14"/>
  <c r="N1206" i="14"/>
  <c r="L1207" i="14"/>
  <c r="N1207" i="14"/>
  <c r="L1208" i="14"/>
  <c r="N1208" i="14"/>
  <c r="L1209" i="14"/>
  <c r="N1209" i="14"/>
  <c r="L1210" i="14"/>
  <c r="N1210" i="14"/>
  <c r="L1211" i="14"/>
  <c r="N1211" i="14"/>
  <c r="L1212" i="14"/>
  <c r="N1212" i="14"/>
  <c r="L1213" i="14"/>
  <c r="N1213" i="14"/>
  <c r="L1214" i="14"/>
  <c r="N1214" i="14"/>
  <c r="L1215" i="14"/>
  <c r="N1215" i="14"/>
  <c r="L1216" i="14"/>
  <c r="N1216" i="14"/>
  <c r="L1217" i="14"/>
  <c r="N1217" i="14"/>
  <c r="L1218" i="14"/>
  <c r="N1218" i="14"/>
  <c r="L1219" i="14"/>
  <c r="N1219" i="14"/>
  <c r="L1220" i="14"/>
  <c r="N1220" i="14"/>
  <c r="L1221" i="14"/>
  <c r="N1221" i="14"/>
  <c r="L1222" i="14"/>
  <c r="N1222" i="14"/>
  <c r="L1223" i="14"/>
  <c r="N1223" i="14"/>
  <c r="L1224" i="14"/>
  <c r="N1224" i="14"/>
  <c r="L1225" i="14"/>
  <c r="N1225" i="14"/>
  <c r="L1226" i="14"/>
  <c r="N1226" i="14"/>
  <c r="L1227" i="14"/>
  <c r="N1227" i="14"/>
  <c r="L1228" i="14"/>
  <c r="N1228" i="14"/>
  <c r="L1229" i="14"/>
  <c r="N1229" i="14"/>
  <c r="L1230" i="14"/>
  <c r="N1230" i="14"/>
  <c r="L1231" i="14"/>
  <c r="N1231" i="14"/>
  <c r="L1232" i="14"/>
  <c r="N1232" i="14"/>
  <c r="L1233" i="14"/>
  <c r="N1233" i="14"/>
  <c r="L1234" i="14"/>
  <c r="N1234" i="14"/>
  <c r="L1235" i="14"/>
  <c r="N1235" i="14"/>
  <c r="L1236" i="14"/>
  <c r="N1236" i="14"/>
  <c r="L1237" i="14"/>
  <c r="N1237" i="14"/>
  <c r="L1238" i="14"/>
  <c r="N1238" i="14"/>
  <c r="L1239" i="14"/>
  <c r="N1239" i="14"/>
  <c r="L1240" i="14"/>
  <c r="N1240" i="14"/>
  <c r="L1241" i="14"/>
  <c r="N1241" i="14"/>
  <c r="L1242" i="14"/>
  <c r="N1242" i="14"/>
  <c r="L1243" i="14"/>
  <c r="N1243" i="14"/>
  <c r="L1244" i="14"/>
  <c r="N1244" i="14"/>
  <c r="L1245" i="14"/>
  <c r="N1245" i="14"/>
  <c r="L1246" i="14"/>
  <c r="N1246" i="14"/>
  <c r="L1247" i="14"/>
  <c r="N1247" i="14"/>
  <c r="L1248" i="14"/>
  <c r="N1248" i="14"/>
  <c r="L1249" i="14"/>
  <c r="N1249" i="14"/>
  <c r="L1250" i="14"/>
  <c r="N1250" i="14"/>
  <c r="L1251" i="14"/>
  <c r="N1251" i="14"/>
  <c r="L1252" i="14"/>
  <c r="N1252" i="14"/>
  <c r="L1253" i="14"/>
  <c r="N1253" i="14"/>
  <c r="L1254" i="14"/>
  <c r="N1254" i="14"/>
  <c r="L1255" i="14"/>
  <c r="N1255" i="14"/>
  <c r="L1256" i="14"/>
  <c r="N1256" i="14"/>
  <c r="L1257" i="14"/>
  <c r="N1257" i="14"/>
  <c r="L1258" i="14"/>
  <c r="N1258" i="14"/>
  <c r="L1259" i="14"/>
  <c r="N1259" i="14"/>
  <c r="L1260" i="14"/>
  <c r="N1260" i="14"/>
  <c r="L1261" i="14"/>
  <c r="N1261" i="14"/>
  <c r="L1262" i="14"/>
  <c r="N1262" i="14"/>
  <c r="L1263" i="14"/>
  <c r="N1263" i="14"/>
  <c r="L1264" i="14"/>
  <c r="N1264" i="14"/>
  <c r="L1265" i="14"/>
  <c r="N1265" i="14"/>
  <c r="L1266" i="14"/>
  <c r="N1266" i="14"/>
  <c r="L1267" i="14"/>
  <c r="N1267" i="14"/>
  <c r="L1268" i="14"/>
  <c r="N1268" i="14"/>
  <c r="L1269" i="14"/>
  <c r="N1269" i="14"/>
  <c r="L1270" i="14"/>
  <c r="N1270" i="14"/>
  <c r="L1271" i="14"/>
  <c r="N1271" i="14"/>
  <c r="L1272" i="14"/>
  <c r="N1272" i="14"/>
  <c r="L1273" i="14"/>
  <c r="N1273" i="14"/>
  <c r="L1274" i="14"/>
  <c r="N1274" i="14"/>
  <c r="L1275" i="14"/>
  <c r="N1275" i="14"/>
  <c r="L1276" i="14"/>
  <c r="N1276" i="14"/>
  <c r="L1277" i="14"/>
  <c r="N1277" i="14"/>
  <c r="L1278" i="14"/>
  <c r="N1278" i="14"/>
  <c r="L1279" i="14"/>
  <c r="N1279" i="14"/>
  <c r="L1280" i="14"/>
  <c r="N1280" i="14"/>
  <c r="L1281" i="14"/>
  <c r="N1281" i="14"/>
  <c r="L1282" i="14"/>
  <c r="N1282" i="14"/>
  <c r="L1283" i="14"/>
  <c r="N1283" i="14"/>
  <c r="L1284" i="14"/>
  <c r="N1284" i="14"/>
  <c r="L1285" i="14"/>
  <c r="N1285" i="14"/>
  <c r="L1286" i="14"/>
  <c r="N1286" i="14"/>
  <c r="L1287" i="14"/>
  <c r="N1287" i="14"/>
  <c r="L1288" i="14"/>
  <c r="N1288" i="14"/>
  <c r="L1289" i="14"/>
  <c r="N1289" i="14"/>
  <c r="L1290" i="14"/>
  <c r="N1290" i="14"/>
  <c r="L1291" i="14"/>
  <c r="N1291" i="14"/>
  <c r="L1292" i="14"/>
  <c r="N1292" i="14"/>
  <c r="L1293" i="14"/>
  <c r="N1293" i="14"/>
  <c r="L1294" i="14"/>
  <c r="N1294" i="14"/>
  <c r="L1295" i="14"/>
  <c r="N1295" i="14"/>
  <c r="L1296" i="14"/>
  <c r="N1296" i="14"/>
  <c r="L1297" i="14"/>
  <c r="N1297" i="14"/>
  <c r="L1298" i="14"/>
  <c r="N1298" i="14"/>
  <c r="L1299" i="14"/>
  <c r="N1299" i="14"/>
  <c r="L1300" i="14"/>
  <c r="N1300" i="14"/>
  <c r="L1301" i="14"/>
  <c r="N1301" i="14"/>
  <c r="L1302" i="14"/>
  <c r="N1302" i="14"/>
  <c r="L1303" i="14"/>
  <c r="N1303" i="14"/>
  <c r="L1304" i="14"/>
  <c r="N1304" i="14"/>
  <c r="L1305" i="14"/>
  <c r="N1305" i="14"/>
  <c r="L1306" i="14"/>
  <c r="N1306" i="14"/>
  <c r="L1307" i="14"/>
  <c r="N1307" i="14"/>
  <c r="L1308" i="14"/>
  <c r="N1308" i="14"/>
  <c r="L1309" i="14"/>
  <c r="N1309" i="14"/>
  <c r="L1310" i="14"/>
  <c r="N1310" i="14"/>
  <c r="L1311" i="14"/>
  <c r="N1311" i="14"/>
  <c r="L1312" i="14"/>
  <c r="N1312" i="14"/>
  <c r="L1313" i="14"/>
  <c r="N1313" i="14"/>
  <c r="L1314" i="14"/>
  <c r="N1314" i="14"/>
  <c r="L1315" i="14"/>
  <c r="N1315" i="14"/>
  <c r="L1316" i="14"/>
  <c r="N1316" i="14"/>
  <c r="L1317" i="14"/>
  <c r="N1317" i="14"/>
  <c r="L1318" i="14"/>
  <c r="N1318" i="14"/>
  <c r="L1319" i="14"/>
  <c r="N1319" i="14"/>
  <c r="L1320" i="14"/>
  <c r="N1320" i="14"/>
  <c r="L1321" i="14"/>
  <c r="N1321" i="14"/>
  <c r="L1322" i="14"/>
  <c r="N1322" i="14"/>
  <c r="L1323" i="14"/>
  <c r="N1323" i="14"/>
  <c r="L1324" i="14"/>
  <c r="N1324" i="14"/>
  <c r="L1325" i="14"/>
  <c r="N1325" i="14"/>
  <c r="L1326" i="14"/>
  <c r="N1326" i="14"/>
  <c r="L1327" i="14"/>
  <c r="N1327" i="14"/>
  <c r="L1328" i="14"/>
  <c r="N1328" i="14"/>
  <c r="L1329" i="14"/>
  <c r="N1329" i="14"/>
  <c r="L1330" i="14"/>
  <c r="N1330" i="14"/>
  <c r="L1331" i="14"/>
  <c r="N1331" i="14"/>
  <c r="L1332" i="14"/>
  <c r="N1332" i="14"/>
  <c r="L1333" i="14"/>
  <c r="N1333" i="14"/>
  <c r="L1334" i="14"/>
  <c r="N1334" i="14"/>
  <c r="L1335" i="14"/>
  <c r="N1335" i="14"/>
  <c r="L1336" i="14"/>
  <c r="N1336" i="14"/>
  <c r="L1337" i="14"/>
  <c r="N1337" i="14"/>
  <c r="L1338" i="14"/>
  <c r="N1338" i="14"/>
  <c r="L1339" i="14"/>
  <c r="N1339" i="14"/>
  <c r="L1340" i="14"/>
  <c r="N1340" i="14"/>
  <c r="L1341" i="14"/>
  <c r="N1341" i="14"/>
  <c r="L1342" i="14"/>
  <c r="N1342" i="14"/>
  <c r="L1343" i="14"/>
  <c r="N1343" i="14"/>
  <c r="L1344" i="14"/>
  <c r="N1344" i="14"/>
  <c r="L1345" i="14"/>
  <c r="N1345" i="14"/>
  <c r="L1346" i="14"/>
  <c r="N1346" i="14"/>
  <c r="L1347" i="14"/>
  <c r="N1347" i="14"/>
  <c r="L1348" i="14"/>
  <c r="N1348" i="14"/>
  <c r="L1349" i="14"/>
  <c r="N1349" i="14"/>
  <c r="L1350" i="14"/>
  <c r="N1350" i="14"/>
  <c r="L1351" i="14"/>
  <c r="N1351" i="14"/>
  <c r="L1352" i="14"/>
  <c r="N1352" i="14"/>
  <c r="L1353" i="14"/>
  <c r="N1353" i="14"/>
  <c r="L1354" i="14"/>
  <c r="N1354" i="14"/>
  <c r="L1355" i="14"/>
  <c r="N1355" i="14"/>
  <c r="L1356" i="14"/>
  <c r="N1356" i="14"/>
  <c r="L1357" i="14"/>
  <c r="N1357" i="14"/>
  <c r="L1358" i="14"/>
  <c r="N1358" i="14"/>
  <c r="L1359" i="14"/>
  <c r="N1359" i="14"/>
  <c r="L1360" i="14"/>
  <c r="N1360" i="14"/>
  <c r="L1361" i="14"/>
  <c r="N1361" i="14"/>
  <c r="L1362" i="14"/>
  <c r="N1362" i="14"/>
  <c r="L1363" i="14"/>
  <c r="N1363" i="14"/>
  <c r="L1364" i="14"/>
  <c r="N1364" i="14"/>
  <c r="L1365" i="14"/>
  <c r="N1365" i="14"/>
  <c r="L1366" i="14"/>
  <c r="N1366" i="14"/>
  <c r="L1367" i="14"/>
  <c r="N1367" i="14"/>
  <c r="L1368" i="14"/>
  <c r="N1368" i="14"/>
  <c r="L1369" i="14"/>
  <c r="N1369" i="14"/>
  <c r="L1370" i="14"/>
  <c r="N1370" i="14"/>
  <c r="L1371" i="14"/>
  <c r="N1371" i="14"/>
  <c r="L1372" i="14"/>
  <c r="N1372" i="14"/>
  <c r="L1373" i="14"/>
  <c r="N1373" i="14"/>
  <c r="L1374" i="14"/>
  <c r="N1374" i="14"/>
  <c r="L1375" i="14"/>
  <c r="N1375" i="14"/>
  <c r="L1376" i="14"/>
  <c r="N1376" i="14"/>
  <c r="L1377" i="14"/>
  <c r="N1377" i="14"/>
  <c r="L1378" i="14"/>
  <c r="N1378" i="14"/>
  <c r="L1379" i="14"/>
  <c r="N1379" i="14"/>
  <c r="L1380" i="14"/>
  <c r="N1380" i="14"/>
  <c r="L1381" i="14"/>
  <c r="N1381" i="14"/>
  <c r="L1382" i="14"/>
  <c r="N1382" i="14"/>
  <c r="L1383" i="14"/>
  <c r="N1383" i="14"/>
  <c r="L1384" i="14"/>
  <c r="N1384" i="14"/>
  <c r="L1385" i="14"/>
  <c r="N1385" i="14"/>
  <c r="L1386" i="14"/>
  <c r="N1386" i="14"/>
  <c r="L1387" i="14"/>
  <c r="N1387" i="14"/>
  <c r="L1388" i="14"/>
  <c r="N1388" i="14"/>
  <c r="L1389" i="14"/>
  <c r="N1389" i="14"/>
  <c r="L1390" i="14"/>
  <c r="N1390" i="14"/>
  <c r="L1391" i="14"/>
  <c r="N1391" i="14"/>
  <c r="L1392" i="14"/>
  <c r="N1392" i="14"/>
  <c r="L1393" i="14"/>
  <c r="N1393" i="14"/>
  <c r="L1394" i="14"/>
  <c r="N1394" i="14"/>
  <c r="L1395" i="14"/>
  <c r="N1395" i="14"/>
  <c r="L1396" i="14"/>
  <c r="N1396" i="14"/>
  <c r="L1397" i="14"/>
  <c r="N1397" i="14"/>
  <c r="L1398" i="14"/>
  <c r="N1398" i="14"/>
  <c r="L1399" i="14"/>
  <c r="N1399" i="14"/>
  <c r="L1400" i="14"/>
  <c r="N1400" i="14"/>
  <c r="L1401" i="14"/>
  <c r="N1401" i="14"/>
  <c r="L1402" i="14"/>
  <c r="N1402" i="14"/>
  <c r="L1403" i="14"/>
  <c r="N1403" i="14"/>
  <c r="L1404" i="14"/>
  <c r="N1404" i="14"/>
  <c r="L1405" i="14"/>
  <c r="N1405" i="14"/>
  <c r="L1406" i="14"/>
  <c r="N1406" i="14"/>
  <c r="L1407" i="14"/>
  <c r="N1407" i="14"/>
  <c r="L1408" i="14"/>
  <c r="N1408" i="14"/>
  <c r="L1409" i="14"/>
  <c r="N1409" i="14"/>
  <c r="L1410" i="14"/>
  <c r="N1410" i="14"/>
  <c r="L1411" i="14"/>
  <c r="N1411" i="14"/>
  <c r="L1412" i="14"/>
  <c r="N1412" i="14"/>
  <c r="L1413" i="14"/>
  <c r="N1413" i="14"/>
  <c r="L1414" i="14"/>
  <c r="N1414" i="14"/>
  <c r="L1415" i="14"/>
  <c r="N1415" i="14"/>
  <c r="L1416" i="14"/>
  <c r="N1416" i="14"/>
  <c r="L1417" i="14"/>
  <c r="N1417" i="14"/>
  <c r="L1418" i="14"/>
  <c r="N1418" i="14"/>
  <c r="L1419" i="14"/>
  <c r="N1419" i="14"/>
  <c r="L1420" i="14"/>
  <c r="N1420" i="14"/>
  <c r="L1421" i="14"/>
  <c r="N1421" i="14"/>
  <c r="L1422" i="14"/>
  <c r="N1422" i="14"/>
  <c r="L1423" i="14"/>
  <c r="N1423" i="14"/>
  <c r="L1424" i="14"/>
  <c r="N1424" i="14"/>
  <c r="L1425" i="14"/>
  <c r="N1425" i="14"/>
  <c r="L1426" i="14"/>
  <c r="N1426" i="14"/>
  <c r="L1427" i="14"/>
  <c r="N1427" i="14"/>
  <c r="L1428" i="14"/>
  <c r="N1428" i="14"/>
  <c r="L1429" i="14"/>
  <c r="N1429" i="14"/>
  <c r="L1430" i="14"/>
  <c r="N1430" i="14"/>
  <c r="L1431" i="14"/>
  <c r="N1431" i="14"/>
  <c r="L1432" i="14"/>
  <c r="N1432" i="14"/>
  <c r="L1433" i="14"/>
  <c r="N1433" i="14"/>
  <c r="L1434" i="14"/>
  <c r="N1434" i="14"/>
  <c r="L1435" i="14"/>
  <c r="N1435" i="14"/>
  <c r="L1436" i="14"/>
  <c r="N1436" i="14"/>
  <c r="L1437" i="14"/>
  <c r="N1437" i="14"/>
  <c r="L1438" i="14"/>
  <c r="N1438" i="14"/>
  <c r="L1439" i="14"/>
  <c r="N1439" i="14"/>
  <c r="L1440" i="14"/>
  <c r="N1440" i="14"/>
  <c r="L1441" i="14"/>
  <c r="N1441" i="14"/>
  <c r="L1442" i="14"/>
  <c r="N1442" i="14"/>
  <c r="L1443" i="14"/>
  <c r="N1443" i="14"/>
  <c r="L1444" i="14"/>
  <c r="N1444" i="14"/>
  <c r="L1445" i="14"/>
  <c r="N1445" i="14"/>
  <c r="L1446" i="14"/>
  <c r="N1446" i="14"/>
  <c r="L1447" i="14"/>
  <c r="N1447" i="14"/>
  <c r="L1448" i="14"/>
  <c r="N1448" i="14"/>
  <c r="L1449" i="14"/>
  <c r="N1449" i="14"/>
  <c r="L1450" i="14"/>
  <c r="N1450" i="14"/>
  <c r="L1451" i="14"/>
  <c r="N1451" i="14"/>
  <c r="L1452" i="14"/>
  <c r="N1452" i="14"/>
  <c r="L1453" i="14"/>
  <c r="N1453" i="14"/>
  <c r="L1454" i="14"/>
  <c r="N1454" i="14"/>
  <c r="L1455" i="14"/>
  <c r="N1455" i="14"/>
  <c r="L1456" i="14"/>
  <c r="N1456" i="14"/>
  <c r="L1457" i="14"/>
  <c r="N1457" i="14"/>
  <c r="L1458" i="14"/>
  <c r="N1458" i="14"/>
  <c r="L1459" i="14"/>
  <c r="N1459" i="14"/>
  <c r="L1460" i="14"/>
  <c r="N1460" i="14"/>
  <c r="L1461" i="14"/>
  <c r="N1461" i="14"/>
  <c r="L1462" i="14"/>
  <c r="N1462" i="14"/>
  <c r="L1463" i="14"/>
  <c r="N1463" i="14"/>
  <c r="L1464" i="14"/>
  <c r="N1464" i="14"/>
  <c r="L1465" i="14"/>
  <c r="N1465" i="14"/>
  <c r="L1466" i="14"/>
  <c r="N1466" i="14"/>
  <c r="L1467" i="14"/>
  <c r="N1467" i="14"/>
  <c r="L1468" i="14"/>
  <c r="N1468" i="14"/>
  <c r="L1469" i="14"/>
  <c r="N1469" i="14"/>
  <c r="L1470" i="14"/>
  <c r="N1470" i="14"/>
  <c r="L1471" i="14"/>
  <c r="N1471" i="14"/>
  <c r="L1472" i="14"/>
  <c r="N1472" i="14"/>
  <c r="L1473" i="14"/>
  <c r="N1473" i="14"/>
  <c r="L1474" i="14"/>
  <c r="N1474" i="14"/>
  <c r="L1475" i="14"/>
  <c r="N1475" i="14"/>
  <c r="L1476" i="14"/>
  <c r="N1476" i="14"/>
  <c r="L1477" i="14"/>
  <c r="N1477" i="14"/>
  <c r="L1478" i="14"/>
  <c r="N1478" i="14"/>
  <c r="L1479" i="14"/>
  <c r="N1479" i="14"/>
  <c r="L1480" i="14"/>
  <c r="N1480" i="14"/>
  <c r="L1481" i="14"/>
  <c r="N1481" i="14"/>
  <c r="L1482" i="14"/>
  <c r="N1482" i="14"/>
  <c r="L1483" i="14"/>
  <c r="N1483" i="14"/>
  <c r="L1484" i="14"/>
  <c r="N1484" i="14"/>
  <c r="L1485" i="14"/>
  <c r="N1485" i="14"/>
  <c r="L1486" i="14"/>
  <c r="N1486" i="14"/>
  <c r="L1487" i="14"/>
  <c r="N1487" i="14"/>
  <c r="L1488" i="14"/>
  <c r="N1488" i="14"/>
  <c r="L1489" i="14"/>
  <c r="N1489" i="14"/>
  <c r="L1490" i="14"/>
  <c r="N1490" i="14"/>
  <c r="L1491" i="14"/>
  <c r="N1491" i="14"/>
  <c r="L1492" i="14"/>
  <c r="N1492" i="14"/>
  <c r="L1493" i="14"/>
  <c r="N1493" i="14"/>
  <c r="L1494" i="14"/>
  <c r="N1494" i="14"/>
  <c r="L1495" i="14"/>
  <c r="N1495" i="14"/>
  <c r="L1496" i="14"/>
  <c r="N1496" i="14"/>
  <c r="L1497" i="14"/>
  <c r="N1497" i="14"/>
  <c r="L1498" i="14"/>
  <c r="N1498" i="14"/>
  <c r="L1499" i="14"/>
  <c r="N1499" i="14"/>
  <c r="L1500" i="14"/>
  <c r="N1500" i="14"/>
  <c r="L1501" i="14"/>
  <c r="N1501" i="14"/>
  <c r="L1502" i="14"/>
  <c r="N1502" i="14"/>
  <c r="L1503" i="14"/>
  <c r="N1503" i="14"/>
  <c r="L1504" i="14"/>
  <c r="N1504" i="14"/>
  <c r="L1505" i="14"/>
  <c r="N1505" i="14"/>
  <c r="L1506" i="14"/>
  <c r="N1506" i="14"/>
  <c r="L1507" i="14"/>
  <c r="N1507" i="14"/>
  <c r="L1508" i="14"/>
  <c r="N1508" i="14"/>
  <c r="L1509" i="14"/>
  <c r="N1509" i="14"/>
  <c r="L1510" i="14"/>
  <c r="N1510" i="14"/>
  <c r="L1511" i="14"/>
  <c r="N1511" i="14"/>
  <c r="L1512" i="14"/>
  <c r="N1512" i="14"/>
  <c r="L1513" i="14"/>
  <c r="N1513" i="14"/>
  <c r="L1514" i="14"/>
  <c r="N1514" i="14"/>
  <c r="L1515" i="14"/>
  <c r="N1515" i="14"/>
  <c r="L1516" i="14"/>
  <c r="N1516" i="14"/>
  <c r="L1517" i="14"/>
  <c r="N1517" i="14"/>
  <c r="L1518" i="14"/>
  <c r="N1518" i="14"/>
  <c r="L1519" i="14"/>
  <c r="N1519" i="14"/>
  <c r="L1520" i="14"/>
  <c r="N1520" i="14"/>
  <c r="L1521" i="14"/>
  <c r="N1521" i="14"/>
  <c r="L1522" i="14"/>
  <c r="N1522" i="14"/>
  <c r="L1523" i="14"/>
  <c r="N1523" i="14"/>
  <c r="L1524" i="14"/>
  <c r="N1524" i="14"/>
  <c r="L1525" i="14"/>
  <c r="N1525" i="14"/>
  <c r="L1526" i="14"/>
  <c r="N1526" i="14"/>
  <c r="L1527" i="14"/>
  <c r="N1527" i="14"/>
  <c r="L1528" i="14"/>
  <c r="N1528" i="14"/>
  <c r="L1529" i="14"/>
  <c r="N1529" i="14"/>
  <c r="L1530" i="14"/>
  <c r="N1530" i="14"/>
  <c r="L1531" i="14"/>
  <c r="N1531" i="14"/>
  <c r="L1532" i="14"/>
  <c r="N1532" i="14"/>
  <c r="L1533" i="14"/>
  <c r="N1533" i="14"/>
  <c r="L1534" i="14"/>
  <c r="N1534" i="14"/>
  <c r="L1535" i="14"/>
  <c r="N1535" i="14"/>
  <c r="L1536" i="14"/>
  <c r="N1536" i="14"/>
  <c r="L1537" i="14"/>
  <c r="N1537" i="14"/>
  <c r="L1538" i="14"/>
  <c r="N1538" i="14"/>
  <c r="L1539" i="14"/>
  <c r="N1539" i="14"/>
  <c r="L1540" i="14"/>
  <c r="N1540" i="14"/>
  <c r="L1541" i="14"/>
  <c r="N1541" i="14"/>
  <c r="L1542" i="14"/>
  <c r="N1542" i="14"/>
  <c r="L1543" i="14"/>
  <c r="N1543" i="14"/>
  <c r="L1544" i="14"/>
  <c r="N1544" i="14"/>
  <c r="L1545" i="14"/>
  <c r="N1545" i="14"/>
  <c r="L1546" i="14"/>
  <c r="N1546" i="14"/>
  <c r="L1547" i="14"/>
  <c r="N1547" i="14"/>
  <c r="L1548" i="14"/>
  <c r="N1548" i="14"/>
  <c r="L1549" i="14"/>
  <c r="N1549" i="14"/>
  <c r="L1550" i="14"/>
  <c r="N1550" i="14"/>
  <c r="L1551" i="14"/>
  <c r="N1551" i="14"/>
  <c r="L1552" i="14"/>
  <c r="N1552" i="14"/>
  <c r="L1553" i="14"/>
  <c r="N1553" i="14"/>
  <c r="L1554" i="14"/>
  <c r="N1554" i="14"/>
  <c r="L1555" i="14"/>
  <c r="N1555" i="14"/>
  <c r="L1556" i="14"/>
  <c r="N1556" i="14"/>
  <c r="L1557" i="14"/>
  <c r="N1557" i="14"/>
  <c r="L1558" i="14"/>
  <c r="N1558" i="14"/>
  <c r="L1559" i="14"/>
  <c r="N1559" i="14"/>
  <c r="L1560" i="14"/>
  <c r="N1560" i="14"/>
  <c r="L1561" i="14"/>
  <c r="N1561" i="14"/>
  <c r="L1562" i="14"/>
  <c r="N1562" i="14"/>
  <c r="L1563" i="14"/>
  <c r="N1563" i="14"/>
  <c r="L1564" i="14"/>
  <c r="N1564" i="14"/>
  <c r="L1565" i="14"/>
  <c r="N1565" i="14"/>
  <c r="L1566" i="14"/>
  <c r="N1566" i="14"/>
  <c r="L1567" i="14"/>
  <c r="N1567" i="14"/>
  <c r="L1568" i="14"/>
  <c r="N1568" i="14"/>
  <c r="L1569" i="14"/>
  <c r="N1569" i="14"/>
  <c r="L1570" i="14"/>
  <c r="N1570" i="14"/>
  <c r="L1571" i="14"/>
  <c r="N1571" i="14"/>
  <c r="L1572" i="14"/>
  <c r="N1572" i="14"/>
  <c r="L1573" i="14"/>
  <c r="N1573" i="14"/>
  <c r="L1574" i="14"/>
  <c r="N1574" i="14"/>
  <c r="L1575" i="14"/>
  <c r="N1575" i="14"/>
  <c r="L1576" i="14"/>
  <c r="N1576" i="14"/>
  <c r="L1577" i="14"/>
  <c r="N1577" i="14"/>
  <c r="L1578" i="14"/>
  <c r="N1578" i="14"/>
  <c r="L1579" i="14"/>
  <c r="N1579" i="14"/>
  <c r="L1580" i="14"/>
  <c r="N1580" i="14"/>
  <c r="L1581" i="14"/>
  <c r="N1581" i="14"/>
  <c r="L1582" i="14"/>
  <c r="N1582" i="14"/>
  <c r="L1583" i="14"/>
  <c r="N1583" i="14"/>
  <c r="L1584" i="14"/>
  <c r="N1584" i="14"/>
  <c r="L1585" i="14"/>
  <c r="N1585" i="14"/>
  <c r="L1586" i="14"/>
  <c r="N1586" i="14"/>
  <c r="L1587" i="14"/>
  <c r="N1587" i="14"/>
  <c r="L1588" i="14"/>
  <c r="N1588" i="14"/>
  <c r="L1589" i="14"/>
  <c r="N1589" i="14"/>
  <c r="L1590" i="14"/>
  <c r="N1590" i="14"/>
  <c r="L1591" i="14"/>
  <c r="N1591" i="14"/>
  <c r="L1592" i="14"/>
  <c r="N1592" i="14"/>
  <c r="L1593" i="14"/>
  <c r="N1593" i="14"/>
  <c r="L1594" i="14"/>
  <c r="N1594" i="14"/>
  <c r="L1595" i="14"/>
  <c r="N1595" i="14"/>
  <c r="L1596" i="14"/>
  <c r="N1596" i="14"/>
  <c r="L1597" i="14"/>
  <c r="N1597" i="14"/>
  <c r="L1598" i="14"/>
  <c r="N1598" i="14"/>
  <c r="L1599" i="14"/>
  <c r="N1599" i="14"/>
  <c r="L1600" i="14"/>
  <c r="N1600" i="14"/>
  <c r="L1601" i="14"/>
  <c r="N1601" i="14"/>
  <c r="L1602" i="14"/>
  <c r="N1602" i="14"/>
  <c r="L1603" i="14"/>
  <c r="N1603" i="14"/>
  <c r="L1604" i="14"/>
  <c r="N1604" i="14"/>
  <c r="L1605" i="14"/>
  <c r="N1605" i="14"/>
  <c r="L1606" i="14"/>
  <c r="N1606" i="14"/>
  <c r="L1607" i="14"/>
  <c r="N1607" i="14"/>
  <c r="L1608" i="14"/>
  <c r="N1608" i="14"/>
  <c r="L1609" i="14"/>
  <c r="N1609" i="14"/>
  <c r="L1610" i="14"/>
  <c r="N1610" i="14"/>
  <c r="L1611" i="14"/>
  <c r="N1611" i="14"/>
  <c r="L1612" i="14"/>
  <c r="N1612" i="14"/>
  <c r="L1613" i="14"/>
  <c r="N1613" i="14"/>
  <c r="L1614" i="14"/>
  <c r="N1614" i="14"/>
  <c r="L1615" i="14"/>
  <c r="N1615" i="14"/>
  <c r="L1616" i="14"/>
  <c r="N1616" i="14"/>
  <c r="L1617" i="14"/>
  <c r="N1617" i="14"/>
  <c r="L1618" i="14"/>
  <c r="N1618" i="14"/>
  <c r="L1619" i="14"/>
  <c r="N1619" i="14"/>
  <c r="L1620" i="14"/>
  <c r="N1620" i="14"/>
  <c r="L1621" i="14"/>
  <c r="N1621" i="14"/>
  <c r="L1622" i="14"/>
  <c r="N1622" i="14"/>
  <c r="L1623" i="14"/>
  <c r="N1623" i="14"/>
  <c r="L1624" i="14"/>
  <c r="N1624" i="14"/>
  <c r="L1625" i="14"/>
  <c r="N1625" i="14"/>
  <c r="L1626" i="14"/>
  <c r="N1626" i="14"/>
  <c r="L1627" i="14"/>
  <c r="N1627" i="14"/>
  <c r="L1628" i="14"/>
  <c r="N1628" i="14"/>
  <c r="L1629" i="14"/>
  <c r="N1629" i="14"/>
  <c r="L1630" i="14"/>
  <c r="N1630" i="14"/>
  <c r="L1631" i="14"/>
  <c r="N1631" i="14"/>
  <c r="L1632" i="14"/>
  <c r="N1632" i="14"/>
  <c r="L1633" i="14"/>
  <c r="N1633" i="14"/>
  <c r="L1634" i="14"/>
  <c r="N1634" i="14"/>
  <c r="L1635" i="14"/>
  <c r="N1635" i="14"/>
  <c r="L1636" i="14"/>
  <c r="N1636" i="14"/>
  <c r="L1637" i="14"/>
  <c r="N1637" i="14"/>
  <c r="L1638" i="14"/>
  <c r="N1638" i="14"/>
  <c r="L1639" i="14"/>
  <c r="N1639" i="14"/>
  <c r="L1640" i="14"/>
  <c r="N1640" i="14"/>
  <c r="L1641" i="14"/>
  <c r="N1641" i="14"/>
  <c r="L1642" i="14"/>
  <c r="N1642" i="14"/>
  <c r="L1643" i="14"/>
  <c r="N1643" i="14"/>
  <c r="L1644" i="14"/>
  <c r="N1644" i="14"/>
  <c r="L1645" i="14"/>
  <c r="N1645" i="14"/>
  <c r="L1646" i="14"/>
  <c r="N1646" i="14"/>
  <c r="L1647" i="14"/>
  <c r="N1647" i="14"/>
  <c r="L1648" i="14"/>
  <c r="N1648" i="14"/>
  <c r="L1649" i="14"/>
  <c r="N1649" i="14"/>
  <c r="L1650" i="14"/>
  <c r="N1650" i="14"/>
  <c r="L1651" i="14"/>
  <c r="N1651" i="14"/>
  <c r="L1652" i="14"/>
  <c r="N1652" i="14"/>
  <c r="L1653" i="14"/>
  <c r="N1653" i="14"/>
  <c r="L1654" i="14"/>
  <c r="N1654" i="14"/>
  <c r="L1655" i="14"/>
  <c r="N1655" i="14"/>
  <c r="L1656" i="14"/>
  <c r="N1656" i="14"/>
  <c r="L1657" i="14"/>
  <c r="N1657" i="14"/>
  <c r="L1658" i="14"/>
  <c r="N1658" i="14"/>
  <c r="L1659" i="14"/>
  <c r="N1659" i="14"/>
  <c r="L1660" i="14"/>
  <c r="N1660" i="14"/>
  <c r="L1661" i="14"/>
  <c r="N1661" i="14"/>
  <c r="L1662" i="14"/>
  <c r="N1662" i="14"/>
  <c r="L1663" i="14"/>
  <c r="N1663" i="14"/>
  <c r="L1664" i="14"/>
  <c r="N1664" i="14"/>
  <c r="L1665" i="14"/>
  <c r="N1665" i="14"/>
  <c r="L1666" i="14"/>
  <c r="N1666" i="14"/>
  <c r="L1667" i="14"/>
  <c r="N1667" i="14"/>
  <c r="L1668" i="14"/>
  <c r="N1668" i="14"/>
  <c r="L1669" i="14"/>
  <c r="N1669" i="14"/>
  <c r="L1670" i="14"/>
  <c r="N1670" i="14"/>
  <c r="L1671" i="14"/>
  <c r="N1671" i="14"/>
  <c r="L1672" i="14"/>
  <c r="N1672" i="14"/>
  <c r="L1673" i="14"/>
  <c r="N1673" i="14"/>
  <c r="L1674" i="14"/>
  <c r="N1674" i="14"/>
  <c r="L1675" i="14"/>
  <c r="N1675" i="14"/>
  <c r="L1676" i="14"/>
  <c r="N1676" i="14"/>
  <c r="L1677" i="14"/>
  <c r="N1677" i="14"/>
  <c r="L1678" i="14"/>
  <c r="N1678" i="14"/>
  <c r="L1679" i="14"/>
  <c r="N1679" i="14"/>
  <c r="L1680" i="14"/>
  <c r="N1680" i="14"/>
  <c r="L1681" i="14"/>
  <c r="N1681" i="14"/>
  <c r="L1682" i="14"/>
  <c r="N1682" i="14"/>
  <c r="L1683" i="14"/>
  <c r="N1683" i="14"/>
  <c r="L1684" i="14"/>
  <c r="N1684" i="14"/>
  <c r="L1685" i="14"/>
  <c r="N1685" i="14"/>
  <c r="L1686" i="14"/>
  <c r="N1686" i="14"/>
  <c r="L1687" i="14"/>
  <c r="N1687" i="14"/>
  <c r="L1688" i="14"/>
  <c r="N1688" i="14"/>
  <c r="L1689" i="14"/>
  <c r="N1689" i="14"/>
  <c r="L1690" i="14"/>
  <c r="N1690" i="14"/>
  <c r="L1691" i="14"/>
  <c r="N1691" i="14"/>
  <c r="L1692" i="14"/>
  <c r="N1692" i="14"/>
  <c r="L1693" i="14"/>
  <c r="N1693" i="14"/>
  <c r="L1694" i="14"/>
  <c r="N1694" i="14"/>
  <c r="L1695" i="14"/>
  <c r="N1695" i="14"/>
  <c r="L1696" i="14"/>
  <c r="N1696" i="14"/>
  <c r="L1697" i="14"/>
  <c r="N1697" i="14"/>
  <c r="L1698" i="14"/>
  <c r="N1698" i="14"/>
  <c r="L1699" i="14"/>
  <c r="N1699" i="14"/>
  <c r="L1700" i="14"/>
  <c r="N1700" i="14"/>
  <c r="L1701" i="14"/>
  <c r="N1701" i="14"/>
  <c r="L1702" i="14"/>
  <c r="N1702" i="14"/>
  <c r="L1703" i="14"/>
  <c r="N1703" i="14"/>
  <c r="L1704" i="14"/>
  <c r="N1704" i="14"/>
  <c r="L1705" i="14"/>
  <c r="N1705" i="14"/>
  <c r="L1706" i="14"/>
  <c r="N1706" i="14"/>
  <c r="L1707" i="14"/>
  <c r="N1707" i="14"/>
  <c r="L1708" i="14"/>
  <c r="N1708" i="14"/>
  <c r="L1709" i="14"/>
  <c r="N1709" i="14"/>
  <c r="L1710" i="14"/>
  <c r="N1710" i="14"/>
  <c r="L1711" i="14"/>
  <c r="N1711" i="14"/>
  <c r="L1712" i="14"/>
  <c r="N1712" i="14"/>
  <c r="L1713" i="14"/>
  <c r="N1713" i="14"/>
  <c r="L1714" i="14"/>
  <c r="N1714" i="14"/>
  <c r="L1715" i="14"/>
  <c r="N1715" i="14"/>
  <c r="L1716" i="14"/>
  <c r="N1716" i="14"/>
  <c r="L1717" i="14"/>
  <c r="N1717" i="14"/>
  <c r="L1718" i="14"/>
  <c r="N1718" i="14"/>
  <c r="L1719" i="14"/>
  <c r="N1719" i="14"/>
  <c r="L1720" i="14"/>
  <c r="N1720" i="14"/>
  <c r="L1721" i="14"/>
  <c r="N1721" i="14"/>
  <c r="L1722" i="14"/>
  <c r="N1722" i="14"/>
  <c r="L1723" i="14"/>
  <c r="N1723" i="14"/>
  <c r="L1724" i="14"/>
  <c r="N1724" i="14"/>
  <c r="L1725" i="14"/>
  <c r="N1725" i="14"/>
  <c r="L1726" i="14"/>
  <c r="N1726" i="14"/>
  <c r="L1727" i="14"/>
  <c r="N1727" i="14"/>
  <c r="L1728" i="14"/>
  <c r="N1728" i="14"/>
  <c r="L1729" i="14"/>
  <c r="N1729" i="14"/>
  <c r="L1730" i="14"/>
  <c r="N1730" i="14"/>
  <c r="L1731" i="14"/>
  <c r="N1731" i="14"/>
  <c r="L1732" i="14"/>
  <c r="N1732" i="14"/>
  <c r="L1733" i="14"/>
  <c r="N1733" i="14"/>
  <c r="L1734" i="14"/>
  <c r="N1734" i="14"/>
  <c r="L1735" i="14"/>
  <c r="N1735" i="14"/>
  <c r="L1736" i="14"/>
  <c r="N1736" i="14"/>
  <c r="L1737" i="14"/>
  <c r="N1737" i="14"/>
  <c r="L1738" i="14"/>
  <c r="N1738" i="14"/>
  <c r="L1739" i="14"/>
  <c r="N1739" i="14"/>
  <c r="L1740" i="14"/>
  <c r="N1740" i="14"/>
  <c r="L1741" i="14"/>
  <c r="N1741" i="14"/>
  <c r="L1742" i="14"/>
  <c r="N1742" i="14"/>
  <c r="L1743" i="14"/>
  <c r="N1743" i="14"/>
  <c r="L1744" i="14"/>
  <c r="N1744" i="14"/>
  <c r="L1745" i="14"/>
  <c r="N1745" i="14"/>
  <c r="L1746" i="14"/>
  <c r="N1746" i="14"/>
  <c r="L1747" i="14"/>
  <c r="N1747" i="14"/>
  <c r="L1748" i="14"/>
  <c r="N1748" i="14"/>
  <c r="L1749" i="14"/>
  <c r="N1749" i="14"/>
  <c r="L1750" i="14"/>
  <c r="N1750" i="14"/>
  <c r="L1751" i="14"/>
  <c r="N1751" i="14"/>
  <c r="L1752" i="14"/>
  <c r="N1752" i="14"/>
  <c r="L1753" i="14"/>
  <c r="N1753" i="14"/>
  <c r="L1754" i="14"/>
  <c r="N1754" i="14"/>
  <c r="L1755" i="14"/>
  <c r="N1755" i="14"/>
  <c r="L1756" i="14"/>
  <c r="N1756" i="14"/>
  <c r="L1757" i="14"/>
  <c r="N1757" i="14"/>
  <c r="L1758" i="14"/>
  <c r="N1758" i="14"/>
  <c r="L1759" i="14"/>
  <c r="N1759" i="14"/>
  <c r="L1760" i="14"/>
  <c r="N1760" i="14"/>
  <c r="L1761" i="14"/>
  <c r="N1761" i="14"/>
  <c r="L1762" i="14"/>
  <c r="N1762" i="14"/>
  <c r="L1763" i="14"/>
  <c r="N1763" i="14"/>
  <c r="L1764" i="14"/>
  <c r="N1764" i="14"/>
  <c r="L1765" i="14"/>
  <c r="N1765" i="14"/>
  <c r="L1766" i="14"/>
  <c r="N1766" i="14"/>
  <c r="L1767" i="14"/>
  <c r="N1767" i="14"/>
  <c r="L1768" i="14"/>
  <c r="N1768" i="14"/>
  <c r="L1769" i="14"/>
  <c r="N1769" i="14"/>
  <c r="L1770" i="14"/>
  <c r="N1770" i="14"/>
  <c r="L1771" i="14"/>
  <c r="N1771" i="14"/>
  <c r="L1772" i="14"/>
  <c r="N1772" i="14"/>
  <c r="L1773" i="14"/>
  <c r="N1773" i="14"/>
  <c r="L1774" i="14"/>
  <c r="N1774" i="14"/>
  <c r="L1775" i="14"/>
  <c r="N1775" i="14"/>
  <c r="L1776" i="14"/>
  <c r="N1776" i="14"/>
  <c r="L1777" i="14"/>
  <c r="N1777" i="14"/>
  <c r="L1778" i="14"/>
  <c r="N1778" i="14"/>
  <c r="L1779" i="14"/>
  <c r="N1779" i="14"/>
  <c r="L1780" i="14"/>
  <c r="N1780" i="14"/>
  <c r="L1781" i="14"/>
  <c r="N1781" i="14"/>
  <c r="L1782" i="14"/>
  <c r="N1782" i="14"/>
  <c r="L1783" i="14"/>
  <c r="N1783" i="14"/>
  <c r="L1784" i="14"/>
  <c r="N1784" i="14"/>
  <c r="L1785" i="14"/>
  <c r="N1785" i="14"/>
  <c r="L1786" i="14"/>
  <c r="N1786" i="14"/>
  <c r="L1787" i="14"/>
  <c r="N1787" i="14"/>
  <c r="L1788" i="14"/>
  <c r="N1788" i="14"/>
  <c r="L1789" i="14"/>
  <c r="N1789" i="14"/>
  <c r="L1790" i="14"/>
  <c r="N1790" i="14"/>
  <c r="L1791" i="14"/>
  <c r="N1791" i="14"/>
  <c r="L1792" i="14"/>
  <c r="N1792" i="14"/>
  <c r="L1793" i="14"/>
  <c r="N1793" i="14"/>
  <c r="L1794" i="14"/>
  <c r="N1794" i="14"/>
  <c r="L1795" i="14"/>
  <c r="N1795" i="14"/>
  <c r="L1796" i="14"/>
  <c r="N1796" i="14"/>
  <c r="L1797" i="14"/>
  <c r="N1797" i="14"/>
  <c r="L1798" i="14"/>
  <c r="N1798" i="14"/>
  <c r="L1799" i="14"/>
  <c r="N1799" i="14"/>
  <c r="L1800" i="14"/>
  <c r="N1800" i="14"/>
  <c r="L1801" i="14"/>
  <c r="N1801" i="14"/>
  <c r="L1802" i="14"/>
  <c r="N1802" i="14"/>
  <c r="L1803" i="14"/>
  <c r="N1803" i="14"/>
  <c r="L1804" i="14"/>
  <c r="N1804" i="14"/>
  <c r="L1805" i="14"/>
  <c r="N1805" i="14"/>
  <c r="L1806" i="14"/>
  <c r="N1806" i="14"/>
  <c r="L1807" i="14"/>
  <c r="N1807" i="14"/>
  <c r="L1808" i="14"/>
  <c r="N1808" i="14"/>
  <c r="L1809" i="14"/>
  <c r="N1809" i="14"/>
  <c r="L1810" i="14"/>
  <c r="N1810" i="14"/>
  <c r="L1811" i="14"/>
  <c r="N1811" i="14"/>
  <c r="L1812" i="14"/>
  <c r="N1812" i="14"/>
  <c r="L1813" i="14"/>
  <c r="N1813" i="14"/>
  <c r="L1814" i="14"/>
  <c r="N1814" i="14"/>
  <c r="L1815" i="14"/>
  <c r="N1815" i="14"/>
  <c r="L1816" i="14"/>
  <c r="N1816" i="14"/>
  <c r="L1817" i="14"/>
  <c r="N1817" i="14"/>
  <c r="L1818" i="14"/>
  <c r="N1818" i="14"/>
  <c r="L1819" i="14"/>
  <c r="N1819" i="14"/>
  <c r="L1820" i="14"/>
  <c r="N1820" i="14"/>
  <c r="L1821" i="14"/>
  <c r="N1821" i="14"/>
  <c r="L1822" i="14"/>
  <c r="N1822" i="14"/>
  <c r="L1823" i="14"/>
  <c r="N1823" i="14"/>
  <c r="L1824" i="14"/>
  <c r="N1824" i="14"/>
  <c r="L1825" i="14"/>
  <c r="N1825" i="14"/>
  <c r="L1826" i="14"/>
  <c r="N1826" i="14"/>
  <c r="L1827" i="14"/>
  <c r="N1827" i="14"/>
  <c r="L1828" i="14"/>
  <c r="N1828" i="14"/>
  <c r="L1829" i="14"/>
  <c r="N1829" i="14"/>
  <c r="L1830" i="14"/>
  <c r="N1830" i="14"/>
  <c r="L1831" i="14"/>
  <c r="N1831" i="14"/>
  <c r="L1832" i="14"/>
  <c r="N1832" i="14"/>
  <c r="L1833" i="14"/>
  <c r="N1833" i="14"/>
  <c r="L1834" i="14"/>
  <c r="N1834" i="14"/>
  <c r="L1835" i="14"/>
  <c r="N1835" i="14"/>
  <c r="L1836" i="14"/>
  <c r="N1836" i="14"/>
  <c r="L1837" i="14"/>
  <c r="N1837" i="14"/>
  <c r="L1838" i="14"/>
  <c r="N1838" i="14"/>
  <c r="L1839" i="14"/>
  <c r="N1839" i="14"/>
  <c r="L1840" i="14"/>
  <c r="N1840" i="14"/>
  <c r="L1841" i="14"/>
  <c r="N1841" i="14"/>
  <c r="L1842" i="14"/>
  <c r="N1842" i="14"/>
  <c r="L1843" i="14"/>
  <c r="N1843" i="14"/>
  <c r="L1844" i="14"/>
  <c r="N1844" i="14"/>
  <c r="L1845" i="14"/>
  <c r="N1845" i="14"/>
  <c r="L1846" i="14"/>
  <c r="N1846" i="14"/>
  <c r="L1847" i="14"/>
  <c r="N1847" i="14"/>
  <c r="L1848" i="14"/>
  <c r="N1848" i="14"/>
  <c r="L1849" i="14"/>
  <c r="N1849" i="14"/>
  <c r="L1850" i="14"/>
  <c r="N1850" i="14"/>
  <c r="L1851" i="14"/>
  <c r="N1851" i="14"/>
  <c r="L1852" i="14"/>
  <c r="N1852" i="14"/>
  <c r="L1853" i="14"/>
  <c r="N1853" i="14"/>
  <c r="L1854" i="14"/>
  <c r="N1854" i="14"/>
  <c r="L1855" i="14"/>
  <c r="N1855" i="14"/>
  <c r="L1856" i="14"/>
  <c r="N1856" i="14"/>
  <c r="L1857" i="14"/>
  <c r="N1857" i="14"/>
  <c r="L1858" i="14"/>
  <c r="N1858" i="14"/>
  <c r="L1859" i="14"/>
  <c r="N1859" i="14"/>
  <c r="L1860" i="14"/>
  <c r="N1860" i="14"/>
  <c r="L1861" i="14"/>
  <c r="N1861" i="14"/>
  <c r="L1862" i="14"/>
  <c r="N1862" i="14"/>
  <c r="L1863" i="14"/>
  <c r="N1863" i="14"/>
  <c r="L1864" i="14"/>
  <c r="N1864" i="14"/>
  <c r="L1865" i="14"/>
  <c r="N1865" i="14"/>
  <c r="L1866" i="14"/>
  <c r="N1866" i="14"/>
  <c r="L1867" i="14"/>
  <c r="N1867" i="14"/>
  <c r="L1868" i="14"/>
  <c r="N1868" i="14"/>
  <c r="L1869" i="14"/>
  <c r="N1869" i="14"/>
  <c r="L1870" i="14"/>
  <c r="N1870" i="14"/>
  <c r="L1871" i="14"/>
  <c r="N1871" i="14"/>
  <c r="L1872" i="14"/>
  <c r="N1872" i="14"/>
  <c r="L1873" i="14"/>
  <c r="N1873" i="14"/>
  <c r="L1874" i="14"/>
  <c r="N1874" i="14"/>
  <c r="L1875" i="14"/>
  <c r="N1875" i="14"/>
  <c r="L1876" i="14"/>
  <c r="N1876" i="14"/>
  <c r="L1877" i="14"/>
  <c r="N1877" i="14"/>
  <c r="L1878" i="14"/>
  <c r="N1878" i="14"/>
  <c r="N2" i="14"/>
  <c r="L2" i="14"/>
  <c r="O2991" i="14"/>
  <c r="O2990" i="14"/>
  <c r="O2989" i="14"/>
  <c r="O2988" i="14"/>
  <c r="O2987" i="14"/>
  <c r="O2986" i="14"/>
  <c r="O2985" i="14"/>
  <c r="O2984" i="14"/>
  <c r="O2983" i="14"/>
  <c r="O2982" i="14"/>
  <c r="O2981" i="14"/>
  <c r="O2980" i="14"/>
  <c r="O2979" i="14"/>
  <c r="O2978" i="14"/>
  <c r="O2977" i="14"/>
  <c r="O2976" i="14"/>
  <c r="O2975" i="14"/>
  <c r="O2974" i="14"/>
  <c r="O2973" i="14"/>
  <c r="O2972" i="14"/>
  <c r="O2971" i="14"/>
  <c r="O2970" i="14"/>
  <c r="O2969" i="14"/>
  <c r="O2968" i="14"/>
  <c r="O2967" i="14"/>
  <c r="O2966" i="14"/>
  <c r="O2965" i="14"/>
  <c r="O2964" i="14"/>
  <c r="O2963" i="14"/>
  <c r="O2962" i="14"/>
  <c r="O2961" i="14"/>
  <c r="O2960" i="14"/>
  <c r="O2959" i="14"/>
  <c r="O2958" i="14"/>
  <c r="O2957" i="14"/>
  <c r="O2956" i="14"/>
  <c r="O2955" i="14"/>
  <c r="O2954" i="14"/>
  <c r="O2953" i="14"/>
  <c r="O2952" i="14"/>
  <c r="O2951" i="14"/>
  <c r="O2950" i="14"/>
  <c r="O2949" i="14"/>
  <c r="O2948" i="14"/>
  <c r="O2947" i="14"/>
  <c r="O2946" i="14"/>
  <c r="O2945" i="14"/>
  <c r="O2944" i="14"/>
  <c r="O2943" i="14"/>
  <c r="O2942" i="14"/>
  <c r="O2941" i="14"/>
  <c r="O2940" i="14"/>
  <c r="O2939" i="14"/>
  <c r="O2938" i="14"/>
  <c r="O2937" i="14"/>
  <c r="O2936" i="14"/>
  <c r="O2935" i="14"/>
  <c r="O2934" i="14"/>
  <c r="O2933" i="14"/>
  <c r="O2932" i="14"/>
  <c r="O2931" i="14"/>
  <c r="O2930" i="14"/>
  <c r="O2929" i="14"/>
  <c r="O2928" i="14"/>
  <c r="O2927" i="14"/>
  <c r="O2926" i="14"/>
  <c r="O2925" i="14"/>
  <c r="O2924" i="14"/>
  <c r="O2923" i="14"/>
  <c r="O2922" i="14"/>
  <c r="O2921" i="14"/>
  <c r="O2920" i="14"/>
  <c r="O2919" i="14"/>
  <c r="O2918" i="14"/>
  <c r="O2917" i="14"/>
  <c r="O2916" i="14"/>
  <c r="O2915" i="14"/>
  <c r="O2914" i="14"/>
  <c r="O2913" i="14"/>
  <c r="O2912" i="14"/>
  <c r="O2911" i="14"/>
  <c r="O2910" i="14"/>
  <c r="O2909" i="14"/>
  <c r="O2908" i="14"/>
  <c r="O2907" i="14"/>
  <c r="O2906" i="14"/>
  <c r="O2905" i="14"/>
  <c r="O2904" i="14"/>
  <c r="O2903" i="14"/>
  <c r="O2902" i="14"/>
  <c r="O2901" i="14"/>
  <c r="O2900" i="14"/>
  <c r="O2899" i="14"/>
  <c r="O2898" i="14"/>
  <c r="O2897" i="14"/>
  <c r="O2896" i="14"/>
  <c r="O2895" i="14"/>
  <c r="O2894" i="14"/>
  <c r="O2893" i="14"/>
  <c r="O2892" i="14"/>
  <c r="O2891" i="14"/>
  <c r="O2890" i="14"/>
  <c r="O2889" i="14"/>
  <c r="O2888" i="14"/>
  <c r="O2887" i="14"/>
  <c r="O2886" i="14"/>
  <c r="O2885" i="14"/>
  <c r="O2884" i="14"/>
  <c r="O2883" i="14"/>
  <c r="O2882" i="14"/>
  <c r="O2881" i="14"/>
  <c r="O2880" i="14"/>
  <c r="O2879" i="14"/>
  <c r="O2878" i="14"/>
  <c r="O2877" i="14"/>
  <c r="O2876" i="14"/>
  <c r="O2875" i="14"/>
  <c r="O2874" i="14"/>
  <c r="O2873" i="14"/>
  <c r="O2872" i="14"/>
  <c r="O2871" i="14"/>
  <c r="O2870" i="14"/>
  <c r="O2869" i="14"/>
  <c r="O2868" i="14"/>
  <c r="O2867" i="14"/>
  <c r="O2866" i="14"/>
  <c r="O2865" i="14"/>
  <c r="O2864" i="14"/>
  <c r="O2863" i="14"/>
  <c r="O2862" i="14"/>
  <c r="O2861" i="14"/>
  <c r="O2860" i="14"/>
  <c r="O2859" i="14"/>
  <c r="O2858" i="14"/>
  <c r="O2857" i="14"/>
  <c r="O2856" i="14"/>
  <c r="O2855" i="14"/>
  <c r="O2854" i="14"/>
  <c r="O2853" i="14"/>
  <c r="O2852" i="14"/>
  <c r="O2851" i="14"/>
  <c r="O2850" i="14"/>
  <c r="O2849" i="14"/>
  <c r="O2848" i="14"/>
  <c r="O2847" i="14"/>
  <c r="O2846" i="14"/>
  <c r="O2845" i="14"/>
  <c r="O2844" i="14"/>
  <c r="O2843" i="14"/>
  <c r="O2842" i="14"/>
  <c r="O2841" i="14"/>
  <c r="O2840" i="14"/>
  <c r="O2839" i="14"/>
  <c r="O2838" i="14"/>
  <c r="O2837" i="14"/>
  <c r="O2836" i="14"/>
  <c r="O2835" i="14"/>
  <c r="O2834" i="14"/>
  <c r="O2833" i="14"/>
  <c r="O2832" i="14"/>
  <c r="O2831" i="14"/>
  <c r="O2830" i="14"/>
  <c r="O2829" i="14"/>
  <c r="O2828" i="14"/>
  <c r="O2827" i="14"/>
  <c r="O2826" i="14"/>
  <c r="O2825" i="14"/>
  <c r="O2824" i="14"/>
  <c r="O2823" i="14"/>
  <c r="O2822" i="14"/>
  <c r="O2821" i="14"/>
  <c r="O2820" i="14"/>
  <c r="O2819" i="14"/>
  <c r="O2818" i="14"/>
  <c r="O2817" i="14"/>
  <c r="O2816" i="14"/>
  <c r="O2815" i="14"/>
  <c r="O2814" i="14"/>
  <c r="O2813" i="14"/>
  <c r="O2812" i="14"/>
  <c r="O2811" i="14"/>
  <c r="O2810" i="14"/>
  <c r="O2809" i="14"/>
  <c r="O2808" i="14"/>
  <c r="O2807" i="14"/>
  <c r="O2806" i="14"/>
  <c r="O2805" i="14"/>
  <c r="O2804" i="14"/>
  <c r="O2803" i="14"/>
  <c r="O2802" i="14"/>
  <c r="O2801" i="14"/>
  <c r="O2800" i="14"/>
  <c r="O2799" i="14"/>
  <c r="O2798" i="14"/>
  <c r="O2797" i="14"/>
  <c r="O2796" i="14"/>
  <c r="O2795" i="14"/>
  <c r="O2794" i="14"/>
  <c r="O2793" i="14"/>
  <c r="O2792" i="14"/>
  <c r="O2791" i="14"/>
  <c r="O2790" i="14"/>
  <c r="O2789" i="14"/>
  <c r="O2788" i="14"/>
  <c r="O2787" i="14"/>
  <c r="O2786" i="14"/>
  <c r="O2785" i="14"/>
  <c r="O2784" i="14"/>
  <c r="O2783" i="14"/>
  <c r="O2782" i="14"/>
  <c r="O2781" i="14"/>
  <c r="O2780" i="14"/>
  <c r="O2779" i="14"/>
  <c r="O2778" i="14"/>
  <c r="O2777" i="14"/>
  <c r="O2776" i="14"/>
  <c r="O2775" i="14"/>
  <c r="O2774" i="14"/>
  <c r="O2773" i="14"/>
  <c r="O2772" i="14"/>
  <c r="O2771" i="14"/>
  <c r="O2770" i="14"/>
  <c r="O2769" i="14"/>
  <c r="O2768" i="14"/>
  <c r="O2767" i="14"/>
  <c r="O2766" i="14"/>
  <c r="O2765" i="14"/>
  <c r="O2764" i="14"/>
  <c r="O2763" i="14"/>
  <c r="O2762" i="14"/>
  <c r="O2761" i="14"/>
  <c r="O2760" i="14"/>
  <c r="O2759" i="14"/>
  <c r="O2758" i="14"/>
  <c r="O2757" i="14"/>
  <c r="O2756" i="14"/>
  <c r="O2755" i="14"/>
  <c r="O2754" i="14"/>
  <c r="O2753" i="14"/>
  <c r="O2752" i="14"/>
  <c r="O2751" i="14"/>
  <c r="O2750" i="14"/>
  <c r="O2749" i="14"/>
  <c r="O2748" i="14"/>
  <c r="O2747" i="14"/>
  <c r="O2746" i="14"/>
  <c r="O2745" i="14"/>
  <c r="O2744" i="14"/>
  <c r="O2743" i="14"/>
  <c r="O2742" i="14"/>
  <c r="O2741" i="14"/>
  <c r="O2740" i="14"/>
  <c r="O2739" i="14"/>
  <c r="O2738" i="14"/>
  <c r="O2737" i="14"/>
  <c r="O2736" i="14"/>
  <c r="O2735" i="14"/>
  <c r="O2734" i="14"/>
  <c r="O2733" i="14"/>
  <c r="O2732" i="14"/>
  <c r="O2731" i="14"/>
  <c r="O2730" i="14"/>
  <c r="O2729" i="14"/>
  <c r="O2728" i="14"/>
  <c r="O2727" i="14"/>
  <c r="O2726" i="14"/>
  <c r="O2725" i="14"/>
  <c r="O2724" i="14"/>
  <c r="O2723" i="14"/>
  <c r="O2722" i="14"/>
  <c r="O2721" i="14"/>
  <c r="O2720" i="14"/>
  <c r="O2719" i="14"/>
  <c r="O2718" i="14"/>
  <c r="O2717" i="14"/>
  <c r="O2716" i="14"/>
  <c r="O2715" i="14"/>
  <c r="O2714" i="14"/>
  <c r="O2713" i="14"/>
  <c r="O2712" i="14"/>
  <c r="O2711" i="14"/>
  <c r="O2710" i="14"/>
  <c r="O2709" i="14"/>
  <c r="O2708" i="14"/>
  <c r="O2707" i="14"/>
  <c r="O2706" i="14"/>
  <c r="O2705" i="14"/>
  <c r="O2704" i="14"/>
  <c r="O2703" i="14"/>
  <c r="O2702" i="14"/>
  <c r="O2701" i="14"/>
  <c r="O2700" i="14"/>
  <c r="O2699" i="14"/>
  <c r="O2698" i="14"/>
  <c r="O2697" i="14"/>
  <c r="O2696" i="14"/>
  <c r="O2695" i="14"/>
  <c r="O2694" i="14"/>
  <c r="O2693" i="14"/>
  <c r="O2692" i="14"/>
  <c r="O2691" i="14"/>
  <c r="O2690" i="14"/>
  <c r="O2689" i="14"/>
  <c r="O2688" i="14"/>
  <c r="O2687" i="14"/>
  <c r="O2686" i="14"/>
  <c r="O2685" i="14"/>
  <c r="O2684" i="14"/>
  <c r="O2683" i="14"/>
  <c r="O2682" i="14"/>
  <c r="O2681" i="14"/>
  <c r="O2680" i="14"/>
  <c r="O2679" i="14"/>
  <c r="O2678" i="14"/>
  <c r="O2677" i="14"/>
  <c r="O2676" i="14"/>
  <c r="O2675" i="14"/>
  <c r="O2674" i="14"/>
  <c r="O2673" i="14"/>
  <c r="O2672" i="14"/>
  <c r="O2671" i="14"/>
  <c r="O2670" i="14"/>
  <c r="O2669" i="14"/>
  <c r="O2668" i="14"/>
  <c r="O2667" i="14"/>
  <c r="O2666" i="14"/>
  <c r="O2665" i="14"/>
  <c r="O2664" i="14"/>
  <c r="O2663" i="14"/>
  <c r="O2662" i="14"/>
  <c r="O2661" i="14"/>
  <c r="O2660" i="14"/>
  <c r="O2659" i="14"/>
  <c r="O2658" i="14"/>
  <c r="O2657" i="14"/>
  <c r="O2656" i="14"/>
  <c r="O2655" i="14"/>
  <c r="O2654" i="14"/>
  <c r="O2653" i="14"/>
  <c r="O2652" i="14"/>
  <c r="O2651" i="14"/>
  <c r="O2650" i="14"/>
  <c r="O2649" i="14"/>
  <c r="O2648" i="14"/>
  <c r="O2647" i="14"/>
  <c r="O2646" i="14"/>
  <c r="O2645" i="14"/>
  <c r="O2644" i="14"/>
  <c r="O2643" i="14"/>
  <c r="O2642" i="14"/>
  <c r="O2641" i="14"/>
  <c r="O2640" i="14"/>
  <c r="O2639" i="14"/>
  <c r="O2638" i="14"/>
  <c r="O2637" i="14"/>
  <c r="O2636" i="14"/>
  <c r="O2635" i="14"/>
  <c r="O2634" i="14"/>
  <c r="O2633" i="14"/>
  <c r="O2632" i="14"/>
  <c r="O2631" i="14"/>
  <c r="O2630" i="14"/>
  <c r="O2629" i="14"/>
  <c r="O2628" i="14"/>
  <c r="O2627" i="14"/>
  <c r="O2626" i="14"/>
  <c r="O2625" i="14"/>
  <c r="O2624" i="14"/>
  <c r="O2623" i="14"/>
  <c r="O2622" i="14"/>
  <c r="O2621" i="14"/>
  <c r="O2620" i="14"/>
  <c r="O2619" i="14"/>
  <c r="O2618" i="14"/>
  <c r="O2617" i="14"/>
  <c r="O2616" i="14"/>
  <c r="O2615" i="14"/>
  <c r="O2614" i="14"/>
  <c r="O2613" i="14"/>
  <c r="O2612" i="14"/>
  <c r="O2611" i="14"/>
  <c r="O2610" i="14"/>
  <c r="O2609" i="14"/>
  <c r="O2608" i="14"/>
  <c r="O2607" i="14"/>
  <c r="O2606" i="14"/>
  <c r="O2605" i="14"/>
  <c r="O2604" i="14"/>
  <c r="O2603" i="14"/>
  <c r="O2602" i="14"/>
  <c r="O2601" i="14"/>
  <c r="O2600" i="14"/>
  <c r="O2599" i="14"/>
  <c r="O2598" i="14"/>
  <c r="O2597" i="14"/>
  <c r="O2596" i="14"/>
  <c r="O2595" i="14"/>
  <c r="O2594" i="14"/>
  <c r="O2593" i="14"/>
  <c r="O2592" i="14"/>
  <c r="O2591" i="14"/>
  <c r="O2590" i="14"/>
  <c r="O2589" i="14"/>
  <c r="O2588" i="14"/>
  <c r="O2587" i="14"/>
  <c r="O2586" i="14"/>
  <c r="O2585" i="14"/>
  <c r="O2584" i="14"/>
  <c r="O2583" i="14"/>
  <c r="O2582" i="14"/>
  <c r="O2581" i="14"/>
  <c r="O2580" i="14"/>
  <c r="O2579" i="14"/>
  <c r="O2578" i="14"/>
  <c r="O2577" i="14"/>
  <c r="O2576" i="14"/>
  <c r="O2575" i="14"/>
  <c r="O2574" i="14"/>
  <c r="O2573" i="14"/>
  <c r="O2572" i="14"/>
  <c r="O2571" i="14"/>
  <c r="O2570" i="14"/>
  <c r="O2569" i="14"/>
  <c r="O2568" i="14"/>
  <c r="O2567" i="14"/>
  <c r="O2566" i="14"/>
  <c r="O2565" i="14"/>
  <c r="O2564" i="14"/>
  <c r="O2563" i="14"/>
  <c r="O2562" i="14"/>
  <c r="O2561" i="14"/>
  <c r="O2560" i="14"/>
  <c r="O2559" i="14"/>
  <c r="O2558" i="14"/>
  <c r="O2557" i="14"/>
  <c r="O2556" i="14"/>
  <c r="O2555" i="14"/>
  <c r="O2554" i="14"/>
  <c r="O2553" i="14"/>
  <c r="O2552" i="14"/>
  <c r="O2551" i="14"/>
  <c r="O2550" i="14"/>
  <c r="O2549" i="14"/>
  <c r="O2548" i="14"/>
  <c r="O2547" i="14"/>
  <c r="O2546" i="14"/>
  <c r="O2545" i="14"/>
  <c r="O2544" i="14"/>
  <c r="O2543" i="14"/>
  <c r="O2542" i="14"/>
  <c r="O2541" i="14"/>
  <c r="O2540" i="14"/>
  <c r="O2539" i="14"/>
  <c r="O2538" i="14"/>
  <c r="O2537" i="14"/>
  <c r="O2536" i="14"/>
  <c r="O2535" i="14"/>
  <c r="O2534" i="14"/>
  <c r="O2533" i="14"/>
  <c r="O2532" i="14"/>
  <c r="O2531" i="14"/>
  <c r="O2530" i="14"/>
  <c r="O2529" i="14"/>
  <c r="O2528" i="14"/>
  <c r="O2527" i="14"/>
  <c r="O2526" i="14"/>
  <c r="O2525" i="14"/>
  <c r="O2524" i="14"/>
  <c r="O2523" i="14"/>
  <c r="O2522" i="14"/>
  <c r="O2521" i="14"/>
  <c r="O2520" i="14"/>
  <c r="O2519" i="14"/>
  <c r="O2518" i="14"/>
  <c r="O2517" i="14"/>
  <c r="O2516" i="14"/>
  <c r="O2515" i="14"/>
  <c r="O2514" i="14"/>
  <c r="O2513" i="14"/>
  <c r="O2512" i="14"/>
  <c r="O2511" i="14"/>
  <c r="O2510" i="14"/>
  <c r="O2509" i="14"/>
  <c r="O2508" i="14"/>
  <c r="O2507" i="14"/>
  <c r="O2506" i="14"/>
  <c r="O2505" i="14"/>
  <c r="O2504" i="14"/>
  <c r="O2503" i="14"/>
  <c r="O2502" i="14"/>
  <c r="O2501" i="14"/>
  <c r="O2500" i="14"/>
  <c r="O2499" i="14"/>
  <c r="O2498" i="14"/>
  <c r="O2497" i="14"/>
  <c r="O2496" i="14"/>
  <c r="O2495" i="14"/>
  <c r="O2494" i="14"/>
  <c r="O2493" i="14"/>
  <c r="O2492" i="14"/>
  <c r="O2491" i="14"/>
  <c r="O2490" i="14"/>
  <c r="O2489" i="14"/>
  <c r="O2488" i="14"/>
  <c r="O2487" i="14"/>
  <c r="O2486" i="14"/>
  <c r="O2485" i="14"/>
  <c r="O2484" i="14"/>
  <c r="O2483" i="14"/>
  <c r="O2482" i="14"/>
  <c r="O2481" i="14"/>
  <c r="O2480" i="14"/>
  <c r="O2479" i="14"/>
  <c r="O2478" i="14"/>
  <c r="O2477" i="14"/>
  <c r="O2476" i="14"/>
  <c r="O2475" i="14"/>
  <c r="O2474" i="14"/>
  <c r="O2473" i="14"/>
  <c r="O2472" i="14"/>
  <c r="O2471" i="14"/>
  <c r="O2470" i="14"/>
  <c r="O2469" i="14"/>
  <c r="O2468" i="14"/>
  <c r="O2467" i="14"/>
  <c r="O2466" i="14"/>
  <c r="O2465" i="14"/>
  <c r="O2464" i="14"/>
  <c r="O2463" i="14"/>
  <c r="O2462" i="14"/>
  <c r="O2461" i="14"/>
  <c r="O2460" i="14"/>
  <c r="O2459" i="14"/>
  <c r="O2458" i="14"/>
  <c r="O2457" i="14"/>
  <c r="O2456" i="14"/>
  <c r="O2455" i="14"/>
  <c r="O2454" i="14"/>
  <c r="O2453" i="14"/>
  <c r="O2452" i="14"/>
  <c r="O2451" i="14"/>
  <c r="O2450" i="14"/>
  <c r="O2449" i="14"/>
  <c r="O2448" i="14"/>
  <c r="O2447" i="14"/>
  <c r="O2446" i="14"/>
  <c r="O2445" i="14"/>
  <c r="O2444" i="14"/>
  <c r="O2443" i="14"/>
  <c r="O2442" i="14"/>
  <c r="O2441" i="14"/>
  <c r="O2440" i="14"/>
  <c r="O2439" i="14"/>
  <c r="O2438" i="14"/>
  <c r="O2437" i="14"/>
  <c r="O2436" i="14"/>
  <c r="O2435" i="14"/>
  <c r="O2434" i="14"/>
  <c r="O2433" i="14"/>
  <c r="O2432" i="14"/>
  <c r="O2431" i="14"/>
  <c r="O2430" i="14"/>
  <c r="O2429" i="14"/>
  <c r="O2428" i="14"/>
  <c r="O2427" i="14"/>
  <c r="O2426" i="14"/>
  <c r="O2425" i="14"/>
  <c r="O2424" i="14"/>
  <c r="O2423" i="14"/>
  <c r="O2422" i="14"/>
  <c r="O2421" i="14"/>
  <c r="O2420" i="14"/>
  <c r="O2419" i="14"/>
  <c r="O2418" i="14"/>
  <c r="O2417" i="14"/>
  <c r="O2416" i="14"/>
  <c r="O2415" i="14"/>
  <c r="O2414" i="14"/>
  <c r="O2413" i="14"/>
  <c r="O2412" i="14"/>
  <c r="O2411" i="14"/>
  <c r="O2410" i="14"/>
  <c r="O2409" i="14"/>
  <c r="O2408" i="14"/>
  <c r="O2407" i="14"/>
  <c r="O2406" i="14"/>
  <c r="O2405" i="14"/>
  <c r="O2404" i="14"/>
  <c r="O2403" i="14"/>
  <c r="O2402" i="14"/>
  <c r="O2401" i="14"/>
  <c r="O2400" i="14"/>
  <c r="O2399" i="14"/>
  <c r="O2398" i="14"/>
  <c r="O2397" i="14"/>
  <c r="O2396" i="14"/>
  <c r="O2395" i="14"/>
  <c r="O2245" i="14"/>
  <c r="O2244" i="14"/>
  <c r="O2243" i="14"/>
  <c r="O2242" i="14"/>
  <c r="O2241" i="14"/>
  <c r="O2240" i="14"/>
  <c r="O2239" i="14"/>
  <c r="O2238" i="14"/>
  <c r="O2237" i="14"/>
  <c r="O2236" i="14"/>
  <c r="O2235" i="14"/>
  <c r="O2234" i="14"/>
  <c r="O2233" i="14"/>
  <c r="O2232" i="14"/>
  <c r="O2231" i="14"/>
  <c r="O2230" i="14"/>
  <c r="O2229" i="14"/>
  <c r="O2228" i="14"/>
  <c r="O2227" i="14"/>
  <c r="O2226" i="14"/>
  <c r="O2225" i="14"/>
  <c r="O2224" i="14"/>
  <c r="O2223" i="14"/>
  <c r="O2222" i="14"/>
  <c r="O2221" i="14"/>
  <c r="O2220" i="14"/>
  <c r="O2219" i="14"/>
  <c r="O2218" i="14"/>
  <c r="O2217" i="14"/>
  <c r="O2216" i="14"/>
  <c r="O2215" i="14"/>
  <c r="O2214" i="14"/>
  <c r="O2213" i="14"/>
  <c r="O2212" i="14"/>
  <c r="O2211" i="14"/>
  <c r="O2210" i="14"/>
  <c r="O2209" i="14"/>
  <c r="O2208" i="14"/>
  <c r="O2207" i="14"/>
  <c r="O2206" i="14"/>
  <c r="O2205" i="14"/>
  <c r="O2204" i="14"/>
  <c r="O2203" i="14"/>
  <c r="O2202" i="14"/>
  <c r="O2201" i="14"/>
  <c r="O2200" i="14"/>
  <c r="O2199" i="14"/>
  <c r="O2198" i="14"/>
  <c r="O2197" i="14"/>
  <c r="O2196" i="14"/>
  <c r="O2195" i="14"/>
  <c r="O2194" i="14"/>
  <c r="O2193" i="14"/>
  <c r="O2192" i="14"/>
  <c r="O2191" i="14"/>
  <c r="O2190" i="14"/>
  <c r="O2189" i="14"/>
  <c r="O2188" i="14"/>
  <c r="O2187" i="14"/>
  <c r="O2186" i="14"/>
  <c r="O2185" i="14"/>
  <c r="O2184" i="14"/>
  <c r="O2183" i="14"/>
  <c r="O2182" i="14"/>
  <c r="O2181" i="14"/>
  <c r="O2180" i="14"/>
  <c r="O2179" i="14"/>
  <c r="O2178" i="14"/>
  <c r="O2177" i="14"/>
  <c r="O2176" i="14"/>
  <c r="O2175" i="14"/>
  <c r="O2174" i="14"/>
  <c r="O2173" i="14"/>
  <c r="O2172" i="14"/>
  <c r="O2171" i="14"/>
  <c r="O2170" i="14"/>
  <c r="O2169" i="14"/>
  <c r="O2168" i="14"/>
  <c r="O2167" i="14"/>
  <c r="O2166" i="14"/>
  <c r="O2165" i="14"/>
  <c r="O2164" i="14"/>
  <c r="O2163" i="14"/>
  <c r="O2162" i="14"/>
  <c r="O2161" i="14"/>
  <c r="O2160" i="14"/>
  <c r="O2159" i="14"/>
  <c r="O2158" i="14"/>
  <c r="O2157" i="14"/>
  <c r="O2156" i="14"/>
  <c r="O2155" i="14"/>
  <c r="O2154" i="14"/>
  <c r="O2153" i="14"/>
  <c r="O2152" i="14"/>
  <c r="O2151" i="14"/>
  <c r="O2150" i="14"/>
  <c r="O2149" i="14"/>
  <c r="O2148" i="14"/>
  <c r="O2147" i="14"/>
  <c r="O2146" i="14"/>
  <c r="O2145" i="14"/>
  <c r="O2144" i="14"/>
  <c r="O2143" i="14"/>
  <c r="O2142" i="14"/>
  <c r="O2141" i="14"/>
  <c r="O2140" i="14"/>
  <c r="O2139" i="14"/>
  <c r="O2138" i="14"/>
  <c r="O2137" i="14"/>
  <c r="O2136" i="14"/>
  <c r="O2135" i="14"/>
  <c r="O2134" i="14"/>
  <c r="O2133" i="14"/>
  <c r="O2132" i="14"/>
  <c r="O2131" i="14"/>
  <c r="O2130" i="14"/>
  <c r="O2129" i="14"/>
  <c r="O2128" i="14"/>
  <c r="O2127" i="14"/>
  <c r="O2126" i="14"/>
  <c r="O2125" i="14"/>
  <c r="O2124" i="14"/>
  <c r="O2123" i="14"/>
  <c r="O2122" i="14"/>
  <c r="O2121" i="14"/>
  <c r="O2120" i="14"/>
  <c r="O2119" i="14"/>
  <c r="O2118" i="14"/>
  <c r="O2117" i="14"/>
  <c r="O2116" i="14"/>
  <c r="O2115" i="14"/>
  <c r="O2114" i="14"/>
  <c r="O2113" i="14"/>
  <c r="O2112" i="14"/>
  <c r="O2111" i="14"/>
  <c r="O2110" i="14"/>
  <c r="O2109" i="14"/>
  <c r="O2108" i="14"/>
  <c r="O2107" i="14"/>
  <c r="O2106" i="14"/>
  <c r="O2105" i="14"/>
  <c r="O2104" i="14"/>
  <c r="O2103" i="14"/>
  <c r="O2102" i="14"/>
  <c r="O2101" i="14"/>
  <c r="O2100" i="14"/>
  <c r="O2099" i="14"/>
  <c r="O2098" i="14"/>
  <c r="O2097" i="14"/>
  <c r="O2096" i="14"/>
  <c r="O2095" i="14"/>
  <c r="O2094" i="14"/>
  <c r="O2093" i="14"/>
  <c r="O2092" i="14"/>
  <c r="O2091" i="14"/>
  <c r="O2090" i="14"/>
  <c r="O2089" i="14"/>
  <c r="O2088" i="14"/>
  <c r="O2087" i="14"/>
  <c r="O2086" i="14"/>
  <c r="O2085" i="14"/>
  <c r="O2084" i="14"/>
  <c r="O2083" i="14"/>
  <c r="O2082" i="14"/>
  <c r="O2081" i="14"/>
  <c r="O2080" i="14"/>
  <c r="O2079" i="14"/>
  <c r="O2078" i="14"/>
  <c r="O2077" i="14"/>
  <c r="O2076" i="14"/>
  <c r="O2075" i="14"/>
  <c r="O2074" i="14"/>
  <c r="O2073" i="14"/>
  <c r="O2072" i="14"/>
  <c r="O2071" i="14"/>
  <c r="O2070" i="14"/>
  <c r="O2069" i="14"/>
  <c r="O2068" i="14"/>
  <c r="O2067" i="14"/>
  <c r="O2066" i="14"/>
  <c r="O2065" i="14"/>
  <c r="O2064" i="14"/>
  <c r="O2063" i="14"/>
  <c r="O2062" i="14"/>
  <c r="O2061" i="14"/>
  <c r="O2060" i="14"/>
  <c r="O2059" i="14"/>
  <c r="O2058" i="14"/>
  <c r="O2057" i="14"/>
  <c r="O2056" i="14"/>
  <c r="O2055" i="14"/>
  <c r="O2054" i="14"/>
  <c r="O2053" i="14"/>
  <c r="O2052" i="14"/>
  <c r="O2051" i="14"/>
  <c r="O2050" i="14"/>
  <c r="O2049" i="14"/>
  <c r="O2048" i="14"/>
  <c r="O2047" i="14"/>
  <c r="O2046" i="14"/>
  <c r="O2045" i="14"/>
  <c r="O2044" i="14"/>
  <c r="O2043" i="14"/>
  <c r="O2042" i="14"/>
  <c r="O2041" i="14"/>
  <c r="O2040" i="14"/>
  <c r="O2039" i="14"/>
  <c r="O2038" i="14"/>
  <c r="O2037" i="14"/>
  <c r="O2036" i="14"/>
  <c r="O2035" i="14"/>
  <c r="O2034" i="14"/>
  <c r="O2033" i="14"/>
  <c r="O2032" i="14"/>
  <c r="O2031" i="14"/>
  <c r="O2030" i="14"/>
  <c r="O2029" i="14"/>
  <c r="O2028" i="14"/>
  <c r="O2027" i="14"/>
  <c r="O2026" i="14"/>
  <c r="O2025" i="14"/>
  <c r="O2024" i="14"/>
  <c r="O2023" i="14"/>
  <c r="O2022" i="14"/>
  <c r="O2021" i="14"/>
  <c r="O2020" i="14"/>
  <c r="O2019" i="14"/>
  <c r="O2018" i="14"/>
  <c r="O2017" i="14"/>
  <c r="O2016" i="14"/>
  <c r="O2015" i="14"/>
  <c r="O2014" i="14"/>
  <c r="O2013" i="14"/>
  <c r="O2012" i="14"/>
  <c r="O2011" i="14"/>
  <c r="O2010" i="14"/>
  <c r="O2009" i="14"/>
  <c r="O2008" i="14"/>
  <c r="O2007" i="14"/>
  <c r="O2006" i="14"/>
  <c r="O2005" i="14"/>
  <c r="O2004" i="14"/>
  <c r="O2003" i="14"/>
  <c r="O2002" i="14"/>
  <c r="O2001" i="14"/>
  <c r="O2000" i="14"/>
  <c r="O1999" i="14"/>
  <c r="O1998" i="14"/>
  <c r="O1997" i="14"/>
  <c r="O1996" i="14"/>
  <c r="O1995" i="14"/>
  <c r="O1994" i="14"/>
  <c r="O1993" i="14"/>
  <c r="O1992" i="14"/>
  <c r="O1991" i="14"/>
  <c r="O1990" i="14"/>
  <c r="O1989" i="14"/>
  <c r="O1988" i="14"/>
  <c r="O1987" i="14"/>
  <c r="O1986" i="14"/>
  <c r="O1985" i="14"/>
  <c r="O1984" i="14"/>
  <c r="O1983" i="14"/>
  <c r="O1982" i="14"/>
  <c r="O1981" i="14"/>
  <c r="O1980" i="14"/>
  <c r="O1979" i="14"/>
  <c r="O1978" i="14"/>
  <c r="O1977" i="14"/>
  <c r="O1976" i="14"/>
  <c r="O1975" i="14"/>
  <c r="O1974" i="14"/>
  <c r="O1973" i="14"/>
  <c r="O1972" i="14"/>
  <c r="O1971" i="14"/>
  <c r="O1970" i="14"/>
  <c r="O1969" i="14"/>
  <c r="O1968" i="14"/>
  <c r="O1967" i="14"/>
  <c r="O1966" i="14"/>
  <c r="O1965" i="14"/>
  <c r="O1964" i="14"/>
  <c r="O1963" i="14"/>
  <c r="O1962" i="14"/>
  <c r="O1961" i="14"/>
  <c r="O1960" i="14"/>
  <c r="O1959" i="14"/>
  <c r="O1958" i="14"/>
  <c r="O1957" i="14"/>
  <c r="O1956" i="14"/>
  <c r="O1955" i="14"/>
  <c r="O1954" i="14"/>
  <c r="O1953" i="14"/>
  <c r="O1952" i="14"/>
  <c r="O1951" i="14"/>
  <c r="O1950" i="14"/>
  <c r="O1949" i="14"/>
  <c r="O1948" i="14"/>
  <c r="O1947" i="14"/>
  <c r="O1946" i="14"/>
  <c r="O1945" i="14"/>
  <c r="O1944" i="14"/>
  <c r="O1943" i="14"/>
  <c r="O1942" i="14"/>
  <c r="O1941" i="14"/>
  <c r="O1940" i="14"/>
  <c r="O1939" i="14"/>
  <c r="O1938" i="14"/>
  <c r="O1937" i="14"/>
  <c r="O1936" i="14"/>
  <c r="O1935" i="14"/>
  <c r="O1934" i="14"/>
  <c r="O1933" i="14"/>
  <c r="O1932" i="14"/>
  <c r="O1931" i="14"/>
  <c r="O1930" i="14"/>
  <c r="O1929" i="14"/>
  <c r="O1928" i="14"/>
  <c r="O1927" i="14"/>
  <c r="O1926" i="14"/>
  <c r="O1925" i="14"/>
  <c r="O1924" i="14"/>
  <c r="O1923" i="14"/>
  <c r="O1922" i="14"/>
  <c r="O1921" i="14"/>
  <c r="O1920" i="14"/>
  <c r="O1919" i="14"/>
  <c r="O1918" i="14"/>
  <c r="O1917" i="14"/>
  <c r="O1916" i="14"/>
  <c r="O1915" i="14"/>
  <c r="O1914" i="14"/>
  <c r="O1913" i="14"/>
  <c r="O1912" i="14"/>
  <c r="O1911" i="14"/>
  <c r="O1910" i="14"/>
  <c r="O1909" i="14"/>
  <c r="O1908" i="14"/>
  <c r="O1907" i="14"/>
  <c r="O1906" i="14"/>
  <c r="O1905" i="14"/>
  <c r="O1904" i="14"/>
  <c r="O1903" i="14"/>
  <c r="O1902" i="14"/>
  <c r="O1901" i="14"/>
  <c r="O1900" i="14"/>
  <c r="O1899" i="14"/>
  <c r="O1898" i="14"/>
  <c r="O1897" i="14"/>
  <c r="O1896" i="14"/>
  <c r="O1895" i="14"/>
  <c r="O1894" i="14"/>
  <c r="O1893" i="14"/>
  <c r="O1892" i="14"/>
  <c r="O1891" i="14"/>
  <c r="O1890" i="14"/>
  <c r="O1889" i="14"/>
  <c r="O1888" i="14"/>
  <c r="O1887" i="14"/>
  <c r="O1886" i="14"/>
  <c r="O1885" i="14"/>
  <c r="O1884" i="14"/>
  <c r="O1883" i="14"/>
  <c r="O1882" i="14"/>
  <c r="O1881" i="14"/>
  <c r="O1880" i="14"/>
  <c r="O1879" i="14"/>
  <c r="O1878" i="14"/>
  <c r="O1877" i="14"/>
  <c r="O1876" i="14"/>
  <c r="O1875" i="14"/>
  <c r="O1874" i="14"/>
  <c r="O1873" i="14"/>
  <c r="O1872" i="14"/>
  <c r="O1871" i="14"/>
  <c r="O1870" i="14"/>
  <c r="O1869" i="14"/>
  <c r="O1868" i="14"/>
  <c r="O1867" i="14"/>
  <c r="O1866" i="14"/>
  <c r="O1865" i="14"/>
  <c r="O1864" i="14"/>
  <c r="O1863" i="14"/>
  <c r="O1862" i="14"/>
  <c r="O1861" i="14"/>
  <c r="O1860" i="14"/>
  <c r="O1859" i="14"/>
  <c r="O1858" i="14"/>
  <c r="O1857" i="14"/>
  <c r="O1856" i="14"/>
  <c r="O1855" i="14"/>
  <c r="O1854" i="14"/>
  <c r="O1853" i="14"/>
  <c r="O1852" i="14"/>
  <c r="O1851" i="14"/>
  <c r="O1850" i="14"/>
  <c r="O1849" i="14"/>
  <c r="O1848" i="14"/>
  <c r="O1847" i="14"/>
  <c r="O1846" i="14"/>
  <c r="O1845" i="14"/>
  <c r="O1844" i="14"/>
  <c r="O1843" i="14"/>
  <c r="O1842" i="14"/>
  <c r="O1841" i="14"/>
  <c r="O1840" i="14"/>
  <c r="O1839" i="14"/>
  <c r="O1838" i="14"/>
  <c r="O1837" i="14"/>
  <c r="O1836" i="14"/>
  <c r="O1835" i="14"/>
  <c r="O1834" i="14"/>
  <c r="O1833" i="14"/>
  <c r="O1832" i="14"/>
  <c r="O1831" i="14"/>
  <c r="O1830" i="14"/>
  <c r="O1829" i="14"/>
  <c r="O1828" i="14"/>
  <c r="O1827" i="14"/>
  <c r="O1826" i="14"/>
  <c r="O1825" i="14"/>
  <c r="O1824" i="14"/>
  <c r="O1823" i="14"/>
  <c r="O1822" i="14"/>
  <c r="O1821" i="14"/>
  <c r="O1820" i="14"/>
  <c r="O1819" i="14"/>
  <c r="O1818" i="14"/>
  <c r="O1817" i="14"/>
  <c r="O1816" i="14"/>
  <c r="O1815" i="14"/>
  <c r="O1814" i="14"/>
  <c r="O1813" i="14"/>
  <c r="O1812" i="14"/>
  <c r="O1811" i="14"/>
  <c r="O1810" i="14"/>
  <c r="O1809" i="14"/>
  <c r="O1808" i="14"/>
  <c r="O1807" i="14"/>
  <c r="O1806" i="14"/>
  <c r="O1805" i="14"/>
  <c r="O1804" i="14"/>
  <c r="O1803" i="14"/>
  <c r="O1802" i="14"/>
  <c r="O1801" i="14"/>
  <c r="O1800" i="14"/>
  <c r="O1799" i="14"/>
  <c r="O1798" i="14"/>
  <c r="O1797" i="14"/>
  <c r="O1796" i="14"/>
  <c r="O1795" i="14"/>
  <c r="O1794" i="14"/>
  <c r="O1793" i="14"/>
  <c r="O1792" i="14"/>
  <c r="O1791" i="14"/>
  <c r="O1790" i="14"/>
  <c r="O1789" i="14"/>
  <c r="O1788" i="14"/>
  <c r="O1787" i="14"/>
  <c r="O1786" i="14"/>
  <c r="O1785" i="14"/>
  <c r="O1784" i="14"/>
  <c r="O1783" i="14"/>
  <c r="O1782" i="14"/>
  <c r="O1781" i="14"/>
  <c r="O1780" i="14"/>
  <c r="O1779" i="14"/>
  <c r="O1778" i="14"/>
  <c r="O1777" i="14"/>
  <c r="O1776" i="14"/>
  <c r="O1775" i="14"/>
  <c r="O1774" i="14"/>
  <c r="O1773" i="14"/>
  <c r="O1772" i="14"/>
  <c r="O1771" i="14"/>
  <c r="O1770" i="14"/>
  <c r="O1769" i="14"/>
  <c r="O1768" i="14"/>
  <c r="O1767" i="14"/>
  <c r="O1766" i="14"/>
  <c r="O1765" i="14"/>
  <c r="O1764" i="14"/>
  <c r="O1763" i="14"/>
  <c r="O1762" i="14"/>
  <c r="O1761" i="14"/>
  <c r="O1760" i="14"/>
  <c r="O1759" i="14"/>
  <c r="O1758" i="14"/>
  <c r="O1757" i="14"/>
  <c r="O1756" i="14"/>
  <c r="O1755" i="14"/>
  <c r="O1754" i="14"/>
  <c r="O1753" i="14"/>
  <c r="O1752" i="14"/>
  <c r="O1751" i="14"/>
  <c r="O1750" i="14"/>
  <c r="O1749" i="14"/>
  <c r="O1748" i="14"/>
  <c r="O1747" i="14"/>
  <c r="O1746" i="14"/>
  <c r="O1745" i="14"/>
  <c r="O1744" i="14"/>
  <c r="O1743" i="14"/>
  <c r="O1742" i="14"/>
  <c r="O1741" i="14"/>
  <c r="O1740" i="14"/>
  <c r="O1739" i="14"/>
  <c r="O1738" i="14"/>
  <c r="O1737" i="14"/>
  <c r="O1736" i="14"/>
  <c r="O1735" i="14"/>
  <c r="O1734" i="14"/>
  <c r="O1733" i="14"/>
  <c r="O1732" i="14"/>
  <c r="O1731" i="14"/>
  <c r="O1730" i="14"/>
  <c r="O1729" i="14"/>
  <c r="O1728" i="14"/>
  <c r="O1727" i="14"/>
  <c r="O1726" i="14"/>
  <c r="O1725" i="14"/>
  <c r="O1724" i="14"/>
  <c r="O1723" i="14"/>
  <c r="O1722" i="14"/>
  <c r="O1721" i="14"/>
  <c r="O1720" i="14"/>
  <c r="O1719" i="14"/>
  <c r="O1718" i="14"/>
  <c r="O1717" i="14"/>
  <c r="O1716" i="14"/>
  <c r="O1715" i="14"/>
  <c r="O1714" i="14"/>
  <c r="O1713" i="14"/>
  <c r="O1712" i="14"/>
  <c r="O1711" i="14"/>
  <c r="O1710" i="14"/>
  <c r="O1709" i="14"/>
  <c r="O1708" i="14"/>
  <c r="O1707" i="14"/>
  <c r="O1706" i="14"/>
  <c r="O1705" i="14"/>
  <c r="O1704" i="14"/>
  <c r="O1703" i="14"/>
  <c r="O1702" i="14"/>
  <c r="O1701" i="14"/>
  <c r="O1700" i="14"/>
  <c r="O1699" i="14"/>
  <c r="O1698" i="14"/>
  <c r="O1697" i="14"/>
  <c r="O1696" i="14"/>
  <c r="O1695" i="14"/>
  <c r="O1694" i="14"/>
  <c r="O1693" i="14"/>
  <c r="O1692" i="14"/>
  <c r="O1691" i="14"/>
  <c r="O1690" i="14"/>
  <c r="O1689" i="14"/>
  <c r="O1688" i="14"/>
  <c r="O1687" i="14"/>
  <c r="O1686" i="14"/>
  <c r="O1685" i="14"/>
  <c r="O1684" i="14"/>
  <c r="O1683" i="14"/>
  <c r="O1682" i="14"/>
  <c r="O1681" i="14"/>
  <c r="O1680" i="14"/>
  <c r="O1679" i="14"/>
  <c r="O1678" i="14"/>
  <c r="O1677" i="14"/>
  <c r="O1676" i="14"/>
  <c r="O1675" i="14"/>
  <c r="O1674" i="14"/>
  <c r="O1673" i="14"/>
  <c r="O1672" i="14"/>
  <c r="O1671" i="14"/>
  <c r="O1670" i="14"/>
  <c r="O1669" i="14"/>
  <c r="O1668" i="14"/>
  <c r="O1667" i="14"/>
  <c r="O1666" i="14"/>
  <c r="O1665" i="14"/>
  <c r="O1664" i="14"/>
  <c r="O1663" i="14"/>
  <c r="O1662" i="14"/>
  <c r="O1661" i="14"/>
  <c r="O1660" i="14"/>
  <c r="O1659" i="14"/>
  <c r="O1658" i="14"/>
  <c r="O1657" i="14"/>
  <c r="O1656" i="14"/>
  <c r="O1655" i="14"/>
  <c r="O1654" i="14"/>
  <c r="O1653" i="14"/>
  <c r="O1652" i="14"/>
  <c r="O1651" i="14"/>
  <c r="O1650" i="14"/>
  <c r="O1649" i="14"/>
  <c r="O1648" i="14"/>
  <c r="O1647" i="14"/>
  <c r="O1646" i="14"/>
  <c r="O1645" i="14"/>
  <c r="O1644" i="14"/>
  <c r="O1643" i="14"/>
  <c r="O1642" i="14"/>
  <c r="O1641" i="14"/>
  <c r="O1640" i="14"/>
  <c r="O1639" i="14"/>
  <c r="O1638" i="14"/>
  <c r="O1637" i="14"/>
  <c r="O1636" i="14"/>
  <c r="O1635" i="14"/>
  <c r="O1634" i="14"/>
  <c r="O1633" i="14"/>
  <c r="O1632" i="14"/>
  <c r="O1631" i="14"/>
  <c r="O1630" i="14"/>
  <c r="O1629" i="14"/>
  <c r="O1628" i="14"/>
  <c r="O1627" i="14"/>
  <c r="O1626" i="14"/>
  <c r="O1625" i="14"/>
  <c r="O1624" i="14"/>
  <c r="O1623" i="14"/>
  <c r="O1622" i="14"/>
  <c r="O1621" i="14"/>
  <c r="O1620" i="14"/>
  <c r="O1619" i="14"/>
  <c r="O1618" i="14"/>
  <c r="O1617" i="14"/>
  <c r="O1616" i="14"/>
  <c r="O1615" i="14"/>
  <c r="O1614" i="14"/>
  <c r="O1613" i="14"/>
  <c r="O1612" i="14"/>
  <c r="O1611" i="14"/>
  <c r="O1610" i="14"/>
  <c r="O1609" i="14"/>
  <c r="O1608" i="14"/>
  <c r="O1607" i="14"/>
  <c r="O1606" i="14"/>
  <c r="O1605" i="14"/>
  <c r="O1604" i="14"/>
  <c r="O1603" i="14"/>
  <c r="O1602" i="14"/>
  <c r="O1601" i="14"/>
  <c r="O1600" i="14"/>
  <c r="O1599" i="14"/>
  <c r="O1598" i="14"/>
  <c r="O1597" i="14"/>
  <c r="O1596" i="14"/>
  <c r="O1595" i="14"/>
  <c r="O1594" i="14"/>
  <c r="O1593" i="14"/>
  <c r="O1592" i="14"/>
  <c r="O1591" i="14"/>
  <c r="O1590" i="14"/>
  <c r="O1589" i="14"/>
  <c r="O1588" i="14"/>
  <c r="O1587" i="14"/>
  <c r="O1586" i="14"/>
  <c r="O1585" i="14"/>
  <c r="O1584" i="14"/>
  <c r="O1583" i="14"/>
  <c r="O1582" i="14"/>
  <c r="O1581" i="14"/>
  <c r="O1580" i="14"/>
  <c r="O1579" i="14"/>
  <c r="O1578" i="14"/>
  <c r="O1577" i="14"/>
  <c r="O1576" i="14"/>
  <c r="O1575" i="14"/>
  <c r="O1574" i="14"/>
  <c r="O1573" i="14"/>
  <c r="O1572" i="14"/>
  <c r="O1571" i="14"/>
  <c r="O1570" i="14"/>
  <c r="O1569" i="14"/>
  <c r="O1568" i="14"/>
  <c r="O1567" i="14"/>
  <c r="O1566" i="14"/>
  <c r="O1565" i="14"/>
  <c r="O1564" i="14"/>
  <c r="O1563" i="14"/>
  <c r="O1562" i="14"/>
  <c r="O1561" i="14"/>
  <c r="O1560" i="14"/>
  <c r="O1559" i="14"/>
  <c r="O1558" i="14"/>
  <c r="O1557" i="14"/>
  <c r="O1556" i="14"/>
  <c r="O1555" i="14"/>
  <c r="O1554" i="14"/>
  <c r="O1553" i="14"/>
  <c r="O1552" i="14"/>
  <c r="O1551" i="14"/>
  <c r="O1550" i="14"/>
  <c r="O1549" i="14"/>
  <c r="O1548" i="14"/>
  <c r="O1547" i="14"/>
  <c r="O1546" i="14"/>
  <c r="O1545" i="14"/>
  <c r="O1544" i="14"/>
  <c r="O1543" i="14"/>
  <c r="O1542" i="14"/>
  <c r="O1541" i="14"/>
  <c r="O1540" i="14"/>
  <c r="O1539" i="14"/>
  <c r="O1538" i="14"/>
  <c r="O1537" i="14"/>
  <c r="O1536" i="14"/>
  <c r="O1535" i="14"/>
  <c r="O1534" i="14"/>
  <c r="O1533" i="14"/>
  <c r="O1532" i="14"/>
  <c r="O1531" i="14"/>
  <c r="O1530" i="14"/>
  <c r="O1529" i="14"/>
  <c r="O1528" i="14"/>
  <c r="O1527" i="14"/>
  <c r="O1526" i="14"/>
  <c r="O1525" i="14"/>
  <c r="O1524" i="14"/>
  <c r="O1523" i="14"/>
  <c r="O1522" i="14"/>
  <c r="O1521" i="14"/>
  <c r="O1520" i="14"/>
  <c r="O1519" i="14"/>
  <c r="O1518" i="14"/>
  <c r="O1517" i="14"/>
  <c r="O1516" i="14"/>
  <c r="O1515" i="14"/>
  <c r="O1514" i="14"/>
  <c r="O1513" i="14"/>
  <c r="O1512" i="14"/>
  <c r="O1511" i="14"/>
  <c r="O1510" i="14"/>
  <c r="O1509" i="14"/>
  <c r="O1508" i="14"/>
  <c r="O1507" i="14"/>
  <c r="O1506" i="14"/>
  <c r="O1505" i="14"/>
  <c r="O1504" i="14"/>
  <c r="O1503" i="14"/>
  <c r="O1502" i="14"/>
  <c r="O1501" i="14"/>
  <c r="O1500" i="14"/>
  <c r="O1499" i="14"/>
  <c r="O1498" i="14"/>
  <c r="O1497" i="14"/>
  <c r="O1496" i="14"/>
  <c r="O1495" i="14"/>
  <c r="O1494" i="14"/>
  <c r="O1493" i="14"/>
  <c r="O1492" i="14"/>
  <c r="O1491" i="14"/>
  <c r="O1490" i="14"/>
  <c r="O1489" i="14"/>
  <c r="O1488" i="14"/>
  <c r="O1487" i="14"/>
  <c r="O1486" i="14"/>
  <c r="O1485" i="14"/>
  <c r="O1484" i="14"/>
  <c r="O1483" i="14"/>
  <c r="O1482" i="14"/>
  <c r="O1481" i="14"/>
  <c r="O1480" i="14"/>
  <c r="O1479" i="14"/>
  <c r="O1478" i="14"/>
  <c r="O1477" i="14"/>
  <c r="O1476" i="14"/>
  <c r="O1475" i="14"/>
  <c r="O1474" i="14"/>
  <c r="O1473" i="14"/>
  <c r="O1472" i="14"/>
  <c r="O1471" i="14"/>
  <c r="O1470" i="14"/>
  <c r="O1469" i="14"/>
  <c r="O1468" i="14"/>
  <c r="O1467" i="14"/>
  <c r="O1466" i="14"/>
  <c r="O1465" i="14"/>
  <c r="O1464" i="14"/>
  <c r="O1463" i="14"/>
  <c r="O1462" i="14"/>
  <c r="O1461" i="14"/>
  <c r="O1460" i="14"/>
  <c r="O1459" i="14"/>
  <c r="O1458" i="14"/>
  <c r="O1457" i="14"/>
  <c r="O1456" i="14"/>
  <c r="O1455" i="14"/>
  <c r="O1454" i="14"/>
  <c r="O1453" i="14"/>
  <c r="O1452" i="14"/>
  <c r="O1451" i="14"/>
  <c r="O1450" i="14"/>
  <c r="O1449" i="14"/>
  <c r="O1448" i="14"/>
  <c r="O1447" i="14"/>
  <c r="O1446" i="14"/>
  <c r="O1445" i="14"/>
  <c r="O1444" i="14"/>
  <c r="O1443" i="14"/>
  <c r="O1442" i="14"/>
  <c r="O1441" i="14"/>
  <c r="O1440" i="14"/>
  <c r="O1439" i="14"/>
  <c r="O1438" i="14"/>
  <c r="O1437" i="14"/>
  <c r="O1436" i="14"/>
  <c r="O1435" i="14"/>
  <c r="O1434" i="14"/>
  <c r="O1433" i="14"/>
  <c r="O1432" i="14"/>
  <c r="O1431" i="14"/>
  <c r="O1430" i="14"/>
  <c r="O1429" i="14"/>
  <c r="O1428" i="14"/>
  <c r="O1427" i="14"/>
  <c r="O1426" i="14"/>
  <c r="O1425" i="14"/>
  <c r="O1424" i="14"/>
  <c r="O1423" i="14"/>
  <c r="O1422" i="14"/>
  <c r="O1421" i="14"/>
  <c r="O1420" i="14"/>
  <c r="O1419" i="14"/>
  <c r="O1418" i="14"/>
  <c r="O1417" i="14"/>
  <c r="O1416" i="14"/>
  <c r="O1415" i="14"/>
  <c r="O1414" i="14"/>
  <c r="O1413" i="14"/>
  <c r="O1412" i="14"/>
  <c r="O1411" i="14"/>
  <c r="O1410" i="14"/>
  <c r="O1409" i="14"/>
  <c r="O1408" i="14"/>
  <c r="O1407" i="14"/>
  <c r="O1406" i="14"/>
  <c r="O1405" i="14"/>
  <c r="O1404" i="14"/>
  <c r="O1403" i="14"/>
  <c r="O1402" i="14"/>
  <c r="O1401" i="14"/>
  <c r="O1400" i="14"/>
  <c r="O1399" i="14"/>
  <c r="O1398" i="14"/>
  <c r="O1397" i="14"/>
  <c r="O1396" i="14"/>
  <c r="O1395" i="14"/>
  <c r="O1394" i="14"/>
  <c r="O1393" i="14"/>
  <c r="O1392" i="14"/>
  <c r="O1391" i="14"/>
  <c r="O1390" i="14"/>
  <c r="O1389" i="14"/>
  <c r="O1388" i="14"/>
  <c r="O1387" i="14"/>
  <c r="O1386" i="14"/>
  <c r="O1385" i="14"/>
  <c r="O1384" i="14"/>
  <c r="O1383" i="14"/>
  <c r="O1382" i="14"/>
  <c r="O1381" i="14"/>
  <c r="O1380" i="14"/>
  <c r="O1379" i="14"/>
  <c r="O1378" i="14"/>
  <c r="O1377" i="14"/>
  <c r="O1376" i="14"/>
  <c r="O1375" i="14"/>
  <c r="O1374" i="14"/>
  <c r="O1373" i="14"/>
  <c r="O1372" i="14"/>
  <c r="O1371" i="14"/>
  <c r="O1370" i="14"/>
  <c r="O1369" i="14"/>
  <c r="O1368" i="14"/>
  <c r="O1367" i="14"/>
  <c r="O1366" i="14"/>
  <c r="O1365" i="14"/>
  <c r="O1364" i="14"/>
  <c r="O1363" i="14"/>
  <c r="O1362" i="14"/>
  <c r="O1361" i="14"/>
  <c r="O1360" i="14"/>
  <c r="O1359" i="14"/>
  <c r="O1358" i="14"/>
  <c r="O1357" i="14"/>
  <c r="O1356" i="14"/>
  <c r="O1355" i="14"/>
  <c r="O1354" i="14"/>
  <c r="O1353" i="14"/>
  <c r="O1352" i="14"/>
  <c r="O1351" i="14"/>
  <c r="O1350" i="14"/>
  <c r="O1349" i="14"/>
  <c r="O1348" i="14"/>
  <c r="O1347" i="14"/>
  <c r="O1346" i="14"/>
  <c r="O1345" i="14"/>
  <c r="O1344" i="14"/>
  <c r="O1343" i="14"/>
  <c r="O1342" i="14"/>
  <c r="O1341" i="14"/>
  <c r="O1340" i="14"/>
  <c r="O1339" i="14"/>
  <c r="O1338" i="14"/>
  <c r="O1337" i="14"/>
  <c r="O1336" i="14"/>
  <c r="O1335" i="14"/>
  <c r="O1334" i="14"/>
  <c r="O1333" i="14"/>
  <c r="O1332" i="14"/>
  <c r="O1331" i="14"/>
  <c r="O1330" i="14"/>
  <c r="O1329" i="14"/>
  <c r="O1328" i="14"/>
  <c r="O1327" i="14"/>
  <c r="O1326" i="14"/>
  <c r="O1325" i="14"/>
  <c r="O1324" i="14"/>
  <c r="O1323" i="14"/>
  <c r="O1322" i="14"/>
  <c r="O1321" i="14"/>
  <c r="O1320" i="14"/>
  <c r="O1319" i="14"/>
  <c r="O1318" i="14"/>
  <c r="O1317" i="14"/>
  <c r="O1316" i="14"/>
  <c r="O1315" i="14"/>
  <c r="O1314" i="14"/>
  <c r="O1313" i="14"/>
  <c r="O1312" i="14"/>
  <c r="O1311" i="14"/>
  <c r="O1310" i="14"/>
  <c r="O1309" i="14"/>
  <c r="O1308" i="14"/>
  <c r="O1307" i="14"/>
  <c r="O1306" i="14"/>
  <c r="O1305" i="14"/>
  <c r="O1304" i="14"/>
  <c r="O1303" i="14"/>
  <c r="O1302" i="14"/>
  <c r="O1301" i="14"/>
  <c r="O1300" i="14"/>
  <c r="O1299" i="14"/>
  <c r="O1298" i="14"/>
  <c r="O1297" i="14"/>
  <c r="O1296" i="14"/>
  <c r="O1295" i="14"/>
  <c r="O1294" i="14"/>
  <c r="O1293" i="14"/>
  <c r="O1292" i="14"/>
  <c r="O1291" i="14"/>
  <c r="O1290" i="14"/>
  <c r="O1289" i="14"/>
  <c r="O1288" i="14"/>
  <c r="O1287" i="14"/>
  <c r="O1286" i="14"/>
  <c r="O1285" i="14"/>
  <c r="O1284" i="14"/>
  <c r="O1283" i="14"/>
  <c r="O1282" i="14"/>
  <c r="O1281" i="14"/>
  <c r="O1280" i="14"/>
  <c r="O1279" i="14"/>
  <c r="O1278" i="14"/>
  <c r="O1277" i="14"/>
  <c r="O1276" i="14"/>
  <c r="O1275" i="14"/>
  <c r="O1274" i="14"/>
  <c r="O1273" i="14"/>
  <c r="O1272" i="14"/>
  <c r="O1271" i="14"/>
  <c r="O1270" i="14"/>
  <c r="O1269" i="14"/>
  <c r="O1268" i="14"/>
  <c r="O1267" i="14"/>
  <c r="O1266" i="14"/>
  <c r="O1265" i="14"/>
  <c r="O1264" i="14"/>
  <c r="O1263" i="14"/>
  <c r="O1262" i="14"/>
  <c r="O1261" i="14"/>
  <c r="O1260" i="14"/>
  <c r="O1259" i="14"/>
  <c r="O1258" i="14"/>
  <c r="O1257" i="14"/>
  <c r="O1256" i="14"/>
  <c r="O1255" i="14"/>
  <c r="O1254" i="14"/>
  <c r="O1253" i="14"/>
  <c r="O1252" i="14"/>
  <c r="O1251" i="14"/>
  <c r="O1250" i="14"/>
  <c r="O1249" i="14"/>
  <c r="O1248" i="14"/>
  <c r="O1247" i="14"/>
  <c r="O1246" i="14"/>
  <c r="O1245" i="14"/>
  <c r="O1244" i="14"/>
  <c r="O1243" i="14"/>
  <c r="O1242" i="14"/>
  <c r="O1241" i="14"/>
  <c r="O1240" i="14"/>
  <c r="O1239" i="14"/>
  <c r="O1238" i="14"/>
  <c r="O1237" i="14"/>
  <c r="O1236" i="14"/>
  <c r="O1235" i="14"/>
  <c r="O1234" i="14"/>
  <c r="O1233" i="14"/>
  <c r="O1232" i="14"/>
  <c r="O1231" i="14"/>
  <c r="O1230" i="14"/>
  <c r="O1229" i="14"/>
  <c r="O1228" i="14"/>
  <c r="O1227" i="14"/>
  <c r="O1226" i="14"/>
  <c r="O1225" i="14"/>
  <c r="O1224" i="14"/>
  <c r="O1223" i="14"/>
  <c r="O1222" i="14"/>
  <c r="O1221" i="14"/>
  <c r="O1220" i="14"/>
  <c r="O1219" i="14"/>
  <c r="O1218" i="14"/>
  <c r="O1217" i="14"/>
  <c r="O1216" i="14"/>
  <c r="O1215" i="14"/>
  <c r="O1214" i="14"/>
  <c r="O1213" i="14"/>
  <c r="O1212" i="14"/>
  <c r="O1211" i="14"/>
  <c r="O1210" i="14"/>
  <c r="O1209" i="14"/>
  <c r="O1208" i="14"/>
  <c r="O1207" i="14"/>
  <c r="O1206" i="14"/>
  <c r="O1205" i="14"/>
  <c r="O1204" i="14"/>
  <c r="O1203" i="14"/>
  <c r="O1202" i="14"/>
  <c r="O1201" i="14"/>
  <c r="O1200" i="14"/>
  <c r="O1199" i="14"/>
  <c r="O1198" i="14"/>
  <c r="O1197" i="14"/>
  <c r="O1196" i="14"/>
  <c r="O1195" i="14"/>
  <c r="O1194" i="14"/>
  <c r="O1193" i="14"/>
  <c r="O1192" i="14"/>
  <c r="O1191" i="14"/>
  <c r="O1190" i="14"/>
  <c r="O1189" i="14"/>
  <c r="O1188" i="14"/>
  <c r="O1187" i="14"/>
  <c r="O1186" i="14"/>
  <c r="O1185" i="14"/>
  <c r="O1184" i="14"/>
  <c r="O1183" i="14"/>
  <c r="O1182" i="14"/>
  <c r="O1181" i="14"/>
  <c r="O1180" i="14"/>
  <c r="O1179" i="14"/>
  <c r="O1178" i="14"/>
  <c r="O1177" i="14"/>
  <c r="O1176" i="14"/>
  <c r="O1175" i="14"/>
  <c r="O1174" i="14"/>
  <c r="O1173" i="14"/>
  <c r="O1172" i="14"/>
  <c r="O1171" i="14"/>
  <c r="O1170" i="14"/>
  <c r="O1169" i="14"/>
  <c r="O1168" i="14"/>
  <c r="O1167" i="14"/>
  <c r="O1166" i="14"/>
  <c r="O1165" i="14"/>
  <c r="O1164" i="14"/>
  <c r="O1163" i="14"/>
  <c r="O1162" i="14"/>
  <c r="O1161" i="14"/>
  <c r="O1160" i="14"/>
  <c r="O1159" i="14"/>
  <c r="O1158" i="14"/>
  <c r="O1157" i="14"/>
  <c r="O1156" i="14"/>
  <c r="O1155" i="14"/>
  <c r="O1154" i="14"/>
  <c r="O1153" i="14"/>
  <c r="O1152" i="14"/>
  <c r="O1151" i="14"/>
  <c r="O1150" i="14"/>
  <c r="O1149" i="14"/>
  <c r="O1148" i="14"/>
  <c r="O1147" i="14"/>
  <c r="O1146" i="14"/>
  <c r="O1145" i="14"/>
  <c r="O1144" i="14"/>
  <c r="O1143" i="14"/>
  <c r="O1142" i="14"/>
  <c r="O1141" i="14"/>
  <c r="O1140" i="14"/>
  <c r="O1139" i="14"/>
  <c r="O1138" i="14"/>
  <c r="O1137" i="14"/>
  <c r="O1136" i="14"/>
  <c r="O1135" i="14"/>
  <c r="O1134" i="14"/>
  <c r="O1133" i="14"/>
  <c r="O1132" i="14"/>
  <c r="O1131" i="14"/>
  <c r="O1130" i="14"/>
  <c r="O1129" i="14"/>
  <c r="O1128" i="14"/>
  <c r="O1127" i="14"/>
  <c r="O1126" i="14"/>
  <c r="O1125" i="14"/>
  <c r="O1124" i="14"/>
  <c r="O1123" i="14"/>
  <c r="O1122" i="14"/>
  <c r="O1121" i="14"/>
  <c r="O1120" i="14"/>
  <c r="O1119" i="14"/>
  <c r="O1118" i="14"/>
  <c r="O1117" i="14"/>
  <c r="O1116" i="14"/>
  <c r="O1115" i="14"/>
  <c r="O1114" i="14"/>
  <c r="O1113" i="14"/>
  <c r="O1112" i="14"/>
  <c r="O1111" i="14"/>
  <c r="O1110" i="14"/>
  <c r="O1109" i="14"/>
  <c r="O1108" i="14"/>
  <c r="O1107" i="14"/>
  <c r="O1106" i="14"/>
  <c r="O1105" i="14"/>
  <c r="O1104" i="14"/>
  <c r="O1103" i="14"/>
  <c r="O1102" i="14"/>
  <c r="O1101" i="14"/>
  <c r="O1100" i="14"/>
  <c r="O1099" i="14"/>
  <c r="O1098" i="14"/>
  <c r="O1097" i="14"/>
  <c r="O1096" i="14"/>
  <c r="O1095" i="14"/>
  <c r="O1094" i="14"/>
  <c r="O1093" i="14"/>
  <c r="O1092" i="14"/>
  <c r="O1091" i="14"/>
  <c r="O1090" i="14"/>
  <c r="O1089" i="14"/>
  <c r="O1088" i="14"/>
  <c r="O1087" i="14"/>
  <c r="O1086" i="14"/>
  <c r="O1085" i="14"/>
  <c r="O1084" i="14"/>
  <c r="O1083" i="14"/>
  <c r="O1082" i="14"/>
  <c r="O1081" i="14"/>
  <c r="O1080" i="14"/>
  <c r="O1079" i="14"/>
  <c r="O1078" i="14"/>
  <c r="O1077" i="14"/>
  <c r="O1076" i="14"/>
  <c r="O1075" i="14"/>
  <c r="O1074" i="14"/>
  <c r="O1073" i="14"/>
  <c r="O1072" i="14"/>
  <c r="O1071" i="14"/>
  <c r="O1070" i="14"/>
  <c r="O1069" i="14"/>
  <c r="O1068" i="14"/>
  <c r="O1067" i="14"/>
  <c r="O1066" i="14"/>
  <c r="O1065" i="14"/>
  <c r="O1064" i="14"/>
  <c r="O1063" i="14"/>
  <c r="O1062" i="14"/>
  <c r="O1061" i="14"/>
  <c r="O1060" i="14"/>
  <c r="O1059" i="14"/>
  <c r="O1058" i="14"/>
  <c r="O1057" i="14"/>
  <c r="O1056" i="14"/>
  <c r="O1055" i="14"/>
  <c r="O1054" i="14"/>
  <c r="O1053" i="14"/>
  <c r="O1052" i="14"/>
  <c r="O1051" i="14"/>
  <c r="O1050" i="14"/>
  <c r="O1049" i="14"/>
  <c r="O1048" i="14"/>
  <c r="O1047" i="14"/>
  <c r="O1046" i="14"/>
  <c r="O1045" i="14"/>
  <c r="O1044" i="14"/>
  <c r="O1043" i="14"/>
  <c r="O1042" i="14"/>
  <c r="O1041" i="14"/>
  <c r="O1040" i="14"/>
  <c r="O1039" i="14"/>
  <c r="O1038" i="14"/>
  <c r="O1037" i="14"/>
  <c r="O1036" i="14"/>
  <c r="O1035" i="14"/>
  <c r="O1034" i="14"/>
  <c r="O1033" i="14"/>
  <c r="O1032" i="14"/>
  <c r="O1031" i="14"/>
  <c r="O1030" i="14"/>
  <c r="O1029" i="14"/>
  <c r="O1028" i="14"/>
  <c r="O1027" i="14"/>
  <c r="O1026" i="14"/>
  <c r="O1025" i="14"/>
  <c r="O1024" i="14"/>
  <c r="O1023" i="14"/>
  <c r="O1022" i="14"/>
  <c r="O1021" i="14"/>
  <c r="O1020" i="14"/>
  <c r="O1019" i="14"/>
  <c r="O1018" i="14"/>
  <c r="O1017" i="14"/>
  <c r="O1016" i="14"/>
  <c r="O1015" i="14"/>
  <c r="O1014" i="14"/>
  <c r="O1013" i="14"/>
  <c r="O1012" i="14"/>
  <c r="O1011" i="14"/>
  <c r="O1010" i="14"/>
  <c r="O1009" i="14"/>
  <c r="O1008" i="14"/>
  <c r="O1007" i="14"/>
  <c r="O1006" i="14"/>
  <c r="O1005" i="14"/>
  <c r="O1004" i="14"/>
  <c r="O1003" i="14"/>
  <c r="O1002" i="14"/>
  <c r="O1001" i="14"/>
  <c r="O1000" i="14"/>
  <c r="O999" i="14"/>
  <c r="O998" i="14"/>
  <c r="O997" i="14"/>
  <c r="O996" i="14"/>
  <c r="O995" i="14"/>
  <c r="O994" i="14"/>
  <c r="O993" i="14"/>
  <c r="O992" i="14"/>
  <c r="O991" i="14"/>
  <c r="O990" i="14"/>
  <c r="O989" i="14"/>
  <c r="O988" i="14"/>
  <c r="O987" i="14"/>
  <c r="O986" i="14"/>
  <c r="O985" i="14"/>
  <c r="O984" i="14"/>
  <c r="O983" i="14"/>
  <c r="O982" i="14"/>
  <c r="O981" i="14"/>
  <c r="O980" i="14"/>
  <c r="O979" i="14"/>
  <c r="O978" i="14"/>
  <c r="O977" i="14"/>
  <c r="O976" i="14"/>
  <c r="O975" i="14"/>
  <c r="O974" i="14"/>
  <c r="O973" i="14"/>
  <c r="O972" i="14"/>
  <c r="O971" i="14"/>
  <c r="O970" i="14"/>
  <c r="O969" i="14"/>
  <c r="O968" i="14"/>
  <c r="O967" i="14"/>
  <c r="O966" i="14"/>
  <c r="O965" i="14"/>
  <c r="O964" i="14"/>
  <c r="O963" i="14"/>
  <c r="O962" i="14"/>
  <c r="O961" i="14"/>
  <c r="O960" i="14"/>
  <c r="O959" i="14"/>
  <c r="O958" i="14"/>
  <c r="O957" i="14"/>
  <c r="O956" i="14"/>
  <c r="O955" i="14"/>
  <c r="O954" i="14"/>
  <c r="O953" i="14"/>
  <c r="O952" i="14"/>
  <c r="O951" i="14"/>
  <c r="O950" i="14"/>
  <c r="O949" i="14"/>
  <c r="O948" i="14"/>
  <c r="O947" i="14"/>
  <c r="O946" i="14"/>
  <c r="O945" i="14"/>
  <c r="O944" i="14"/>
  <c r="O943" i="14"/>
  <c r="O942" i="14"/>
  <c r="O941" i="14"/>
  <c r="O940" i="14"/>
  <c r="O939" i="14"/>
  <c r="O938" i="14"/>
  <c r="O937" i="14"/>
  <c r="O936" i="14"/>
  <c r="O935" i="14"/>
  <c r="O934" i="14"/>
  <c r="O933" i="14"/>
  <c r="O932" i="14"/>
  <c r="O931" i="14"/>
  <c r="O930" i="14"/>
  <c r="O929" i="14"/>
  <c r="O928" i="14"/>
  <c r="O927" i="14"/>
  <c r="O926" i="14"/>
  <c r="O925" i="14"/>
  <c r="O924" i="14"/>
  <c r="O923" i="14"/>
  <c r="O922" i="14"/>
  <c r="O921" i="14"/>
  <c r="O920" i="14"/>
  <c r="O919" i="14"/>
  <c r="O918" i="14"/>
  <c r="O917" i="14"/>
  <c r="O916" i="14"/>
  <c r="O915" i="14"/>
  <c r="O914" i="14"/>
  <c r="O913" i="14"/>
  <c r="O912" i="14"/>
  <c r="O911" i="14"/>
  <c r="O910" i="14"/>
  <c r="O909" i="14"/>
  <c r="O908" i="14"/>
  <c r="O907" i="14"/>
  <c r="O906" i="14"/>
  <c r="O905" i="14"/>
  <c r="O904" i="14"/>
  <c r="O903" i="14"/>
  <c r="O902" i="14"/>
  <c r="O901" i="14"/>
  <c r="O900" i="14"/>
  <c r="O899" i="14"/>
  <c r="O898" i="14"/>
  <c r="O897" i="14"/>
  <c r="O896" i="14"/>
  <c r="O895" i="14"/>
  <c r="O894" i="14"/>
  <c r="O893" i="14"/>
  <c r="O892" i="14"/>
  <c r="O891" i="14"/>
  <c r="O890" i="14"/>
  <c r="O889" i="14"/>
  <c r="O888" i="14"/>
  <c r="O887" i="14"/>
  <c r="O886" i="14"/>
  <c r="O885" i="14"/>
  <c r="O884" i="14"/>
  <c r="O883" i="14"/>
  <c r="O882" i="14"/>
  <c r="O881" i="14"/>
  <c r="O880" i="14"/>
  <c r="O879" i="14"/>
  <c r="O878" i="14"/>
  <c r="O877" i="14"/>
  <c r="O876" i="14"/>
  <c r="O875" i="14"/>
  <c r="O874" i="14"/>
  <c r="O873" i="14"/>
  <c r="O872" i="14"/>
  <c r="O871" i="14"/>
  <c r="O870" i="14"/>
  <c r="O869" i="14"/>
  <c r="O868" i="14"/>
  <c r="O867" i="14"/>
  <c r="O866" i="14"/>
  <c r="O865" i="14"/>
  <c r="O864" i="14"/>
  <c r="O863" i="14"/>
  <c r="O862" i="14"/>
  <c r="O861" i="14"/>
  <c r="O860" i="14"/>
  <c r="O859" i="14"/>
  <c r="O858" i="14"/>
  <c r="O857" i="14"/>
  <c r="O856" i="14"/>
  <c r="O855" i="14"/>
  <c r="O854" i="14"/>
  <c r="O853" i="14"/>
  <c r="O852" i="14"/>
  <c r="O851" i="14"/>
  <c r="O850" i="14"/>
  <c r="O849" i="14"/>
  <c r="O848" i="14"/>
  <c r="O847" i="14"/>
  <c r="O846" i="14"/>
  <c r="O845" i="14"/>
  <c r="O844" i="14"/>
  <c r="O843" i="14"/>
  <c r="O842" i="14"/>
  <c r="O841" i="14"/>
  <c r="O840" i="14"/>
  <c r="O839" i="14"/>
  <c r="O838" i="14"/>
  <c r="O837" i="14"/>
  <c r="O836" i="14"/>
  <c r="O835" i="14"/>
  <c r="O834" i="14"/>
  <c r="O833" i="14"/>
  <c r="O832" i="14"/>
  <c r="O831" i="14"/>
  <c r="O830" i="14"/>
  <c r="O829" i="14"/>
  <c r="O828" i="14"/>
  <c r="O827" i="14"/>
  <c r="O826" i="14"/>
  <c r="O825" i="14"/>
  <c r="O824" i="14"/>
  <c r="O823" i="14"/>
  <c r="O822" i="14"/>
  <c r="O821" i="14"/>
  <c r="O820" i="14"/>
  <c r="O819" i="14"/>
  <c r="O818" i="14"/>
  <c r="O817" i="14"/>
  <c r="O816" i="14"/>
  <c r="O815" i="14"/>
  <c r="O814" i="14"/>
  <c r="O813" i="14"/>
  <c r="O812" i="14"/>
  <c r="O811" i="14"/>
  <c r="O810" i="14"/>
  <c r="O809" i="14"/>
  <c r="O808" i="14"/>
  <c r="O807" i="14"/>
  <c r="O806" i="14"/>
  <c r="O805" i="14"/>
  <c r="O804" i="14"/>
  <c r="O803" i="14"/>
  <c r="O802" i="14"/>
  <c r="O801" i="14"/>
  <c r="O800" i="14"/>
  <c r="O799" i="14"/>
  <c r="O798" i="14"/>
  <c r="O797" i="14"/>
  <c r="O796" i="14"/>
  <c r="O795" i="14"/>
  <c r="O794" i="14"/>
  <c r="O793" i="14"/>
  <c r="O792" i="14"/>
  <c r="O791" i="14"/>
  <c r="O790" i="14"/>
  <c r="O789" i="14"/>
  <c r="O788" i="14"/>
  <c r="O787" i="14"/>
  <c r="O786" i="14"/>
  <c r="O785" i="14"/>
  <c r="O784" i="14"/>
  <c r="O783" i="14"/>
  <c r="O782" i="14"/>
  <c r="O781" i="14"/>
  <c r="O780" i="14"/>
  <c r="O779" i="14"/>
  <c r="O778" i="14"/>
  <c r="O777" i="14"/>
  <c r="O776" i="14"/>
  <c r="O775" i="14"/>
  <c r="O774" i="14"/>
  <c r="O773" i="14"/>
  <c r="O772" i="14"/>
  <c r="O771" i="14"/>
  <c r="O770" i="14"/>
  <c r="O769" i="14"/>
  <c r="O768" i="14"/>
  <c r="O767" i="14"/>
  <c r="O766" i="14"/>
  <c r="O765" i="14"/>
  <c r="O764" i="14"/>
  <c r="O763" i="14"/>
  <c r="O762" i="14"/>
  <c r="O761" i="14"/>
  <c r="O760" i="14"/>
  <c r="O759" i="14"/>
  <c r="O758" i="14"/>
  <c r="O757" i="14"/>
  <c r="O756" i="14"/>
  <c r="O755" i="14"/>
  <c r="O754" i="14"/>
  <c r="O753" i="14"/>
  <c r="O752" i="14"/>
  <c r="O751" i="14"/>
  <c r="O750" i="14"/>
  <c r="O749" i="14"/>
  <c r="O748" i="14"/>
  <c r="O747" i="14"/>
  <c r="O746" i="14"/>
  <c r="O745" i="14"/>
  <c r="O744" i="14"/>
  <c r="O743" i="14"/>
  <c r="O742" i="14"/>
  <c r="O741" i="14"/>
  <c r="O740" i="14"/>
  <c r="O739" i="14"/>
  <c r="O738" i="14"/>
  <c r="O737" i="14"/>
  <c r="O736" i="14"/>
  <c r="O735" i="14"/>
  <c r="O734" i="14"/>
  <c r="O733" i="14"/>
  <c r="O732" i="14"/>
  <c r="O731" i="14"/>
  <c r="O730" i="14"/>
  <c r="O729" i="14"/>
  <c r="O728" i="14"/>
  <c r="O727" i="14"/>
  <c r="O726" i="14"/>
  <c r="O725" i="14"/>
  <c r="O724" i="14"/>
  <c r="O723" i="14"/>
  <c r="O722" i="14"/>
  <c r="O721" i="14"/>
  <c r="O720" i="14"/>
  <c r="O719" i="14"/>
  <c r="O718" i="14"/>
  <c r="O717" i="14"/>
  <c r="O716" i="14"/>
  <c r="O715" i="14"/>
  <c r="O714" i="14"/>
  <c r="O713" i="14"/>
  <c r="O712" i="14"/>
  <c r="O711" i="14"/>
  <c r="O710" i="14"/>
  <c r="O709" i="14"/>
  <c r="O708" i="14"/>
  <c r="O707" i="14"/>
  <c r="O706" i="14"/>
  <c r="O705" i="14"/>
  <c r="O704" i="14"/>
  <c r="O703" i="14"/>
  <c r="O702" i="14"/>
  <c r="O701" i="14"/>
  <c r="O700" i="14"/>
  <c r="O699" i="14"/>
  <c r="O698" i="14"/>
  <c r="O697" i="14"/>
  <c r="O696" i="14"/>
  <c r="O695" i="14"/>
  <c r="O694" i="14"/>
  <c r="O693" i="14"/>
  <c r="O692" i="14"/>
  <c r="O691" i="14"/>
  <c r="O690" i="14"/>
  <c r="O689" i="14"/>
  <c r="O688" i="14"/>
  <c r="O687" i="14"/>
  <c r="O686" i="14"/>
  <c r="O685" i="14"/>
  <c r="O684" i="14"/>
  <c r="O683" i="14"/>
  <c r="O682" i="14"/>
  <c r="O681" i="14"/>
  <c r="O680" i="14"/>
  <c r="O679" i="14"/>
  <c r="O678" i="14"/>
  <c r="O677" i="14"/>
  <c r="O676" i="14"/>
  <c r="O675" i="14"/>
  <c r="O674" i="14"/>
  <c r="O673" i="14"/>
  <c r="O672" i="14"/>
  <c r="O671" i="14"/>
  <c r="O670" i="14"/>
  <c r="O669" i="14"/>
  <c r="O668" i="14"/>
  <c r="O667" i="14"/>
  <c r="O666" i="14"/>
  <c r="O665" i="14"/>
  <c r="O664" i="14"/>
  <c r="O663" i="14"/>
  <c r="O662" i="14"/>
  <c r="O661" i="14"/>
  <c r="O660" i="14"/>
  <c r="O659" i="14"/>
  <c r="O658" i="14"/>
  <c r="O657" i="14"/>
  <c r="O656" i="14"/>
  <c r="O655" i="14"/>
  <c r="O654" i="14"/>
  <c r="O653" i="14"/>
  <c r="O652" i="14"/>
  <c r="O651" i="14"/>
  <c r="O650" i="14"/>
  <c r="O649" i="14"/>
  <c r="O648" i="14"/>
  <c r="O647" i="14"/>
  <c r="O646" i="14"/>
  <c r="O645" i="14"/>
  <c r="O644" i="14"/>
  <c r="O643" i="14"/>
  <c r="O642" i="14"/>
  <c r="O641" i="14"/>
  <c r="O640" i="14"/>
  <c r="O639" i="14"/>
  <c r="O638" i="14"/>
  <c r="O637" i="14"/>
  <c r="O636" i="14"/>
  <c r="O635" i="14"/>
  <c r="O634" i="14"/>
  <c r="O633" i="14"/>
  <c r="O632" i="14"/>
  <c r="O631" i="14"/>
  <c r="O630" i="14"/>
  <c r="O629" i="14"/>
  <c r="O628" i="14"/>
  <c r="O627" i="14"/>
  <c r="O626" i="14"/>
  <c r="O625" i="14"/>
  <c r="O624" i="14"/>
  <c r="O623" i="14"/>
  <c r="O622" i="14"/>
  <c r="O621" i="14"/>
  <c r="O620" i="14"/>
  <c r="O619" i="14"/>
  <c r="O618" i="14"/>
  <c r="O617" i="14"/>
  <c r="O616" i="14"/>
  <c r="O615" i="14"/>
  <c r="O614" i="14"/>
  <c r="O613" i="14"/>
  <c r="O612" i="14"/>
  <c r="O611" i="14"/>
  <c r="O610" i="14"/>
  <c r="O609" i="14"/>
  <c r="O608" i="14"/>
  <c r="O607" i="14"/>
  <c r="O606" i="14"/>
  <c r="O605" i="14"/>
  <c r="O604" i="14"/>
  <c r="O603" i="14"/>
  <c r="O602" i="14"/>
  <c r="O601" i="14"/>
  <c r="O600" i="14"/>
  <c r="O599" i="14"/>
  <c r="O598" i="14"/>
  <c r="O597" i="14"/>
  <c r="O596" i="14"/>
  <c r="O595" i="14"/>
  <c r="O594" i="14"/>
  <c r="O593" i="14"/>
  <c r="O592" i="14"/>
  <c r="O591" i="14"/>
  <c r="O590" i="14"/>
  <c r="O589" i="14"/>
  <c r="O588" i="14"/>
  <c r="O587" i="14"/>
  <c r="O586" i="14"/>
  <c r="O585" i="14"/>
  <c r="O584" i="14"/>
  <c r="O583" i="14"/>
  <c r="O582" i="14"/>
  <c r="O581" i="14"/>
  <c r="O580" i="14"/>
  <c r="O579" i="14"/>
  <c r="O578" i="14"/>
  <c r="O577" i="14"/>
  <c r="O576" i="14"/>
  <c r="O575" i="14"/>
  <c r="O574" i="14"/>
  <c r="O573" i="14"/>
  <c r="O572" i="14"/>
  <c r="O571" i="14"/>
  <c r="O570" i="14"/>
  <c r="O569" i="14"/>
  <c r="O568" i="14"/>
  <c r="O567" i="14"/>
  <c r="O566" i="14"/>
  <c r="O565" i="14"/>
  <c r="O564" i="14"/>
  <c r="O563" i="14"/>
  <c r="O562" i="14"/>
  <c r="O561" i="14"/>
  <c r="O560" i="14"/>
  <c r="O559" i="14"/>
  <c r="O558" i="14"/>
  <c r="O557" i="14"/>
  <c r="O556" i="14"/>
  <c r="O555" i="14"/>
  <c r="O554" i="14"/>
  <c r="O553" i="14"/>
  <c r="O552" i="14"/>
  <c r="O551" i="14"/>
  <c r="O550" i="14"/>
  <c r="O549" i="14"/>
  <c r="O548" i="14"/>
  <c r="O547" i="14"/>
  <c r="O546" i="14"/>
  <c r="O545" i="14"/>
  <c r="O544" i="14"/>
  <c r="O543" i="14"/>
  <c r="O542" i="14"/>
  <c r="O541" i="14"/>
  <c r="O540" i="14"/>
  <c r="O539" i="14"/>
  <c r="O538" i="14"/>
  <c r="O537" i="14"/>
  <c r="O536" i="14"/>
  <c r="O535" i="14"/>
  <c r="O534" i="14"/>
  <c r="O533" i="14"/>
  <c r="O532" i="14"/>
  <c r="O531" i="14"/>
  <c r="O530" i="14"/>
  <c r="O529" i="14"/>
  <c r="O528" i="14"/>
  <c r="O527" i="14"/>
  <c r="O526" i="14"/>
  <c r="O525" i="14"/>
  <c r="O524" i="14"/>
  <c r="O523" i="14"/>
  <c r="O522" i="14"/>
  <c r="O521" i="14"/>
  <c r="O520" i="14"/>
  <c r="O519" i="14"/>
  <c r="O518" i="14"/>
  <c r="O517" i="14"/>
  <c r="O516" i="14"/>
  <c r="O515" i="14"/>
  <c r="O514" i="14"/>
  <c r="O513" i="14"/>
  <c r="O512" i="14"/>
  <c r="O511" i="14"/>
  <c r="O510" i="14"/>
  <c r="O509" i="14"/>
  <c r="O508" i="14"/>
  <c r="O507" i="14"/>
  <c r="O506" i="14"/>
  <c r="O505" i="14"/>
  <c r="O504" i="14"/>
  <c r="O503" i="14"/>
  <c r="O502" i="14"/>
  <c r="O501" i="14"/>
  <c r="O500" i="14"/>
  <c r="O499" i="14"/>
  <c r="O498" i="14"/>
  <c r="O497" i="14"/>
  <c r="O496" i="14"/>
  <c r="O495" i="14"/>
  <c r="O494" i="14"/>
  <c r="O493" i="14"/>
  <c r="O492" i="14"/>
  <c r="O491" i="14"/>
  <c r="O490" i="14"/>
  <c r="O489" i="14"/>
  <c r="O488" i="14"/>
  <c r="O487" i="14"/>
  <c r="O486" i="14"/>
  <c r="O485" i="14"/>
  <c r="O484" i="14"/>
  <c r="O483" i="14"/>
  <c r="O482" i="14"/>
  <c r="O481" i="14"/>
  <c r="O480" i="14"/>
  <c r="O479" i="14"/>
  <c r="O478" i="14"/>
  <c r="O477" i="14"/>
  <c r="O476" i="14"/>
  <c r="O475" i="14"/>
  <c r="O474" i="14"/>
  <c r="O473" i="14"/>
  <c r="O472" i="14"/>
  <c r="O471" i="14"/>
  <c r="O470" i="14"/>
  <c r="O469" i="14"/>
  <c r="O468" i="14"/>
  <c r="O467" i="14"/>
  <c r="O466" i="14"/>
  <c r="O465" i="14"/>
  <c r="O464" i="14"/>
  <c r="O463" i="14"/>
  <c r="O462" i="14"/>
  <c r="O461" i="14"/>
  <c r="O460" i="14"/>
  <c r="O459" i="14"/>
  <c r="O458" i="14"/>
  <c r="O457" i="14"/>
  <c r="O456" i="14"/>
  <c r="O455" i="14"/>
  <c r="O454" i="14"/>
  <c r="O453" i="14"/>
  <c r="O452" i="14"/>
  <c r="O451" i="14"/>
  <c r="O450" i="14"/>
  <c r="O449" i="14"/>
  <c r="O448" i="14"/>
  <c r="O447" i="14"/>
  <c r="O446" i="14"/>
  <c r="O445" i="14"/>
  <c r="O444" i="14"/>
  <c r="O443" i="14"/>
  <c r="O442" i="14"/>
  <c r="O441" i="14"/>
  <c r="O440" i="14"/>
  <c r="O439" i="14"/>
  <c r="O438" i="14"/>
  <c r="O437" i="14"/>
  <c r="O436" i="14"/>
  <c r="O435" i="14"/>
  <c r="O434" i="14"/>
  <c r="O433" i="14"/>
  <c r="O432" i="14"/>
  <c r="O431" i="14"/>
  <c r="O430" i="14"/>
  <c r="O429" i="14"/>
  <c r="O428" i="14"/>
  <c r="O427" i="14"/>
  <c r="O426" i="14"/>
  <c r="O425" i="14"/>
  <c r="O424" i="14"/>
  <c r="O423" i="14"/>
  <c r="O422" i="14"/>
  <c r="O421" i="14"/>
  <c r="O420" i="14"/>
  <c r="O419" i="14"/>
  <c r="O418" i="14"/>
  <c r="O417" i="14"/>
  <c r="O416" i="14"/>
  <c r="O415" i="14"/>
  <c r="O414" i="14"/>
  <c r="O413" i="14"/>
  <c r="O412" i="14"/>
  <c r="O411" i="14"/>
  <c r="O410" i="14"/>
  <c r="O409" i="14"/>
  <c r="O408" i="14"/>
  <c r="O407" i="14"/>
  <c r="O406" i="14"/>
  <c r="O405" i="14"/>
  <c r="O404" i="14"/>
  <c r="O403" i="14"/>
  <c r="O402" i="14"/>
  <c r="O401" i="14"/>
  <c r="O400" i="14"/>
  <c r="O399" i="14"/>
  <c r="O398" i="14"/>
  <c r="O397" i="14"/>
  <c r="O396" i="14"/>
  <c r="O395" i="14"/>
  <c r="O394" i="14"/>
  <c r="O393" i="14"/>
  <c r="O392" i="14"/>
  <c r="O391" i="14"/>
  <c r="O390" i="14"/>
  <c r="O389" i="14"/>
  <c r="O388" i="14"/>
  <c r="O387" i="14"/>
  <c r="O386" i="14"/>
  <c r="O385" i="14"/>
  <c r="O384" i="14"/>
  <c r="O383" i="14"/>
  <c r="O382" i="14"/>
  <c r="O381" i="14"/>
  <c r="O380" i="14"/>
  <c r="O379" i="14"/>
  <c r="O378" i="14"/>
  <c r="O377" i="14"/>
  <c r="O376" i="14"/>
  <c r="O375" i="14"/>
  <c r="O374" i="14"/>
  <c r="O373" i="14"/>
  <c r="O372" i="14"/>
  <c r="O371" i="14"/>
  <c r="O370" i="14"/>
  <c r="O369" i="14"/>
  <c r="O368" i="14"/>
  <c r="O367" i="14"/>
  <c r="O366" i="14"/>
  <c r="O365" i="14"/>
  <c r="O364" i="14"/>
  <c r="O363" i="14"/>
  <c r="O362" i="14"/>
  <c r="O361" i="14"/>
  <c r="O360" i="14"/>
  <c r="O359" i="14"/>
  <c r="O358" i="14"/>
  <c r="O357" i="14"/>
  <c r="O356" i="14"/>
  <c r="O355" i="14"/>
  <c r="O354" i="14"/>
  <c r="O353" i="14"/>
  <c r="O352" i="14"/>
  <c r="O351" i="14"/>
  <c r="O350" i="14"/>
  <c r="O349" i="14"/>
  <c r="O348" i="14"/>
  <c r="O347" i="14"/>
  <c r="O346" i="14"/>
  <c r="O345" i="14"/>
  <c r="O344" i="14"/>
  <c r="O343" i="14"/>
  <c r="O342" i="14"/>
  <c r="O341" i="14"/>
  <c r="O340" i="14"/>
  <c r="O339" i="14"/>
  <c r="O338" i="14"/>
  <c r="O337" i="14"/>
  <c r="O336" i="14"/>
  <c r="O335" i="14"/>
  <c r="O334" i="14"/>
  <c r="O333" i="14"/>
  <c r="O332" i="14"/>
  <c r="O331" i="14"/>
  <c r="O330" i="14"/>
  <c r="O329" i="14"/>
  <c r="O328" i="14"/>
  <c r="O327" i="14"/>
  <c r="O326" i="14"/>
  <c r="O325" i="14"/>
  <c r="O324" i="14"/>
  <c r="O323" i="14"/>
  <c r="O322" i="14"/>
  <c r="O321" i="14"/>
  <c r="O320" i="14"/>
  <c r="O319" i="14"/>
  <c r="O318" i="14"/>
  <c r="O317" i="14"/>
  <c r="O316" i="14"/>
  <c r="O315" i="14"/>
  <c r="O314" i="14"/>
  <c r="O313" i="14"/>
  <c r="O312" i="14"/>
  <c r="O311" i="14"/>
  <c r="O310" i="14"/>
  <c r="O309" i="14"/>
  <c r="O308" i="14"/>
  <c r="O307" i="14"/>
  <c r="O306" i="14"/>
  <c r="O305" i="14"/>
  <c r="O304" i="14"/>
  <c r="O303" i="14"/>
  <c r="O302" i="14"/>
  <c r="O301" i="14"/>
  <c r="O300" i="14"/>
  <c r="O299" i="14"/>
  <c r="O298" i="14"/>
  <c r="O297" i="14"/>
  <c r="O296" i="14"/>
  <c r="O295" i="14"/>
  <c r="O294" i="14"/>
  <c r="O293" i="14"/>
  <c r="O292" i="14"/>
  <c r="O291" i="14"/>
  <c r="O290" i="14"/>
  <c r="O289" i="14"/>
  <c r="O288" i="14"/>
  <c r="O287" i="14"/>
  <c r="O286" i="14"/>
  <c r="O285" i="14"/>
  <c r="O284" i="14"/>
  <c r="O283" i="14"/>
  <c r="O282" i="14"/>
  <c r="O281" i="14"/>
  <c r="O280" i="14"/>
  <c r="O279" i="14"/>
  <c r="O278" i="14"/>
  <c r="O277" i="14"/>
  <c r="O276" i="14"/>
  <c r="O275" i="14"/>
  <c r="O274" i="14"/>
  <c r="O273" i="14"/>
  <c r="O272" i="14"/>
  <c r="O271" i="14"/>
  <c r="O270" i="14"/>
  <c r="O269" i="14"/>
  <c r="O268" i="14"/>
  <c r="O267" i="14"/>
  <c r="O266" i="14"/>
  <c r="O265" i="14"/>
  <c r="O264" i="14"/>
  <c r="O263" i="14"/>
  <c r="O262" i="14"/>
  <c r="O261" i="14"/>
  <c r="O260" i="14"/>
  <c r="O259" i="14"/>
  <c r="O258" i="14"/>
  <c r="O257" i="14"/>
  <c r="O256" i="14"/>
  <c r="O255" i="14"/>
  <c r="O254" i="14"/>
  <c r="O253" i="14"/>
  <c r="O252" i="14"/>
  <c r="O251" i="14"/>
  <c r="O250" i="14"/>
  <c r="O249" i="14"/>
  <c r="O248" i="14"/>
  <c r="O247" i="14"/>
  <c r="O246" i="14"/>
  <c r="O245" i="14"/>
  <c r="O244" i="14"/>
  <c r="O243" i="14"/>
  <c r="O242" i="14"/>
  <c r="O241" i="14"/>
  <c r="O240" i="14"/>
  <c r="O239" i="14"/>
  <c r="O238" i="14"/>
  <c r="O237" i="14"/>
  <c r="O236" i="14"/>
  <c r="O235" i="14"/>
  <c r="O234" i="14"/>
  <c r="O233" i="14"/>
  <c r="O232" i="14"/>
  <c r="O231" i="14"/>
  <c r="O230" i="14"/>
  <c r="O229" i="14"/>
  <c r="O228" i="14"/>
  <c r="O227" i="14"/>
  <c r="O226" i="14"/>
  <c r="O225" i="14"/>
  <c r="O224" i="14"/>
  <c r="O223" i="14"/>
  <c r="O222" i="14"/>
  <c r="O221" i="14"/>
  <c r="O220" i="14"/>
  <c r="O219" i="14"/>
  <c r="O218" i="14"/>
  <c r="O217" i="14"/>
  <c r="O216" i="14"/>
  <c r="O215" i="14"/>
  <c r="O214" i="14"/>
  <c r="O213" i="14"/>
  <c r="O212" i="14"/>
  <c r="O211" i="14"/>
  <c r="O210" i="14"/>
  <c r="O209" i="14"/>
  <c r="O208" i="14"/>
  <c r="O207" i="14"/>
  <c r="O206" i="14"/>
  <c r="O205" i="14"/>
  <c r="O204" i="14"/>
  <c r="O203" i="14"/>
  <c r="O202" i="14"/>
  <c r="O201" i="14"/>
  <c r="O200" i="14"/>
  <c r="O199" i="14"/>
  <c r="O198" i="14"/>
  <c r="O197" i="14"/>
  <c r="O196" i="14"/>
  <c r="O195" i="14"/>
  <c r="O194" i="14"/>
  <c r="O193" i="14"/>
  <c r="O192" i="14"/>
  <c r="O191" i="14"/>
  <c r="O190" i="14"/>
  <c r="O189" i="14"/>
  <c r="O188" i="14"/>
  <c r="O187" i="14"/>
  <c r="O186" i="14"/>
  <c r="O185" i="14"/>
  <c r="O184" i="14"/>
  <c r="O183" i="14"/>
  <c r="O182" i="14"/>
  <c r="O181" i="14"/>
  <c r="O180" i="14"/>
  <c r="O179" i="14"/>
  <c r="O178" i="14"/>
  <c r="O177" i="14"/>
  <c r="O176" i="14"/>
  <c r="O175" i="14"/>
  <c r="O174" i="14"/>
  <c r="O173" i="14"/>
  <c r="O172" i="14"/>
  <c r="O171" i="14"/>
  <c r="O170" i="14"/>
  <c r="O169" i="14"/>
  <c r="O168" i="14"/>
  <c r="O167" i="14"/>
  <c r="O166" i="14"/>
  <c r="O165" i="14"/>
  <c r="O164" i="14"/>
  <c r="O163" i="14"/>
  <c r="O162" i="14"/>
  <c r="O161" i="14"/>
  <c r="O160" i="14"/>
  <c r="O159" i="14"/>
  <c r="O158" i="14"/>
  <c r="O157" i="14"/>
  <c r="O156" i="14"/>
  <c r="O155" i="14"/>
  <c r="O154" i="14"/>
  <c r="O153" i="14"/>
  <c r="O152" i="14"/>
  <c r="O151" i="14"/>
  <c r="O150" i="14"/>
  <c r="O149" i="14"/>
  <c r="O148" i="14"/>
  <c r="O147" i="14"/>
  <c r="O146" i="14"/>
  <c r="O145" i="14"/>
  <c r="O144" i="14"/>
  <c r="O143" i="14"/>
  <c r="O142" i="14"/>
  <c r="O141" i="14"/>
  <c r="O140" i="14"/>
  <c r="O139" i="14"/>
  <c r="O138" i="14"/>
  <c r="O137" i="14"/>
  <c r="O136" i="14"/>
  <c r="O135" i="14"/>
  <c r="O134" i="14"/>
  <c r="O133" i="14"/>
  <c r="O132" i="14"/>
  <c r="O131" i="14"/>
  <c r="O130" i="14"/>
  <c r="O129" i="14"/>
  <c r="O128" i="14"/>
  <c r="O127" i="14"/>
  <c r="O126" i="14"/>
  <c r="O125" i="14"/>
  <c r="O124" i="14"/>
  <c r="O123" i="14"/>
  <c r="O122" i="14"/>
  <c r="O121" i="14"/>
  <c r="O120" i="14"/>
  <c r="O119" i="14"/>
  <c r="O118" i="14"/>
  <c r="O117" i="14"/>
  <c r="O116" i="14"/>
  <c r="O115" i="14"/>
  <c r="O114" i="14"/>
  <c r="O113" i="14"/>
  <c r="O112" i="14"/>
  <c r="O111" i="14"/>
  <c r="O110" i="14"/>
  <c r="O109" i="14"/>
  <c r="O108" i="14"/>
  <c r="O107" i="14"/>
  <c r="O106" i="14"/>
  <c r="O105" i="14"/>
  <c r="O104" i="14"/>
  <c r="O103" i="14"/>
  <c r="O102" i="14"/>
  <c r="O101" i="14"/>
  <c r="O100" i="14"/>
  <c r="O99" i="14"/>
  <c r="O98" i="14"/>
  <c r="O97" i="14"/>
  <c r="O96" i="14"/>
  <c r="O95" i="14"/>
  <c r="O94" i="14"/>
  <c r="O93" i="14"/>
  <c r="O92" i="14"/>
  <c r="O91" i="14"/>
  <c r="O90" i="14"/>
  <c r="O89" i="14"/>
  <c r="O88" i="14"/>
  <c r="O87" i="14"/>
  <c r="O86" i="14"/>
  <c r="O85" i="14"/>
  <c r="O84" i="14"/>
  <c r="O83" i="14"/>
  <c r="O82" i="14"/>
  <c r="O81" i="14"/>
  <c r="O80" i="14"/>
  <c r="O79" i="14"/>
  <c r="O78" i="14"/>
  <c r="O77" i="14"/>
  <c r="O76" i="14"/>
  <c r="O75" i="14"/>
  <c r="O74" i="14"/>
  <c r="O73" i="14"/>
  <c r="O72" i="14"/>
  <c r="O71" i="14"/>
  <c r="O70" i="14"/>
  <c r="O69" i="14"/>
  <c r="O68" i="14"/>
  <c r="O67" i="14"/>
  <c r="O66" i="14"/>
  <c r="O65" i="14"/>
  <c r="O64" i="14"/>
  <c r="O63" i="14"/>
  <c r="O62" i="14"/>
  <c r="O61" i="14"/>
  <c r="O60" i="14"/>
  <c r="O59" i="14"/>
  <c r="O58" i="14"/>
  <c r="O57" i="14"/>
  <c r="O56" i="14"/>
  <c r="O55" i="14"/>
  <c r="O54" i="14"/>
  <c r="O53" i="14"/>
  <c r="O52" i="14"/>
  <c r="O51" i="14"/>
  <c r="O50" i="14"/>
  <c r="O49" i="14"/>
  <c r="O48" i="14"/>
  <c r="O47" i="14"/>
  <c r="O46" i="14"/>
  <c r="O45" i="14"/>
  <c r="O44" i="14"/>
  <c r="O43" i="14"/>
  <c r="O42" i="14"/>
  <c r="O41" i="14"/>
  <c r="O40" i="14"/>
  <c r="O39" i="14"/>
  <c r="O38" i="14"/>
  <c r="O37" i="14"/>
  <c r="O36" i="14"/>
  <c r="O35" i="14"/>
  <c r="O34" i="14"/>
  <c r="O33" i="14"/>
  <c r="O32" i="14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O13" i="14"/>
  <c r="O12" i="14"/>
  <c r="O11" i="14"/>
  <c r="O10" i="14"/>
  <c r="O9" i="14"/>
  <c r="O8" i="14"/>
  <c r="O7" i="14"/>
  <c r="O6" i="14"/>
  <c r="O5" i="14"/>
  <c r="O4" i="14"/>
  <c r="O3" i="14"/>
  <c r="O2" i="14"/>
  <c r="AA9" i="3"/>
  <c r="AA10" i="3"/>
  <c r="AA11" i="3"/>
  <c r="AA12" i="3"/>
  <c r="AB12" i="3"/>
  <c r="AA13" i="3"/>
  <c r="AA14" i="3"/>
  <c r="AA15" i="3"/>
  <c r="AA16" i="3"/>
  <c r="AA17" i="3"/>
  <c r="AA18" i="3"/>
  <c r="AB18" i="3"/>
  <c r="AA19" i="3"/>
  <c r="AA20" i="3"/>
  <c r="AA21" i="3"/>
  <c r="AB21" i="3"/>
  <c r="AA22" i="3"/>
  <c r="AB22" i="3"/>
  <c r="AA23" i="3"/>
  <c r="AB23" i="3"/>
  <c r="AA24" i="3"/>
  <c r="AB24" i="3"/>
  <c r="AA25" i="3"/>
  <c r="AB25" i="3"/>
  <c r="AA26" i="3"/>
  <c r="AB26" i="3"/>
  <c r="AA27" i="3"/>
  <c r="AB27" i="3"/>
  <c r="AA28" i="3"/>
  <c r="AB28" i="3"/>
  <c r="AA29" i="3"/>
  <c r="AB29" i="3"/>
  <c r="AA30" i="3"/>
  <c r="AB30" i="3"/>
  <c r="AA31" i="3"/>
  <c r="AB31" i="3"/>
  <c r="AA32" i="3"/>
  <c r="AB32" i="3"/>
  <c r="AA33" i="3"/>
  <c r="AB33" i="3"/>
  <c r="AA34" i="3"/>
  <c r="AB34" i="3"/>
  <c r="AA35" i="3"/>
  <c r="AB35" i="3"/>
  <c r="AA36" i="3"/>
  <c r="AB36" i="3"/>
  <c r="AA37" i="3"/>
  <c r="AB37" i="3"/>
  <c r="AA38" i="3"/>
  <c r="AB38" i="3"/>
  <c r="AA39" i="3"/>
  <c r="AB39" i="3"/>
  <c r="AA40" i="3"/>
  <c r="AB40" i="3"/>
  <c r="AA41" i="3"/>
  <c r="AB41" i="3"/>
  <c r="AA42" i="3"/>
  <c r="AB42" i="3"/>
  <c r="AA43" i="3"/>
  <c r="AB43" i="3"/>
  <c r="AA44" i="3"/>
  <c r="AB44" i="3"/>
  <c r="B5" i="29" l="1"/>
  <c r="D5" i="29"/>
  <c r="B1" i="3" l="1"/>
  <c r="D7" i="31" l="1"/>
  <c r="D6" i="31"/>
  <c r="D5" i="31"/>
  <c r="B7" i="31"/>
  <c r="B6" i="31"/>
  <c r="B5" i="31"/>
  <c r="B6" i="29"/>
  <c r="D6" i="29"/>
  <c r="B7" i="29"/>
  <c r="D7" i="29"/>
  <c r="AA9" i="5"/>
  <c r="AA10" i="5"/>
  <c r="AA11" i="5"/>
  <c r="AA12" i="5"/>
  <c r="AB12" i="5"/>
  <c r="AA13" i="5"/>
  <c r="AA14" i="5"/>
  <c r="AA15" i="5"/>
  <c r="AA16" i="5"/>
  <c r="AA17" i="5"/>
  <c r="AA18" i="5"/>
  <c r="AB18" i="5"/>
  <c r="AA19" i="5"/>
  <c r="AA20" i="5"/>
  <c r="AA21" i="5"/>
  <c r="AB21" i="5"/>
  <c r="AA22" i="5"/>
  <c r="AB22" i="5"/>
  <c r="AA23" i="5"/>
  <c r="AB23" i="5"/>
  <c r="AA24" i="5"/>
  <c r="AB24" i="5"/>
  <c r="AA25" i="5"/>
  <c r="AB25" i="5"/>
  <c r="AA26" i="5"/>
  <c r="AB26" i="5"/>
  <c r="AA27" i="5"/>
  <c r="AB27" i="5"/>
  <c r="AA28" i="5"/>
  <c r="AB28" i="5"/>
  <c r="AA29" i="5"/>
  <c r="AB29" i="5"/>
  <c r="AA30" i="5"/>
  <c r="AB30" i="5"/>
  <c r="AA31" i="5"/>
  <c r="AB31" i="5"/>
  <c r="AA32" i="5"/>
  <c r="AB32" i="5"/>
  <c r="AA33" i="5"/>
  <c r="AB33" i="5"/>
  <c r="AA34" i="5"/>
  <c r="AB34" i="5"/>
  <c r="AA35" i="5"/>
  <c r="AB35" i="5"/>
  <c r="AA36" i="5"/>
  <c r="AB36" i="5"/>
  <c r="AA37" i="5"/>
  <c r="AB37" i="5"/>
  <c r="AA38" i="5"/>
  <c r="AB38" i="5"/>
  <c r="AA39" i="5"/>
  <c r="AB39" i="5"/>
  <c r="AA40" i="5"/>
  <c r="AB40" i="5"/>
  <c r="AA41" i="5"/>
  <c r="AB41" i="5"/>
  <c r="AA42" i="5"/>
  <c r="AB42" i="5"/>
  <c r="AA43" i="5"/>
  <c r="AB43" i="5"/>
  <c r="AA44" i="5"/>
  <c r="AB44" i="5"/>
  <c r="B1" i="5"/>
  <c r="AC2" i="25"/>
  <c r="AC3" i="25"/>
  <c r="AC4" i="25"/>
  <c r="AC5" i="25"/>
  <c r="AC6" i="25"/>
  <c r="AC7" i="25"/>
  <c r="AC8" i="25"/>
  <c r="AC9" i="25"/>
  <c r="AC10" i="25"/>
  <c r="AC11" i="25"/>
  <c r="AC12" i="25"/>
  <c r="AC13" i="25"/>
  <c r="AC14" i="25"/>
  <c r="AC15" i="25"/>
  <c r="AC16" i="25"/>
  <c r="AC17" i="25"/>
  <c r="AC18" i="25"/>
  <c r="AC19" i="25"/>
  <c r="AC20" i="25"/>
  <c r="AC21" i="25"/>
  <c r="AC22" i="25"/>
  <c r="AC23" i="25"/>
  <c r="AC24" i="25"/>
  <c r="AC25" i="25"/>
  <c r="AC26" i="25"/>
  <c r="AC27" i="25"/>
  <c r="AC28" i="25"/>
  <c r="AC29" i="25"/>
  <c r="AC30" i="25"/>
  <c r="AC31" i="25"/>
  <c r="AC32" i="25"/>
  <c r="AC33" i="25"/>
  <c r="AC34" i="25"/>
  <c r="AC35" i="25"/>
  <c r="AC36" i="25"/>
  <c r="AC37" i="25"/>
  <c r="AC38" i="25"/>
  <c r="AC39" i="25"/>
  <c r="AC40" i="25"/>
  <c r="AC41" i="25"/>
  <c r="AC42" i="25"/>
  <c r="AC43" i="25"/>
  <c r="AC44" i="25"/>
  <c r="AC45" i="25"/>
  <c r="AC46" i="25"/>
  <c r="AC47" i="25"/>
  <c r="AC48" i="25"/>
  <c r="AC49" i="25"/>
  <c r="AC50" i="25"/>
  <c r="AC51" i="25"/>
  <c r="AC52" i="25"/>
  <c r="AC53" i="25"/>
  <c r="AC54" i="25"/>
  <c r="AC55" i="25"/>
  <c r="AC56" i="25"/>
  <c r="AC57" i="25"/>
  <c r="AC58" i="25"/>
  <c r="AC59" i="25"/>
  <c r="AC60" i="25"/>
  <c r="AC61" i="25"/>
  <c r="AC62" i="25"/>
  <c r="AC63" i="25"/>
  <c r="AC64" i="25"/>
  <c r="AC65" i="25"/>
  <c r="AC66" i="25"/>
  <c r="AC67" i="25"/>
  <c r="AC68" i="25"/>
  <c r="AC69" i="25"/>
  <c r="AC70" i="25"/>
  <c r="AC71" i="25"/>
  <c r="AC72" i="25"/>
  <c r="AC73" i="25"/>
  <c r="AC74" i="25"/>
  <c r="AC75" i="25"/>
  <c r="AC76" i="25"/>
  <c r="AC77" i="25"/>
  <c r="AC78" i="25"/>
  <c r="AC79" i="25"/>
  <c r="AC80" i="25"/>
  <c r="AC81" i="25"/>
  <c r="AC82" i="25"/>
  <c r="AC83" i="25"/>
  <c r="AC84" i="25"/>
  <c r="AC85" i="25"/>
  <c r="AC86" i="25"/>
  <c r="AC87" i="25"/>
  <c r="AC88" i="25"/>
  <c r="AC89" i="25"/>
  <c r="AC90" i="25"/>
  <c r="AC91" i="25"/>
  <c r="AC92" i="25"/>
  <c r="AC93" i="25"/>
  <c r="AC94" i="25"/>
  <c r="AC95" i="25"/>
  <c r="AC96" i="25"/>
  <c r="AC97" i="25"/>
  <c r="AC98" i="25"/>
  <c r="AC99" i="25"/>
  <c r="AC100" i="25"/>
  <c r="AC101" i="25"/>
  <c r="AC102" i="25"/>
  <c r="AC103" i="25"/>
  <c r="AC104" i="25"/>
  <c r="AC105" i="25"/>
  <c r="AC106" i="25"/>
  <c r="AC107" i="25"/>
  <c r="AC108" i="25"/>
  <c r="AC109" i="25"/>
  <c r="AC110" i="25"/>
  <c r="AC111" i="25"/>
  <c r="AC112" i="25"/>
  <c r="AC113" i="25"/>
  <c r="AC114" i="25"/>
  <c r="AC115" i="25"/>
  <c r="AC116" i="25"/>
  <c r="AC117" i="25"/>
  <c r="AC118" i="25"/>
  <c r="AC119" i="25"/>
  <c r="AC120" i="25"/>
  <c r="AC121" i="25"/>
  <c r="AC122" i="25"/>
  <c r="AC123" i="25"/>
  <c r="AC124" i="25"/>
  <c r="AC125" i="25"/>
  <c r="AC126" i="25"/>
  <c r="AC127" i="25"/>
  <c r="AC128" i="25"/>
  <c r="AC129" i="25"/>
  <c r="AC130" i="25"/>
  <c r="AC131" i="25"/>
  <c r="AC132" i="25"/>
  <c r="AC133" i="25"/>
  <c r="AC134" i="25"/>
  <c r="AC135" i="25"/>
  <c r="AC136" i="25"/>
  <c r="AC137" i="25"/>
  <c r="AC138" i="25"/>
  <c r="AC139" i="25"/>
  <c r="AC140" i="25"/>
  <c r="AC141" i="25"/>
  <c r="AC142" i="25"/>
  <c r="AC143" i="25"/>
  <c r="AC144" i="25"/>
  <c r="AC145" i="25"/>
  <c r="AC146" i="25"/>
  <c r="AC147" i="25"/>
  <c r="A4" i="11"/>
  <c r="E5" i="11"/>
  <c r="D5" i="11"/>
  <c r="A5" i="11"/>
  <c r="E4" i="11"/>
  <c r="D4" i="11"/>
  <c r="E3" i="11"/>
  <c r="D3" i="11"/>
  <c r="A3" i="11"/>
  <c r="E2" i="11"/>
  <c r="D2" i="11"/>
  <c r="C2" i="11"/>
  <c r="J35" i="5"/>
  <c r="J34" i="5"/>
  <c r="J33" i="5"/>
  <c r="J17" i="5"/>
  <c r="J16" i="5"/>
  <c r="J15" i="5"/>
  <c r="J35" i="3"/>
  <c r="J34" i="3"/>
  <c r="J33" i="3"/>
  <c r="B38" i="25"/>
  <c r="B39" i="25"/>
  <c r="B40" i="25"/>
  <c r="A40" i="25" s="1"/>
  <c r="B41" i="25"/>
  <c r="B42" i="25"/>
  <c r="A42" i="25" s="1"/>
  <c r="B43" i="25"/>
  <c r="A43" i="25" s="1"/>
  <c r="B44" i="25"/>
  <c r="B45" i="25"/>
  <c r="A45" i="25" s="1"/>
  <c r="B46" i="25"/>
  <c r="B47" i="25"/>
  <c r="B48" i="25"/>
  <c r="A48" i="25" s="1"/>
  <c r="B49" i="25"/>
  <c r="P29" i="13" a="1"/>
  <c r="P29" i="13" s="1"/>
  <c r="P28" i="13" a="1"/>
  <c r="P28" i="13" s="1"/>
  <c r="P26" i="13" a="1"/>
  <c r="P26" i="13" s="1"/>
  <c r="P25" i="13" a="1"/>
  <c r="P25" i="13" s="1"/>
  <c r="P24" i="13" a="1"/>
  <c r="P24" i="13" s="1"/>
  <c r="P23" i="13" a="1"/>
  <c r="P23" i="13" s="1"/>
  <c r="P22" i="13" a="1"/>
  <c r="P22" i="13" s="1"/>
  <c r="P21" i="13" a="1"/>
  <c r="P21" i="13" s="1"/>
  <c r="P20" i="13" a="1"/>
  <c r="P20" i="13" s="1"/>
  <c r="P19" i="13" a="1"/>
  <c r="P19" i="13" s="1"/>
  <c r="P18" i="13" a="1"/>
  <c r="P18" i="13" s="1"/>
  <c r="P17" i="13" a="1"/>
  <c r="P17" i="13" s="1"/>
  <c r="P16" i="13" a="1"/>
  <c r="P16" i="13" s="1"/>
  <c r="P15" i="13" a="1"/>
  <c r="P15" i="13" s="1"/>
  <c r="P13" i="13" a="1"/>
  <c r="P13" i="13" s="1"/>
  <c r="P12" i="13" a="1"/>
  <c r="P12" i="13" s="1"/>
  <c r="P11" i="13" a="1"/>
  <c r="P11" i="13" s="1"/>
  <c r="P10" i="13" a="1"/>
  <c r="P10" i="13" s="1"/>
  <c r="P9" i="13" a="1"/>
  <c r="P9" i="13" s="1"/>
  <c r="P8" i="13" a="1"/>
  <c r="P8" i="13" s="1"/>
  <c r="P7" i="13" a="1"/>
  <c r="P7" i="13" s="1"/>
  <c r="P6" i="13" a="1"/>
  <c r="P6" i="13" s="1"/>
  <c r="O29" i="13" a="1"/>
  <c r="O29" i="13" s="1"/>
  <c r="O28" i="13" a="1"/>
  <c r="O28" i="13" s="1"/>
  <c r="O25" i="13" a="1"/>
  <c r="O25" i="13" s="1"/>
  <c r="O24" i="13" a="1"/>
  <c r="O24" i="13" s="1"/>
  <c r="O23" i="13" a="1"/>
  <c r="O23" i="13" s="1"/>
  <c r="O22" i="13" a="1"/>
  <c r="O22" i="13" s="1"/>
  <c r="O21" i="13" a="1"/>
  <c r="O21" i="13" s="1"/>
  <c r="O20" i="13" a="1"/>
  <c r="O20" i="13" s="1"/>
  <c r="O19" i="13" a="1"/>
  <c r="O19" i="13" s="1"/>
  <c r="O18" i="13" a="1"/>
  <c r="O18" i="13" s="1"/>
  <c r="O27" i="13" a="1"/>
  <c r="O27" i="13" s="1"/>
  <c r="O17" i="13" a="1"/>
  <c r="O17" i="13" s="1"/>
  <c r="O16" i="13" a="1"/>
  <c r="O16" i="13" s="1"/>
  <c r="O15" i="13" a="1"/>
  <c r="O15" i="13" s="1"/>
  <c r="O14" i="13" a="1"/>
  <c r="O14" i="13" s="1"/>
  <c r="O12" i="13" a="1"/>
  <c r="O12" i="13" s="1"/>
  <c r="O11" i="13" a="1"/>
  <c r="O11" i="13" s="1"/>
  <c r="O10" i="13" a="1"/>
  <c r="O10" i="13" s="1"/>
  <c r="O9" i="13" a="1"/>
  <c r="O9" i="13" s="1"/>
  <c r="O8" i="13" a="1"/>
  <c r="O8" i="13" s="1"/>
  <c r="O7" i="13" a="1"/>
  <c r="O7" i="13" s="1"/>
  <c r="O6" i="13" a="1"/>
  <c r="O6" i="13" s="1"/>
  <c r="T6" i="13"/>
  <c r="U6" i="13"/>
  <c r="AB6" i="13" s="1"/>
  <c r="X6" i="13"/>
  <c r="Y6" i="13"/>
  <c r="AA6" i="13"/>
  <c r="T7" i="13"/>
  <c r="U7" i="13"/>
  <c r="AB7" i="13" s="1"/>
  <c r="X7" i="13"/>
  <c r="Y7" i="13"/>
  <c r="AA7" i="13"/>
  <c r="T8" i="13"/>
  <c r="U8" i="13"/>
  <c r="AB8" i="13" s="1"/>
  <c r="X8" i="13"/>
  <c r="Y8" i="13"/>
  <c r="AA8" i="13"/>
  <c r="T9" i="13"/>
  <c r="U9" i="13"/>
  <c r="AB9" i="13" s="1"/>
  <c r="X9" i="13"/>
  <c r="Y9" i="13"/>
  <c r="AA9" i="13"/>
  <c r="T10" i="13"/>
  <c r="U10" i="13"/>
  <c r="AB10" i="13" s="1"/>
  <c r="X10" i="13"/>
  <c r="Y10" i="13"/>
  <c r="AA10" i="13"/>
  <c r="T11" i="13"/>
  <c r="U11" i="13"/>
  <c r="AB11" i="13" s="1"/>
  <c r="X11" i="13"/>
  <c r="Y11" i="13"/>
  <c r="AA11" i="13"/>
  <c r="T12" i="13"/>
  <c r="U12" i="13"/>
  <c r="AB12" i="13" s="1"/>
  <c r="X12" i="13"/>
  <c r="Y12" i="13"/>
  <c r="AA12" i="13"/>
  <c r="T13" i="13"/>
  <c r="U13" i="13"/>
  <c r="AB13" i="13" s="1"/>
  <c r="X13" i="13"/>
  <c r="Y13" i="13"/>
  <c r="AA13" i="13"/>
  <c r="T14" i="13"/>
  <c r="U14" i="13"/>
  <c r="AB15" i="13" s="1"/>
  <c r="X14" i="13"/>
  <c r="Y14" i="13"/>
  <c r="AB14" i="13" s="1"/>
  <c r="AA14" i="13"/>
  <c r="T15" i="13"/>
  <c r="U15" i="13"/>
  <c r="AB16" i="13" s="1"/>
  <c r="X15" i="13"/>
  <c r="Y15" i="13"/>
  <c r="AA15" i="13"/>
  <c r="T16" i="13"/>
  <c r="U16" i="13"/>
  <c r="AB17" i="13" s="1"/>
  <c r="X16" i="13"/>
  <c r="Y16" i="13"/>
  <c r="AA16" i="13"/>
  <c r="T17" i="13"/>
  <c r="U17" i="13"/>
  <c r="AB18" i="13" s="1"/>
  <c r="X17" i="13"/>
  <c r="Y17" i="13"/>
  <c r="AA17" i="13"/>
  <c r="T18" i="13"/>
  <c r="U18" i="13"/>
  <c r="AB19" i="13" s="1"/>
  <c r="X18" i="13"/>
  <c r="Y18" i="13"/>
  <c r="AA18" i="13"/>
  <c r="T19" i="13"/>
  <c r="U19" i="13"/>
  <c r="AB20" i="13" s="1"/>
  <c r="X19" i="13"/>
  <c r="Y19" i="13"/>
  <c r="AA19" i="13"/>
  <c r="T20" i="13"/>
  <c r="U20" i="13"/>
  <c r="AB21" i="13" s="1"/>
  <c r="X20" i="13"/>
  <c r="Y20" i="13"/>
  <c r="AA20" i="13"/>
  <c r="T21" i="13"/>
  <c r="U21" i="13"/>
  <c r="AB22" i="13" s="1"/>
  <c r="X21" i="13"/>
  <c r="Y21" i="13"/>
  <c r="AA21" i="13"/>
  <c r="T22" i="13"/>
  <c r="U22" i="13"/>
  <c r="AB23" i="13" s="1"/>
  <c r="X22" i="13"/>
  <c r="Y22" i="13"/>
  <c r="AA22" i="13"/>
  <c r="T23" i="13"/>
  <c r="U23" i="13"/>
  <c r="AB24" i="13" s="1"/>
  <c r="X23" i="13"/>
  <c r="Y23" i="13"/>
  <c r="AA23" i="13"/>
  <c r="T24" i="13"/>
  <c r="U24" i="13"/>
  <c r="AB25" i="13" s="1"/>
  <c r="X24" i="13"/>
  <c r="Y24" i="13"/>
  <c r="AA24" i="13"/>
  <c r="T25" i="13"/>
  <c r="U25" i="13"/>
  <c r="AB26" i="13" s="1"/>
  <c r="X25" i="13"/>
  <c r="Y25" i="13"/>
  <c r="AA25" i="13"/>
  <c r="T26" i="13"/>
  <c r="U26" i="13"/>
  <c r="AB27" i="13" s="1"/>
  <c r="X26" i="13"/>
  <c r="Y26" i="13"/>
  <c r="AA26" i="13"/>
  <c r="T27" i="13"/>
  <c r="U27" i="13"/>
  <c r="AB28" i="13" s="1"/>
  <c r="X27" i="13"/>
  <c r="Y27" i="13"/>
  <c r="AA27" i="13"/>
  <c r="T28" i="13"/>
  <c r="U28" i="13"/>
  <c r="AB29" i="13" s="1"/>
  <c r="X28" i="13"/>
  <c r="Y28" i="13"/>
  <c r="AA28" i="13"/>
  <c r="U29" i="13"/>
  <c r="AB31" i="13" s="1"/>
  <c r="Y29" i="13"/>
  <c r="AB30" i="13" s="1"/>
  <c r="AA29" i="13"/>
  <c r="T30" i="13"/>
  <c r="U30" i="13"/>
  <c r="X30" i="13"/>
  <c r="Y30" i="13"/>
  <c r="AA30" i="13"/>
  <c r="T31" i="13"/>
  <c r="U31" i="13"/>
  <c r="X31" i="13"/>
  <c r="Y31" i="13"/>
  <c r="AA31" i="13"/>
  <c r="B3" i="24"/>
  <c r="N25" i="24" s="1"/>
  <c r="N5" i="11"/>
  <c r="M5" i="11"/>
  <c r="L5" i="11"/>
  <c r="K5" i="11"/>
  <c r="J5" i="11"/>
  <c r="I5" i="11"/>
  <c r="N4" i="11"/>
  <c r="M4" i="11"/>
  <c r="L4" i="11"/>
  <c r="K4" i="11"/>
  <c r="J4" i="11"/>
  <c r="I4" i="11"/>
  <c r="N3" i="11"/>
  <c r="M3" i="11"/>
  <c r="L3" i="11"/>
  <c r="K3" i="11"/>
  <c r="J3" i="11"/>
  <c r="I3" i="11"/>
  <c r="N2" i="11"/>
  <c r="M2" i="11"/>
  <c r="L2" i="11"/>
  <c r="K2" i="11"/>
  <c r="J2" i="11"/>
  <c r="I2" i="11"/>
  <c r="M5" i="3"/>
  <c r="C4" i="11" l="1"/>
  <c r="G4" i="11"/>
  <c r="C5" i="11"/>
  <c r="G5" i="11"/>
  <c r="C3" i="11"/>
  <c r="G3" i="11"/>
  <c r="P25" i="24"/>
  <c r="H3" i="5"/>
  <c r="A44" i="25"/>
  <c r="A39" i="25"/>
  <c r="A47" i="25"/>
  <c r="A46" i="25"/>
  <c r="A38" i="25"/>
  <c r="A49" i="25"/>
  <c r="A41" i="25"/>
  <c r="B146" i="25" l="1"/>
  <c r="B145" i="25"/>
  <c r="B144" i="25"/>
  <c r="F144" i="25" s="1"/>
  <c r="B143" i="25"/>
  <c r="F143" i="25" s="1"/>
  <c r="B142" i="25"/>
  <c r="F142" i="25" s="1"/>
  <c r="B141" i="25"/>
  <c r="A141" i="25" s="1"/>
  <c r="B140" i="25"/>
  <c r="F140" i="25" s="1"/>
  <c r="B139" i="25"/>
  <c r="B138" i="25"/>
  <c r="B137" i="25"/>
  <c r="B136" i="25"/>
  <c r="F136" i="25" s="1"/>
  <c r="B135" i="25"/>
  <c r="F135" i="25" s="1"/>
  <c r="B134" i="25"/>
  <c r="F134" i="25" s="1"/>
  <c r="B133" i="25"/>
  <c r="A133" i="25" s="1"/>
  <c r="B132" i="25"/>
  <c r="F132" i="25" s="1"/>
  <c r="B131" i="25"/>
  <c r="B130" i="25"/>
  <c r="B129" i="25"/>
  <c r="B128" i="25"/>
  <c r="F128" i="25" s="1"/>
  <c r="B127" i="25"/>
  <c r="F127" i="25" s="1"/>
  <c r="B126" i="25"/>
  <c r="A126" i="25" s="1"/>
  <c r="B125" i="25"/>
  <c r="A125" i="25" s="1"/>
  <c r="B124" i="25"/>
  <c r="F124" i="25" s="1"/>
  <c r="B123" i="25"/>
  <c r="B122" i="25"/>
  <c r="B121" i="25"/>
  <c r="B120" i="25"/>
  <c r="B119" i="25"/>
  <c r="A119" i="25" s="1"/>
  <c r="B118" i="25"/>
  <c r="A118" i="25" s="1"/>
  <c r="B117" i="25"/>
  <c r="A117" i="25" s="1"/>
  <c r="B116" i="25"/>
  <c r="B115" i="25"/>
  <c r="B114" i="25"/>
  <c r="B113" i="25"/>
  <c r="B112" i="25"/>
  <c r="B111" i="25"/>
  <c r="A111" i="25" s="1"/>
  <c r="B110" i="25"/>
  <c r="F110" i="25" s="1"/>
  <c r="I110" i="25" s="1"/>
  <c r="B109" i="25"/>
  <c r="A109" i="25" s="1"/>
  <c r="B108" i="25"/>
  <c r="F108" i="25" s="1"/>
  <c r="I108" i="25" s="1"/>
  <c r="B107" i="25"/>
  <c r="B106" i="25"/>
  <c r="B105" i="25"/>
  <c r="F105" i="25" s="1"/>
  <c r="B104" i="25"/>
  <c r="B103" i="25"/>
  <c r="F103" i="25" s="1"/>
  <c r="B102" i="25"/>
  <c r="A102" i="25" s="1"/>
  <c r="B101" i="25"/>
  <c r="A101" i="25" s="1"/>
  <c r="B100" i="25"/>
  <c r="B99" i="25"/>
  <c r="B98" i="25"/>
  <c r="B97" i="25"/>
  <c r="B96" i="25"/>
  <c r="B95" i="25"/>
  <c r="A95" i="25" s="1"/>
  <c r="B94" i="25"/>
  <c r="F94" i="25" s="1"/>
  <c r="B93" i="25"/>
  <c r="A93" i="25" s="1"/>
  <c r="B92" i="25"/>
  <c r="F92" i="25" s="1"/>
  <c r="B91" i="25"/>
  <c r="F91" i="25" s="1"/>
  <c r="B90" i="25"/>
  <c r="B89" i="25"/>
  <c r="B88" i="25"/>
  <c r="B87" i="25"/>
  <c r="A87" i="25" s="1"/>
  <c r="B86" i="25"/>
  <c r="F86" i="25" s="1"/>
  <c r="B85" i="25"/>
  <c r="A85" i="25" s="1"/>
  <c r="B84" i="25"/>
  <c r="F84" i="25" s="1"/>
  <c r="B83" i="25"/>
  <c r="F83" i="25" s="1"/>
  <c r="B82" i="25"/>
  <c r="B81" i="25"/>
  <c r="B80" i="25"/>
  <c r="B79" i="25"/>
  <c r="A79" i="25" s="1"/>
  <c r="B78" i="25"/>
  <c r="F78" i="25" s="1"/>
  <c r="B77" i="25"/>
  <c r="A77" i="25" s="1"/>
  <c r="B76" i="25"/>
  <c r="F76" i="25" s="1"/>
  <c r="B75" i="25"/>
  <c r="A75" i="25" s="1"/>
  <c r="B73" i="25"/>
  <c r="A73" i="25" s="1"/>
  <c r="B72" i="25"/>
  <c r="A72" i="25" s="1"/>
  <c r="B71" i="25"/>
  <c r="F71" i="25" s="1"/>
  <c r="B70" i="25"/>
  <c r="A70" i="25" s="1"/>
  <c r="B69" i="25"/>
  <c r="A69" i="25" s="1"/>
  <c r="B68" i="25"/>
  <c r="A68" i="25" s="1"/>
  <c r="B67" i="25"/>
  <c r="A67" i="25" s="1"/>
  <c r="B66" i="25"/>
  <c r="A66" i="25" s="1"/>
  <c r="B65" i="25"/>
  <c r="A65" i="25" s="1"/>
  <c r="B64" i="25"/>
  <c r="A64" i="25" s="1"/>
  <c r="B63" i="25"/>
  <c r="F63" i="25" s="1"/>
  <c r="B62" i="25"/>
  <c r="A62" i="25" s="1"/>
  <c r="B61" i="25"/>
  <c r="A61" i="25" s="1"/>
  <c r="B60" i="25"/>
  <c r="A60" i="25" s="1"/>
  <c r="B59" i="25"/>
  <c r="A59" i="25" s="1"/>
  <c r="B58" i="25"/>
  <c r="A58" i="25" s="1"/>
  <c r="B57" i="25"/>
  <c r="A57" i="25" s="1"/>
  <c r="B56" i="25"/>
  <c r="A56" i="25" s="1"/>
  <c r="B55" i="25"/>
  <c r="F55" i="25" s="1"/>
  <c r="B54" i="25"/>
  <c r="A54" i="25" s="1"/>
  <c r="B53" i="25"/>
  <c r="A53" i="25" s="1"/>
  <c r="B52" i="25"/>
  <c r="A52" i="25" s="1"/>
  <c r="B51" i="25"/>
  <c r="A51" i="25" s="1"/>
  <c r="B50" i="25"/>
  <c r="A50" i="25" s="1"/>
  <c r="B37" i="25"/>
  <c r="A37" i="25" s="1"/>
  <c r="B36" i="25"/>
  <c r="A36" i="25" s="1"/>
  <c r="B35" i="25"/>
  <c r="A35" i="25" s="1"/>
  <c r="B34" i="25"/>
  <c r="A34" i="25" s="1"/>
  <c r="B33" i="25"/>
  <c r="A33" i="25" s="1"/>
  <c r="B32" i="25"/>
  <c r="A32" i="25" s="1"/>
  <c r="B31" i="25"/>
  <c r="A31" i="25" s="1"/>
  <c r="B30" i="25"/>
  <c r="A30" i="25" s="1"/>
  <c r="B29" i="25"/>
  <c r="A29" i="25" s="1"/>
  <c r="B28" i="25"/>
  <c r="A28" i="25" s="1"/>
  <c r="B27" i="25"/>
  <c r="A27" i="25" s="1"/>
  <c r="B26" i="25"/>
  <c r="A26" i="25" s="1"/>
  <c r="B25" i="25"/>
  <c r="A25" i="25" s="1"/>
  <c r="B24" i="25"/>
  <c r="A24" i="25" s="1"/>
  <c r="B23" i="25"/>
  <c r="A23" i="25" s="1"/>
  <c r="B22" i="25"/>
  <c r="A22" i="25" s="1"/>
  <c r="B21" i="25"/>
  <c r="A21" i="25" s="1"/>
  <c r="B20" i="25"/>
  <c r="A20" i="25" s="1"/>
  <c r="B19" i="25"/>
  <c r="A19" i="25" s="1"/>
  <c r="B18" i="25"/>
  <c r="A18" i="25" s="1"/>
  <c r="B17" i="25"/>
  <c r="A17" i="25" s="1"/>
  <c r="B16" i="25"/>
  <c r="A16" i="25" s="1"/>
  <c r="B15" i="25"/>
  <c r="B14" i="25"/>
  <c r="A14" i="25" s="1"/>
  <c r="B13" i="25"/>
  <c r="A13" i="25" s="1"/>
  <c r="B12" i="25"/>
  <c r="A12" i="25" s="1"/>
  <c r="B11" i="25"/>
  <c r="A11" i="25" s="1"/>
  <c r="B10" i="25"/>
  <c r="A10" i="25" s="1"/>
  <c r="B9" i="25"/>
  <c r="A9" i="25" s="1"/>
  <c r="B8" i="25"/>
  <c r="A8" i="25" s="1"/>
  <c r="B7" i="25"/>
  <c r="B6" i="25"/>
  <c r="A6" i="25" s="1"/>
  <c r="B5" i="25"/>
  <c r="A5" i="25" s="1"/>
  <c r="B4" i="25"/>
  <c r="A4" i="25" s="1"/>
  <c r="B3" i="25"/>
  <c r="A3" i="25" s="1"/>
  <c r="B2" i="25"/>
  <c r="A2" i="25" s="1"/>
  <c r="S44" i="5"/>
  <c r="Q44" i="5"/>
  <c r="P44" i="5"/>
  <c r="S43" i="5"/>
  <c r="Q43" i="5"/>
  <c r="P43" i="5"/>
  <c r="S42" i="5"/>
  <c r="Q42" i="5"/>
  <c r="P42" i="5"/>
  <c r="S41" i="5"/>
  <c r="Q41" i="5"/>
  <c r="P41" i="5"/>
  <c r="S40" i="5"/>
  <c r="Q40" i="5"/>
  <c r="P40" i="5"/>
  <c r="S39" i="5"/>
  <c r="Q39" i="5"/>
  <c r="P39" i="5"/>
  <c r="S38" i="5"/>
  <c r="Q38" i="5"/>
  <c r="P38" i="5"/>
  <c r="S37" i="5"/>
  <c r="Q37" i="5"/>
  <c r="P37" i="5"/>
  <c r="S36" i="5"/>
  <c r="Q36" i="5"/>
  <c r="P36" i="5"/>
  <c r="S35" i="5"/>
  <c r="Q35" i="5"/>
  <c r="P35" i="5"/>
  <c r="S34" i="5"/>
  <c r="Q34" i="5"/>
  <c r="P34" i="5"/>
  <c r="S33" i="5"/>
  <c r="Q33" i="5"/>
  <c r="P33" i="5"/>
  <c r="S32" i="5"/>
  <c r="Q32" i="5"/>
  <c r="P32" i="5"/>
  <c r="S31" i="5"/>
  <c r="Q31" i="5"/>
  <c r="P31" i="5"/>
  <c r="S30" i="5"/>
  <c r="Q30" i="5"/>
  <c r="P30" i="5"/>
  <c r="S29" i="5"/>
  <c r="Q29" i="5"/>
  <c r="P29" i="5"/>
  <c r="S28" i="5"/>
  <c r="Q28" i="5"/>
  <c r="P28" i="5"/>
  <c r="S27" i="5"/>
  <c r="Q27" i="5"/>
  <c r="P27" i="5"/>
  <c r="S26" i="5"/>
  <c r="Q26" i="5"/>
  <c r="P26" i="5"/>
  <c r="S25" i="5"/>
  <c r="Q25" i="5"/>
  <c r="P25" i="5"/>
  <c r="S24" i="5"/>
  <c r="Q24" i="5"/>
  <c r="P24" i="5"/>
  <c r="S23" i="5"/>
  <c r="Q23" i="5"/>
  <c r="P23" i="5"/>
  <c r="S22" i="5"/>
  <c r="Q22" i="5"/>
  <c r="P22" i="5"/>
  <c r="S21" i="5"/>
  <c r="Q21" i="5"/>
  <c r="P21" i="5"/>
  <c r="S20" i="5"/>
  <c r="Q20" i="5"/>
  <c r="P20" i="5"/>
  <c r="S19" i="5"/>
  <c r="Q19" i="5"/>
  <c r="P19" i="5"/>
  <c r="S18" i="5"/>
  <c r="Q18" i="5"/>
  <c r="P18" i="5"/>
  <c r="S17" i="5"/>
  <c r="Q17" i="5"/>
  <c r="P17" i="5"/>
  <c r="S16" i="5"/>
  <c r="Q16" i="5"/>
  <c r="P16" i="5"/>
  <c r="S15" i="5"/>
  <c r="Q15" i="5"/>
  <c r="P15" i="5"/>
  <c r="S14" i="5"/>
  <c r="Q14" i="5"/>
  <c r="P14" i="5"/>
  <c r="S13" i="5"/>
  <c r="Q13" i="5"/>
  <c r="P13" i="5"/>
  <c r="S12" i="5"/>
  <c r="Q12" i="5"/>
  <c r="P12" i="5"/>
  <c r="S11" i="5"/>
  <c r="Q11" i="5"/>
  <c r="P11" i="5"/>
  <c r="S10" i="5"/>
  <c r="Q10" i="5"/>
  <c r="P10" i="5"/>
  <c r="G44" i="5"/>
  <c r="E44" i="5"/>
  <c r="D44" i="5"/>
  <c r="C7" i="31" s="1"/>
  <c r="G43" i="5"/>
  <c r="E43" i="5"/>
  <c r="D43" i="5"/>
  <c r="C6" i="31" s="1"/>
  <c r="G42" i="5"/>
  <c r="E42" i="5"/>
  <c r="D42" i="5"/>
  <c r="C5" i="31" s="1"/>
  <c r="G41" i="5"/>
  <c r="E41" i="5"/>
  <c r="D41" i="5"/>
  <c r="G40" i="5"/>
  <c r="E40" i="5"/>
  <c r="D40" i="5"/>
  <c r="G39" i="5"/>
  <c r="E39" i="5"/>
  <c r="D39" i="5"/>
  <c r="G38" i="5"/>
  <c r="E38" i="5"/>
  <c r="D38" i="5"/>
  <c r="G37" i="5"/>
  <c r="E37" i="5"/>
  <c r="D37" i="5"/>
  <c r="G36" i="5"/>
  <c r="E36" i="5"/>
  <c r="D36" i="5"/>
  <c r="G35" i="5"/>
  <c r="E35" i="5"/>
  <c r="D35" i="5"/>
  <c r="G34" i="5"/>
  <c r="E34" i="5"/>
  <c r="D34" i="5"/>
  <c r="G33" i="5"/>
  <c r="E33" i="5"/>
  <c r="D33" i="5"/>
  <c r="G32" i="5"/>
  <c r="E32" i="5"/>
  <c r="D32" i="5"/>
  <c r="G31" i="5"/>
  <c r="E31" i="5"/>
  <c r="D31" i="5"/>
  <c r="G30" i="5"/>
  <c r="E30" i="5"/>
  <c r="D30" i="5"/>
  <c r="G29" i="5"/>
  <c r="E29" i="5"/>
  <c r="D29" i="5"/>
  <c r="G28" i="5"/>
  <c r="E28" i="5"/>
  <c r="D28" i="5"/>
  <c r="G27" i="5"/>
  <c r="E27" i="5"/>
  <c r="D27" i="5"/>
  <c r="G26" i="5"/>
  <c r="E26" i="5"/>
  <c r="D26" i="5"/>
  <c r="G25" i="5"/>
  <c r="E25" i="5"/>
  <c r="D25" i="5"/>
  <c r="G24" i="5"/>
  <c r="E24" i="5"/>
  <c r="D24" i="5"/>
  <c r="G23" i="5"/>
  <c r="E23" i="5"/>
  <c r="D23" i="5"/>
  <c r="G22" i="5"/>
  <c r="E22" i="5"/>
  <c r="D22" i="5"/>
  <c r="G21" i="5"/>
  <c r="E21" i="5"/>
  <c r="D21" i="5"/>
  <c r="G20" i="5"/>
  <c r="E20" i="5"/>
  <c r="D20" i="5"/>
  <c r="G19" i="5"/>
  <c r="E19" i="5"/>
  <c r="D19" i="5"/>
  <c r="G18" i="5"/>
  <c r="E18" i="5"/>
  <c r="D18" i="5"/>
  <c r="G17" i="5"/>
  <c r="E17" i="5"/>
  <c r="D17" i="5"/>
  <c r="G16" i="5"/>
  <c r="E16" i="5"/>
  <c r="D16" i="5"/>
  <c r="G15" i="5"/>
  <c r="E15" i="5"/>
  <c r="D15" i="5"/>
  <c r="G14" i="5"/>
  <c r="E14" i="5"/>
  <c r="D14" i="5"/>
  <c r="G13" i="5"/>
  <c r="E13" i="5"/>
  <c r="D13" i="5"/>
  <c r="G12" i="5"/>
  <c r="E12" i="5"/>
  <c r="D12" i="5"/>
  <c r="G11" i="5"/>
  <c r="E11" i="5"/>
  <c r="D11" i="5"/>
  <c r="G10" i="5"/>
  <c r="E10" i="5"/>
  <c r="D10" i="5"/>
  <c r="S9" i="5"/>
  <c r="Q9" i="5"/>
  <c r="P9" i="5"/>
  <c r="G9" i="5"/>
  <c r="E9" i="5"/>
  <c r="D9" i="5"/>
  <c r="B5" i="5"/>
  <c r="G5" i="5"/>
  <c r="L5" i="5"/>
  <c r="P3" i="5"/>
  <c r="B3" i="5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S44" i="3"/>
  <c r="Q44" i="3"/>
  <c r="P44" i="3"/>
  <c r="S43" i="3"/>
  <c r="Q43" i="3"/>
  <c r="P43" i="3"/>
  <c r="S42" i="3"/>
  <c r="Q42" i="3"/>
  <c r="P42" i="3"/>
  <c r="S41" i="3"/>
  <c r="Q41" i="3"/>
  <c r="P41" i="3"/>
  <c r="S40" i="3"/>
  <c r="Q40" i="3"/>
  <c r="P40" i="3"/>
  <c r="S39" i="3"/>
  <c r="Q39" i="3"/>
  <c r="P39" i="3"/>
  <c r="S38" i="3"/>
  <c r="Q38" i="3"/>
  <c r="P38" i="3"/>
  <c r="S37" i="3"/>
  <c r="Q37" i="3"/>
  <c r="P37" i="3"/>
  <c r="S36" i="3"/>
  <c r="Q36" i="3"/>
  <c r="P36" i="3"/>
  <c r="S35" i="3"/>
  <c r="Q35" i="3"/>
  <c r="P35" i="3"/>
  <c r="S34" i="3"/>
  <c r="Q34" i="3"/>
  <c r="P34" i="3"/>
  <c r="S33" i="3"/>
  <c r="Q33" i="3"/>
  <c r="P33" i="3"/>
  <c r="S32" i="3"/>
  <c r="Q32" i="3"/>
  <c r="P32" i="3"/>
  <c r="S31" i="3"/>
  <c r="Q31" i="3"/>
  <c r="P31" i="3"/>
  <c r="S30" i="3"/>
  <c r="Q30" i="3"/>
  <c r="P30" i="3"/>
  <c r="S29" i="3"/>
  <c r="Q29" i="3"/>
  <c r="P29" i="3"/>
  <c r="S28" i="3"/>
  <c r="Q28" i="3"/>
  <c r="P28" i="3"/>
  <c r="S27" i="3"/>
  <c r="Q27" i="3"/>
  <c r="P27" i="3"/>
  <c r="S26" i="3"/>
  <c r="Q26" i="3"/>
  <c r="P26" i="3"/>
  <c r="S25" i="3"/>
  <c r="Q25" i="3"/>
  <c r="P25" i="3"/>
  <c r="S24" i="3"/>
  <c r="Q24" i="3"/>
  <c r="P24" i="3"/>
  <c r="S23" i="3"/>
  <c r="Q23" i="3"/>
  <c r="P23" i="3"/>
  <c r="S22" i="3"/>
  <c r="Q22" i="3"/>
  <c r="P22" i="3"/>
  <c r="S21" i="3"/>
  <c r="Q21" i="3"/>
  <c r="P21" i="3"/>
  <c r="S20" i="3"/>
  <c r="Q20" i="3"/>
  <c r="P20" i="3"/>
  <c r="S19" i="3"/>
  <c r="Q19" i="3"/>
  <c r="P19" i="3"/>
  <c r="S18" i="3"/>
  <c r="Q18" i="3"/>
  <c r="P18" i="3"/>
  <c r="S17" i="3"/>
  <c r="Q17" i="3"/>
  <c r="P17" i="3"/>
  <c r="S16" i="3"/>
  <c r="Q16" i="3"/>
  <c r="P16" i="3"/>
  <c r="S15" i="3"/>
  <c r="Q15" i="3"/>
  <c r="P15" i="3"/>
  <c r="S14" i="3"/>
  <c r="Q14" i="3"/>
  <c r="P14" i="3"/>
  <c r="S13" i="3"/>
  <c r="Q13" i="3"/>
  <c r="P13" i="3"/>
  <c r="S12" i="3"/>
  <c r="Q12" i="3"/>
  <c r="P12" i="3"/>
  <c r="S11" i="3"/>
  <c r="Q11" i="3"/>
  <c r="P11" i="3"/>
  <c r="S10" i="3"/>
  <c r="Q10" i="3"/>
  <c r="P10" i="3"/>
  <c r="G44" i="3"/>
  <c r="D44" i="3"/>
  <c r="C7" i="29" s="1"/>
  <c r="G43" i="3"/>
  <c r="D43" i="3"/>
  <c r="C6" i="29" s="1"/>
  <c r="G42" i="3"/>
  <c r="D42" i="3"/>
  <c r="C5" i="29" s="1"/>
  <c r="G41" i="3"/>
  <c r="D41" i="3"/>
  <c r="G40" i="3"/>
  <c r="D40" i="3"/>
  <c r="G39" i="3"/>
  <c r="D39" i="3"/>
  <c r="G38" i="3"/>
  <c r="D38" i="3"/>
  <c r="G37" i="3"/>
  <c r="D37" i="3"/>
  <c r="G36" i="3"/>
  <c r="D36" i="3"/>
  <c r="G35" i="3"/>
  <c r="D35" i="3"/>
  <c r="G34" i="3"/>
  <c r="D34" i="3"/>
  <c r="G33" i="3"/>
  <c r="D33" i="3"/>
  <c r="G32" i="3"/>
  <c r="D32" i="3"/>
  <c r="G31" i="3"/>
  <c r="D31" i="3"/>
  <c r="G30" i="3"/>
  <c r="D30" i="3"/>
  <c r="G29" i="3"/>
  <c r="D29" i="3"/>
  <c r="G28" i="3"/>
  <c r="D28" i="3"/>
  <c r="G27" i="3"/>
  <c r="D27" i="3"/>
  <c r="G26" i="3"/>
  <c r="D26" i="3"/>
  <c r="G25" i="3"/>
  <c r="D25" i="3"/>
  <c r="G24" i="3"/>
  <c r="D24" i="3"/>
  <c r="G23" i="3"/>
  <c r="D23" i="3"/>
  <c r="G22" i="3"/>
  <c r="D22" i="3"/>
  <c r="G21" i="3"/>
  <c r="D21" i="3"/>
  <c r="G20" i="3"/>
  <c r="D20" i="3"/>
  <c r="G19" i="3"/>
  <c r="D19" i="3"/>
  <c r="G18" i="3"/>
  <c r="D18" i="3"/>
  <c r="G17" i="3"/>
  <c r="D17" i="3"/>
  <c r="G16" i="3"/>
  <c r="D16" i="3"/>
  <c r="G15" i="3"/>
  <c r="D15" i="3"/>
  <c r="G14" i="3"/>
  <c r="D14" i="3"/>
  <c r="G13" i="3"/>
  <c r="D13" i="3"/>
  <c r="G12" i="3"/>
  <c r="D12" i="3"/>
  <c r="G11" i="3"/>
  <c r="D11" i="3"/>
  <c r="G10" i="3"/>
  <c r="D10" i="3"/>
  <c r="S9" i="3"/>
  <c r="Q9" i="3"/>
  <c r="P9" i="3"/>
  <c r="G9" i="3"/>
  <c r="D9" i="3"/>
  <c r="G5" i="3"/>
  <c r="B5" i="3"/>
  <c r="P3" i="3"/>
  <c r="B3" i="3"/>
  <c r="G3" i="24"/>
  <c r="B2" i="24"/>
  <c r="B12" i="17"/>
  <c r="D2" i="17"/>
  <c r="AA33" i="13"/>
  <c r="AA32" i="13"/>
  <c r="AB33" i="13"/>
  <c r="AB32" i="13"/>
  <c r="I29" i="13"/>
  <c r="G29" i="13"/>
  <c r="H5" i="11"/>
  <c r="H4" i="11"/>
  <c r="H3" i="11"/>
  <c r="H2" i="11"/>
  <c r="O37" i="24"/>
  <c r="O36" i="24"/>
  <c r="N37" i="24"/>
  <c r="N36" i="24"/>
  <c r="H3" i="3" l="1"/>
  <c r="N24" i="24"/>
  <c r="N32" i="24"/>
  <c r="N28" i="24"/>
  <c r="N23" i="24"/>
  <c r="N27" i="24"/>
  <c r="N31" i="24"/>
  <c r="N22" i="24"/>
  <c r="N30" i="24"/>
  <c r="N26" i="24"/>
  <c r="N35" i="24"/>
  <c r="P35" i="24" s="1"/>
  <c r="I55" i="25"/>
  <c r="I63" i="25"/>
  <c r="I71" i="25"/>
  <c r="N29" i="24"/>
  <c r="N33" i="24"/>
  <c r="P36" i="24"/>
  <c r="O31" i="24"/>
  <c r="O27" i="24"/>
  <c r="O22" i="24"/>
  <c r="O34" i="24"/>
  <c r="P34" i="24" s="1"/>
  <c r="I84" i="25"/>
  <c r="H84" i="25"/>
  <c r="I92" i="25"/>
  <c r="H92" i="25"/>
  <c r="H108" i="25"/>
  <c r="I124" i="25"/>
  <c r="H124" i="25"/>
  <c r="I132" i="25"/>
  <c r="H132" i="25"/>
  <c r="I140" i="25"/>
  <c r="H140" i="25"/>
  <c r="I83" i="25"/>
  <c r="H83" i="25"/>
  <c r="I76" i="25"/>
  <c r="H76" i="25"/>
  <c r="O26" i="24"/>
  <c r="O30" i="24"/>
  <c r="I78" i="25"/>
  <c r="H78" i="25"/>
  <c r="I86" i="25"/>
  <c r="H86" i="25"/>
  <c r="I94" i="25"/>
  <c r="H94" i="25"/>
  <c r="H110" i="25"/>
  <c r="I134" i="25"/>
  <c r="H134" i="25"/>
  <c r="I142" i="25"/>
  <c r="H142" i="25"/>
  <c r="O29" i="24"/>
  <c r="O33" i="24"/>
  <c r="I103" i="25"/>
  <c r="H103" i="25"/>
  <c r="I127" i="25"/>
  <c r="H127" i="25"/>
  <c r="I135" i="25"/>
  <c r="H135" i="25"/>
  <c r="I143" i="25"/>
  <c r="H143" i="25"/>
  <c r="O24" i="24"/>
  <c r="I128" i="25"/>
  <c r="H128" i="25"/>
  <c r="I136" i="25"/>
  <c r="H136" i="25"/>
  <c r="I144" i="25"/>
  <c r="H144" i="25"/>
  <c r="I91" i="25"/>
  <c r="H91" i="25"/>
  <c r="O28" i="24"/>
  <c r="O32" i="24"/>
  <c r="I105" i="25"/>
  <c r="H105" i="25"/>
  <c r="O23" i="24"/>
  <c r="F99" i="25"/>
  <c r="G99" i="25" s="1"/>
  <c r="F96" i="25"/>
  <c r="G55" i="25"/>
  <c r="N17" i="24"/>
  <c r="P37" i="24"/>
  <c r="N15" i="24"/>
  <c r="N13" i="24"/>
  <c r="N21" i="24"/>
  <c r="P21" i="24" s="1"/>
  <c r="O13" i="24"/>
  <c r="O20" i="24"/>
  <c r="P20" i="24" s="1"/>
  <c r="O16" i="24"/>
  <c r="O19" i="24"/>
  <c r="O14" i="24"/>
  <c r="O18" i="24"/>
  <c r="O17" i="24"/>
  <c r="O15" i="24"/>
  <c r="N16" i="24"/>
  <c r="N19" i="24"/>
  <c r="N14" i="24"/>
  <c r="N18" i="24"/>
  <c r="AD22" i="13"/>
  <c r="AD7" i="13"/>
  <c r="B14" i="24" s="1"/>
  <c r="AD17" i="13"/>
  <c r="AD23" i="13"/>
  <c r="AD27" i="13"/>
  <c r="AD12" i="13"/>
  <c r="AD6" i="13"/>
  <c r="B13" i="24" s="1"/>
  <c r="AD9" i="13"/>
  <c r="B16" i="24" s="1"/>
  <c r="AD15" i="13"/>
  <c r="AD26" i="13"/>
  <c r="AD31" i="13"/>
  <c r="AD24" i="13"/>
  <c r="AD20" i="13"/>
  <c r="AD16" i="13"/>
  <c r="AD29" i="13"/>
  <c r="AD30" i="13"/>
  <c r="AD21" i="13"/>
  <c r="AD8" i="13"/>
  <c r="B15" i="24" s="1"/>
  <c r="AD13" i="13"/>
  <c r="AD19" i="13"/>
  <c r="AD18" i="13"/>
  <c r="AD14" i="13"/>
  <c r="AD28" i="13"/>
  <c r="AD11" i="13"/>
  <c r="B18" i="24" s="1"/>
  <c r="AD10" i="13"/>
  <c r="B17" i="24" s="1"/>
  <c r="AD25" i="13"/>
  <c r="G31" i="13"/>
  <c r="G30" i="13"/>
  <c r="A142" i="25"/>
  <c r="A108" i="25"/>
  <c r="F129" i="25"/>
  <c r="F145" i="25"/>
  <c r="A100" i="25"/>
  <c r="F137" i="25"/>
  <c r="A140" i="25"/>
  <c r="A84" i="25"/>
  <c r="A134" i="25"/>
  <c r="A76" i="25"/>
  <c r="A132" i="25"/>
  <c r="F79" i="25"/>
  <c r="A92" i="25"/>
  <c r="A124" i="25"/>
  <c r="F87" i="25"/>
  <c r="A116" i="25"/>
  <c r="F95" i="25"/>
  <c r="G83" i="25"/>
  <c r="G91" i="25"/>
  <c r="G76" i="25"/>
  <c r="G84" i="25"/>
  <c r="G92" i="25"/>
  <c r="G108" i="25"/>
  <c r="G124" i="25"/>
  <c r="G132" i="25"/>
  <c r="G140" i="25"/>
  <c r="G78" i="25"/>
  <c r="G86" i="25"/>
  <c r="G94" i="25"/>
  <c r="G110" i="25"/>
  <c r="G134" i="25"/>
  <c r="G142" i="25"/>
  <c r="G103" i="25"/>
  <c r="G127" i="25"/>
  <c r="G135" i="25"/>
  <c r="G143" i="25"/>
  <c r="G128" i="25"/>
  <c r="G136" i="25"/>
  <c r="G144" i="25"/>
  <c r="G105" i="25"/>
  <c r="A139" i="25"/>
  <c r="A131" i="25"/>
  <c r="A123" i="25"/>
  <c r="A115" i="25"/>
  <c r="A107" i="25"/>
  <c r="A99" i="25"/>
  <c r="A91" i="25"/>
  <c r="A83" i="25"/>
  <c r="F80" i="25"/>
  <c r="F88" i="25"/>
  <c r="F107" i="25"/>
  <c r="F130" i="25"/>
  <c r="F138" i="25"/>
  <c r="F146" i="25"/>
  <c r="A146" i="25"/>
  <c r="A138" i="25"/>
  <c r="A130" i="25"/>
  <c r="A122" i="25"/>
  <c r="A114" i="25"/>
  <c r="A106" i="25"/>
  <c r="A98" i="25"/>
  <c r="A90" i="25"/>
  <c r="A82" i="25"/>
  <c r="F81" i="25"/>
  <c r="F89" i="25"/>
  <c r="F100" i="25"/>
  <c r="F123" i="25"/>
  <c r="F131" i="25"/>
  <c r="F139" i="25"/>
  <c r="F97" i="25"/>
  <c r="A145" i="25"/>
  <c r="A137" i="25"/>
  <c r="A129" i="25"/>
  <c r="A121" i="25"/>
  <c r="A113" i="25"/>
  <c r="A105" i="25"/>
  <c r="A97" i="25"/>
  <c r="A89" i="25"/>
  <c r="A81" i="25"/>
  <c r="F82" i="25"/>
  <c r="F90" i="25"/>
  <c r="F101" i="25"/>
  <c r="F98" i="25"/>
  <c r="A144" i="25"/>
  <c r="A136" i="25"/>
  <c r="A128" i="25"/>
  <c r="A120" i="25"/>
  <c r="A112" i="25"/>
  <c r="A104" i="25"/>
  <c r="A96" i="25"/>
  <c r="A88" i="25"/>
  <c r="A80" i="25"/>
  <c r="F75" i="25"/>
  <c r="F102" i="25"/>
  <c r="F125" i="25"/>
  <c r="F133" i="25"/>
  <c r="F141" i="25"/>
  <c r="F106" i="25"/>
  <c r="A143" i="25"/>
  <c r="A135" i="25"/>
  <c r="A127" i="25"/>
  <c r="A103" i="25"/>
  <c r="F126" i="25"/>
  <c r="A110" i="25"/>
  <c r="A94" i="25"/>
  <c r="A86" i="25"/>
  <c r="A78" i="25"/>
  <c r="F77" i="25"/>
  <c r="F85" i="25"/>
  <c r="F93" i="25"/>
  <c r="F104" i="25"/>
  <c r="F109" i="25"/>
  <c r="I109" i="25" s="1"/>
  <c r="F6" i="25"/>
  <c r="F2" i="25"/>
  <c r="H2" i="25" s="1"/>
  <c r="F32" i="25"/>
  <c r="F50" i="25"/>
  <c r="F58" i="25"/>
  <c r="F8" i="25"/>
  <c r="F14" i="25"/>
  <c r="F66" i="25"/>
  <c r="F16" i="25"/>
  <c r="F22" i="25"/>
  <c r="F24" i="25"/>
  <c r="F30" i="25"/>
  <c r="G63" i="25"/>
  <c r="G71" i="25"/>
  <c r="F7" i="25"/>
  <c r="A71" i="25"/>
  <c r="A7" i="25"/>
  <c r="F15" i="25"/>
  <c r="F23" i="25"/>
  <c r="F31" i="25"/>
  <c r="F51" i="25"/>
  <c r="F59" i="25"/>
  <c r="F67" i="25"/>
  <c r="A15" i="25"/>
  <c r="A63" i="25"/>
  <c r="F52" i="25"/>
  <c r="F60" i="25"/>
  <c r="F68" i="25"/>
  <c r="F9" i="25"/>
  <c r="F17" i="25"/>
  <c r="F25" i="25"/>
  <c r="F33" i="25"/>
  <c r="F53" i="25"/>
  <c r="F61" i="25"/>
  <c r="F69" i="25"/>
  <c r="F10" i="25"/>
  <c r="F18" i="25"/>
  <c r="F26" i="25"/>
  <c r="F34" i="25"/>
  <c r="F54" i="25"/>
  <c r="F62" i="25"/>
  <c r="F70" i="25"/>
  <c r="A55" i="25"/>
  <c r="F4" i="25"/>
  <c r="F11" i="25"/>
  <c r="F19" i="25"/>
  <c r="F27" i="25"/>
  <c r="F37" i="25"/>
  <c r="F3" i="25"/>
  <c r="F12" i="25"/>
  <c r="F20" i="25"/>
  <c r="F28" i="25"/>
  <c r="F35" i="25"/>
  <c r="F56" i="25"/>
  <c r="F64" i="25"/>
  <c r="F72" i="25"/>
  <c r="F5" i="25"/>
  <c r="F13" i="25"/>
  <c r="F21" i="25"/>
  <c r="F29" i="25"/>
  <c r="F36" i="25"/>
  <c r="F57" i="25"/>
  <c r="F65" i="25"/>
  <c r="F73" i="25"/>
  <c r="I31" i="13"/>
  <c r="I19" i="13"/>
  <c r="I24" i="13"/>
  <c r="I28" i="13"/>
  <c r="G28" i="13"/>
  <c r="I11" i="13"/>
  <c r="G14" i="13"/>
  <c r="G23" i="13"/>
  <c r="AD32" i="13"/>
  <c r="B39" i="24" s="1"/>
  <c r="D39" i="24" s="1"/>
  <c r="G22" i="13"/>
  <c r="G26" i="13"/>
  <c r="G8" i="13"/>
  <c r="G13" i="13"/>
  <c r="I14" i="13"/>
  <c r="G17" i="13"/>
  <c r="G24" i="13"/>
  <c r="G7" i="13"/>
  <c r="I8" i="13"/>
  <c r="I13" i="13"/>
  <c r="I17" i="13"/>
  <c r="G20" i="13"/>
  <c r="I30" i="13"/>
  <c r="I27" i="13"/>
  <c r="I23" i="13"/>
  <c r="I7" i="13"/>
  <c r="G15" i="13"/>
  <c r="I20" i="13"/>
  <c r="G25" i="13"/>
  <c r="G10" i="13"/>
  <c r="I15" i="13"/>
  <c r="G18" i="13"/>
  <c r="I25" i="13"/>
  <c r="AD33" i="13"/>
  <c r="B40" i="24" s="1"/>
  <c r="G9" i="13"/>
  <c r="I10" i="13"/>
  <c r="I18" i="13"/>
  <c r="G21" i="13"/>
  <c r="I26" i="13"/>
  <c r="G6" i="13"/>
  <c r="I9" i="13"/>
  <c r="G12" i="13"/>
  <c r="G16" i="13"/>
  <c r="I21" i="13"/>
  <c r="G27" i="13"/>
  <c r="I6" i="13"/>
  <c r="G11" i="13"/>
  <c r="I12" i="13"/>
  <c r="I16" i="13"/>
  <c r="G19" i="13"/>
  <c r="I22" i="13"/>
  <c r="M3" i="3"/>
  <c r="M3" i="5"/>
  <c r="H16" i="25" l="1"/>
  <c r="H25" i="25"/>
  <c r="H17" i="25"/>
  <c r="H15" i="25"/>
  <c r="H20" i="25"/>
  <c r="H18" i="25"/>
  <c r="H34" i="25"/>
  <c r="H26" i="25"/>
  <c r="H36" i="25"/>
  <c r="H29" i="25"/>
  <c r="H37" i="25"/>
  <c r="H30" i="25"/>
  <c r="H28" i="25"/>
  <c r="H32" i="25"/>
  <c r="H21" i="25"/>
  <c r="H27" i="25"/>
  <c r="H13" i="25"/>
  <c r="H19" i="25"/>
  <c r="H22" i="25"/>
  <c r="H11" i="25"/>
  <c r="H33" i="25"/>
  <c r="H31" i="25"/>
  <c r="H14" i="25"/>
  <c r="H9" i="25"/>
  <c r="H8" i="25"/>
  <c r="H10" i="25"/>
  <c r="H23" i="25"/>
  <c r="H24" i="25"/>
  <c r="H35" i="25"/>
  <c r="D15" i="24"/>
  <c r="E40" i="24"/>
  <c r="D40" i="24"/>
  <c r="E15" i="24"/>
  <c r="H7" i="25"/>
  <c r="H4" i="25"/>
  <c r="H3" i="25"/>
  <c r="H6" i="25"/>
  <c r="H5" i="25"/>
  <c r="N38" i="24"/>
  <c r="H12" i="25"/>
  <c r="H72" i="25"/>
  <c r="H62" i="25"/>
  <c r="H53" i="25"/>
  <c r="H73" i="25"/>
  <c r="H64" i="25"/>
  <c r="H71" i="25"/>
  <c r="J71" i="25" s="1"/>
  <c r="C71" i="25" s="1"/>
  <c r="H54" i="25"/>
  <c r="H51" i="25"/>
  <c r="H66" i="25"/>
  <c r="H65" i="25"/>
  <c r="H56" i="25"/>
  <c r="H63" i="25"/>
  <c r="J63" i="25" s="1"/>
  <c r="C63" i="25" s="1"/>
  <c r="H58" i="25"/>
  <c r="H57" i="25"/>
  <c r="H68" i="25"/>
  <c r="H61" i="25"/>
  <c r="H67" i="25"/>
  <c r="H50" i="25"/>
  <c r="H55" i="25"/>
  <c r="J55" i="25" s="1"/>
  <c r="C55" i="25" s="1"/>
  <c r="H60" i="25"/>
  <c r="H59" i="25"/>
  <c r="H52" i="25"/>
  <c r="H70" i="25"/>
  <c r="H69" i="25"/>
  <c r="P13" i="24"/>
  <c r="P27" i="24"/>
  <c r="I37" i="25"/>
  <c r="I36" i="25"/>
  <c r="I35" i="25"/>
  <c r="A390" i="16" a="1"/>
  <c r="A390" i="16" s="1"/>
  <c r="E390" i="16" s="1"/>
  <c r="A399" i="16" a="1"/>
  <c r="A399" i="16" s="1"/>
  <c r="K399" i="16" s="1"/>
  <c r="A320" i="16" a="1"/>
  <c r="A320" i="16" s="1"/>
  <c r="B320" i="16" s="1"/>
  <c r="A263" i="16" a="1"/>
  <c r="A263" i="16" s="1"/>
  <c r="A206" i="16" a="1"/>
  <c r="A206" i="16" s="1"/>
  <c r="A144" i="16" a="1"/>
  <c r="A144" i="16" s="1"/>
  <c r="G144" i="16" s="1"/>
  <c r="A373" i="16" a="1"/>
  <c r="A373" i="16" s="1"/>
  <c r="A340" i="16" a="1"/>
  <c r="A340" i="16" s="1"/>
  <c r="A262" i="16" a="1"/>
  <c r="A262" i="16" s="1"/>
  <c r="A191" i="16" a="1"/>
  <c r="A191" i="16" s="1"/>
  <c r="A123" i="16" a="1"/>
  <c r="A123" i="16" s="1"/>
  <c r="A352" i="16" a="1"/>
  <c r="A352" i="16" s="1"/>
  <c r="A297" i="16" a="1"/>
  <c r="A297" i="16" s="1"/>
  <c r="E297" i="16" s="1"/>
  <c r="A240" i="16" a="1"/>
  <c r="A240" i="16" s="1"/>
  <c r="A183" i="16" a="1"/>
  <c r="A183" i="16" s="1"/>
  <c r="D183" i="16" s="1"/>
  <c r="A110" i="16" a="1"/>
  <c r="A110" i="16" s="1"/>
  <c r="B110" i="16" s="1"/>
  <c r="P3" i="16" a="1"/>
  <c r="P3" i="16" s="1"/>
  <c r="P78" i="16" a="1"/>
  <c r="P78" i="16" s="1"/>
  <c r="P144" i="16" a="1"/>
  <c r="P144" i="16" s="1"/>
  <c r="P202" i="16" a="1"/>
  <c r="P202" i="16" s="1"/>
  <c r="P276" i="16" a="1"/>
  <c r="P276" i="16" s="1"/>
  <c r="P350" i="16" a="1"/>
  <c r="P350" i="16" s="1"/>
  <c r="P393" i="16" a="1"/>
  <c r="P393" i="16" s="1"/>
  <c r="A48" i="16" a="1"/>
  <c r="A48" i="16" s="1"/>
  <c r="P19" i="16" a="1"/>
  <c r="P19" i="16" s="1"/>
  <c r="P86" i="16" a="1"/>
  <c r="P86" i="16" s="1"/>
  <c r="P152" i="16" a="1"/>
  <c r="P152" i="16" s="1"/>
  <c r="P217" i="16" a="1"/>
  <c r="P217" i="16" s="1"/>
  <c r="P289" i="16" a="1"/>
  <c r="P289" i="16" s="1"/>
  <c r="P383" i="16" a="1"/>
  <c r="P383" i="16" s="1"/>
  <c r="A70" i="16" a="1"/>
  <c r="A70" i="16" s="1"/>
  <c r="A148" i="16" a="1"/>
  <c r="A148" i="16" s="1"/>
  <c r="P35" i="16" a="1"/>
  <c r="P35" i="16" s="1"/>
  <c r="P102" i="16" a="1"/>
  <c r="P102" i="16" s="1"/>
  <c r="P161" i="16" a="1"/>
  <c r="P161" i="16" s="1"/>
  <c r="P226" i="16" a="1"/>
  <c r="P226" i="16" s="1"/>
  <c r="P278" i="16" a="1"/>
  <c r="P278" i="16" s="1"/>
  <c r="P334" i="16" a="1"/>
  <c r="P334" i="16" s="1"/>
  <c r="P378" i="16" a="1"/>
  <c r="P378" i="16" s="1"/>
  <c r="P14" i="16" a="1"/>
  <c r="P14" i="16" s="1"/>
  <c r="P81" i="16" a="1"/>
  <c r="P81" i="16" s="1"/>
  <c r="P154" i="16" a="1"/>
  <c r="P154" i="16" s="1"/>
  <c r="P211" i="16" a="1"/>
  <c r="P211" i="16" s="1"/>
  <c r="P272" i="16" a="1"/>
  <c r="P272" i="16" s="1"/>
  <c r="P329" i="16" a="1"/>
  <c r="P329" i="16" s="1"/>
  <c r="A15" i="16" a="1"/>
  <c r="A15" i="16" s="1"/>
  <c r="A86" i="16" a="1"/>
  <c r="A86" i="16" s="1"/>
  <c r="K86" i="16" s="1"/>
  <c r="P30" i="16" a="1"/>
  <c r="P30" i="16" s="1"/>
  <c r="P89" i="16" a="1"/>
  <c r="P89" i="16" s="1"/>
  <c r="P147" i="16" a="1"/>
  <c r="P147" i="16" s="1"/>
  <c r="P220" i="16" a="1"/>
  <c r="P220" i="16" s="1"/>
  <c r="P286" i="16" a="1"/>
  <c r="P286" i="16" s="1"/>
  <c r="P348" i="16" a="1"/>
  <c r="P348" i="16" s="1"/>
  <c r="P390" i="16" a="1"/>
  <c r="P390" i="16" s="1"/>
  <c r="A51" i="16" a="1"/>
  <c r="A51" i="16" s="1"/>
  <c r="P46" i="16" a="1"/>
  <c r="P46" i="16" s="1"/>
  <c r="P112" i="16" a="1"/>
  <c r="P112" i="16" s="1"/>
  <c r="P170" i="16" a="1"/>
  <c r="P170" i="16" s="1"/>
  <c r="P235" i="16" a="1"/>
  <c r="P235" i="16" s="1"/>
  <c r="P318" i="16" a="1"/>
  <c r="P318" i="16" s="1"/>
  <c r="A4" i="16" a="1"/>
  <c r="A4" i="16" s="1"/>
  <c r="A74" i="16" a="1"/>
  <c r="A74" i="16" s="1"/>
  <c r="A145" i="16" a="1"/>
  <c r="A145" i="16" s="1"/>
  <c r="C145" i="16" s="1"/>
  <c r="P62" i="16" a="1"/>
  <c r="P62" i="16" s="1"/>
  <c r="P128" i="16" a="1"/>
  <c r="P128" i="16" s="1"/>
  <c r="P200" i="16" a="1"/>
  <c r="P200" i="16" s="1"/>
  <c r="P262" i="16" a="1"/>
  <c r="P262" i="16" s="1"/>
  <c r="P313" i="16" a="1"/>
  <c r="P313" i="16" s="1"/>
  <c r="P370" i="16" a="1"/>
  <c r="P370" i="16" s="1"/>
  <c r="A18" i="16" a="1"/>
  <c r="A18" i="16" s="1"/>
  <c r="P25" i="16" a="1"/>
  <c r="P25" i="16" s="1"/>
  <c r="P84" i="16" a="1"/>
  <c r="P84" i="16" s="1"/>
  <c r="P143" i="16" a="1"/>
  <c r="P143" i="16" s="1"/>
  <c r="P208" i="16" a="1"/>
  <c r="P208" i="16" s="1"/>
  <c r="P263" i="16" a="1"/>
  <c r="P263" i="16" s="1"/>
  <c r="P314" i="16" a="1"/>
  <c r="P314" i="16" s="1"/>
  <c r="P399" i="16" a="1"/>
  <c r="P399" i="16" s="1"/>
  <c r="A76" i="16" a="1"/>
  <c r="A76" i="16" s="1"/>
  <c r="K76" i="16" s="1"/>
  <c r="A114" i="16" a="1"/>
  <c r="A114" i="16" s="1"/>
  <c r="A200" i="16" a="1"/>
  <c r="A200" i="16" s="1"/>
  <c r="C200" i="16" s="1"/>
  <c r="A271" i="16" a="1"/>
  <c r="A271" i="16" s="1"/>
  <c r="B271" i="16" s="1"/>
  <c r="A342" i="16" a="1"/>
  <c r="A342" i="16" s="1"/>
  <c r="A375" i="16" a="1"/>
  <c r="A375" i="16" s="1"/>
  <c r="A137" i="16" a="1"/>
  <c r="A137" i="16" s="1"/>
  <c r="A208" i="16" a="1"/>
  <c r="A208" i="16" s="1"/>
  <c r="A265" i="16" a="1"/>
  <c r="A265" i="16" s="1"/>
  <c r="B265" i="16" s="1"/>
  <c r="A322" i="16" a="1"/>
  <c r="A322" i="16" s="1"/>
  <c r="A400" i="16" a="1"/>
  <c r="A400" i="16" s="1"/>
  <c r="G400" i="16" s="1"/>
  <c r="A147" i="16" a="1"/>
  <c r="A147" i="16" s="1"/>
  <c r="A216" i="16" a="1"/>
  <c r="A216" i="16" s="1"/>
  <c r="A287" i="16" a="1"/>
  <c r="A287" i="16" s="1"/>
  <c r="A363" i="16" a="1"/>
  <c r="A363" i="16" s="1"/>
  <c r="A75" i="16" a="1"/>
  <c r="A75" i="16" s="1"/>
  <c r="A181" i="16" a="1"/>
  <c r="A181" i="16" s="1"/>
  <c r="A238" i="16" a="1"/>
  <c r="A238" i="16" s="1"/>
  <c r="A295" i="16" a="1"/>
  <c r="A295" i="16" s="1"/>
  <c r="F295" i="16" s="1"/>
  <c r="A351" i="16" a="1"/>
  <c r="A351" i="16" s="1"/>
  <c r="C351" i="16" s="1"/>
  <c r="P11" i="16" a="1"/>
  <c r="P11" i="16" s="1"/>
  <c r="P85" i="16" a="1"/>
  <c r="P85" i="16" s="1"/>
  <c r="P151" i="16" a="1"/>
  <c r="P151" i="16" s="1"/>
  <c r="P209" i="16" a="1"/>
  <c r="P209" i="16" s="1"/>
  <c r="P296" i="16" a="1"/>
  <c r="P296" i="16" s="1"/>
  <c r="P356" i="16" a="1"/>
  <c r="P356" i="16" s="1"/>
  <c r="P400" i="16" a="1"/>
  <c r="P400" i="16" s="1"/>
  <c r="A55" i="16" a="1"/>
  <c r="A55" i="16" s="1"/>
  <c r="P27" i="16" a="1"/>
  <c r="P27" i="16" s="1"/>
  <c r="P94" i="16" a="1"/>
  <c r="P94" i="16" s="1"/>
  <c r="P160" i="16" a="1"/>
  <c r="P160" i="16" s="1"/>
  <c r="P225" i="16" a="1"/>
  <c r="P225" i="16" s="1"/>
  <c r="P309" i="16" a="1"/>
  <c r="P309" i="16" s="1"/>
  <c r="P394" i="16" a="1"/>
  <c r="P394" i="16" s="1"/>
  <c r="A84" i="16" a="1"/>
  <c r="A84" i="16" s="1"/>
  <c r="A156" i="16" a="1"/>
  <c r="A156" i="16" s="1"/>
  <c r="H156" i="16" s="1"/>
  <c r="P43" i="16" a="1"/>
  <c r="P43" i="16" s="1"/>
  <c r="P109" i="16" a="1"/>
  <c r="P109" i="16" s="1"/>
  <c r="P167" i="16" a="1"/>
  <c r="P167" i="16" s="1"/>
  <c r="P232" i="16" a="1"/>
  <c r="P232" i="16" s="1"/>
  <c r="P284" i="16" a="1"/>
  <c r="P284" i="16" s="1"/>
  <c r="P340" i="16" a="1"/>
  <c r="P340" i="16" s="1"/>
  <c r="P384" i="16" a="1"/>
  <c r="P384" i="16" s="1"/>
  <c r="P21" i="16" a="1"/>
  <c r="P21" i="16" s="1"/>
  <c r="P88" i="16" a="1"/>
  <c r="P88" i="16" s="1"/>
  <c r="P162" i="16" a="1"/>
  <c r="P162" i="16" s="1"/>
  <c r="P219" i="16" a="1"/>
  <c r="P219" i="16" s="1"/>
  <c r="P279" i="16" a="1"/>
  <c r="P279" i="16" s="1"/>
  <c r="P341" i="16" a="1"/>
  <c r="P341" i="16" s="1"/>
  <c r="A22" i="16" a="1"/>
  <c r="A22" i="16" s="1"/>
  <c r="B22" i="16" s="1"/>
  <c r="A100" i="16" a="1"/>
  <c r="A100" i="16" s="1"/>
  <c r="P37" i="16" a="1"/>
  <c r="P37" i="16" s="1"/>
  <c r="P97" i="16" a="1"/>
  <c r="P97" i="16" s="1"/>
  <c r="P155" i="16" a="1"/>
  <c r="P155" i="16" s="1"/>
  <c r="P227" i="16" a="1"/>
  <c r="P227" i="16" s="1"/>
  <c r="P292" i="16" a="1"/>
  <c r="P292" i="16" s="1"/>
  <c r="P353" i="16" a="1"/>
  <c r="P353" i="16" s="1"/>
  <c r="A3" i="16" a="1"/>
  <c r="A3" i="16" s="1"/>
  <c r="A59" i="16" a="1"/>
  <c r="A59" i="16" s="1"/>
  <c r="B59" i="16" s="1"/>
  <c r="P53" i="16" a="1"/>
  <c r="P53" i="16" s="1"/>
  <c r="P119" i="16" a="1"/>
  <c r="P119" i="16" s="1"/>
  <c r="P178" i="16" a="1"/>
  <c r="P178" i="16" s="1"/>
  <c r="P242" i="16" a="1"/>
  <c r="P242" i="16" s="1"/>
  <c r="P324" i="16" a="1"/>
  <c r="P324" i="16" s="1"/>
  <c r="A10" i="16" a="1"/>
  <c r="A10" i="16" s="1"/>
  <c r="A81" i="16" a="1"/>
  <c r="A81" i="16" s="1"/>
  <c r="P9" i="16" a="1"/>
  <c r="P9" i="16" s="1"/>
  <c r="P69" i="16" a="1"/>
  <c r="P69" i="16" s="1"/>
  <c r="P142" i="16" a="1"/>
  <c r="P142" i="16" s="1"/>
  <c r="P207" i="16" a="1"/>
  <c r="P207" i="16" s="1"/>
  <c r="P268" i="16" a="1"/>
  <c r="P268" i="16" s="1"/>
  <c r="P325" i="16" a="1"/>
  <c r="P325" i="16" s="1"/>
  <c r="P376" i="16" a="1"/>
  <c r="P376" i="16" s="1"/>
  <c r="A25" i="16" a="1"/>
  <c r="A25" i="16" s="1"/>
  <c r="P33" i="16" a="1"/>
  <c r="P33" i="16" s="1"/>
  <c r="P92" i="16" a="1"/>
  <c r="P92" i="16" s="1"/>
  <c r="P150" i="16" a="1"/>
  <c r="P150" i="16" s="1"/>
  <c r="P215" i="16" a="1"/>
  <c r="P215" i="16" s="1"/>
  <c r="P269" i="16" a="1"/>
  <c r="P269" i="16" s="1"/>
  <c r="P319" i="16" a="1"/>
  <c r="P319" i="16" s="1"/>
  <c r="A12" i="16" a="1"/>
  <c r="A12" i="16" s="1"/>
  <c r="A90" i="16" a="1"/>
  <c r="A90" i="16" s="1"/>
  <c r="D90" i="16" s="1"/>
  <c r="A136" i="16" a="1"/>
  <c r="A136" i="16" s="1"/>
  <c r="A207" i="16" a="1"/>
  <c r="A207" i="16" s="1"/>
  <c r="A278" i="16" a="1"/>
  <c r="A278" i="16" s="1"/>
  <c r="A348" i="16" a="1"/>
  <c r="A348" i="16" s="1"/>
  <c r="A394" i="16" a="1"/>
  <c r="A394" i="16" s="1"/>
  <c r="E394" i="16" s="1"/>
  <c r="A155" i="16" a="1"/>
  <c r="A155" i="16" s="1"/>
  <c r="A215" i="16" a="1"/>
  <c r="A215" i="16" s="1"/>
  <c r="A272" i="16" a="1"/>
  <c r="A272" i="16" s="1"/>
  <c r="D272" i="16" s="1"/>
  <c r="A329" i="16" a="1"/>
  <c r="A329" i="16" s="1"/>
  <c r="A35" i="16" a="1"/>
  <c r="A35" i="16" s="1"/>
  <c r="A157" i="16" a="1"/>
  <c r="A157" i="16" s="1"/>
  <c r="A223" i="16" a="1"/>
  <c r="A223" i="16" s="1"/>
  <c r="D223" i="16" s="1"/>
  <c r="A294" i="16" a="1"/>
  <c r="A294" i="16" s="1"/>
  <c r="A369" i="16" a="1"/>
  <c r="A369" i="16" s="1"/>
  <c r="K369" i="16" s="1"/>
  <c r="A93" i="16" a="1"/>
  <c r="A93" i="16" s="1"/>
  <c r="A189" i="16" a="1"/>
  <c r="A189" i="16" s="1"/>
  <c r="A245" i="16" a="1"/>
  <c r="A245" i="16" s="1"/>
  <c r="A302" i="16" a="1"/>
  <c r="A302" i="16" s="1"/>
  <c r="E302" i="16" s="1"/>
  <c r="A357" i="16" a="1"/>
  <c r="A357" i="16" s="1"/>
  <c r="H357" i="16" s="1"/>
  <c r="A109" i="16" a="1"/>
  <c r="A109" i="16" s="1"/>
  <c r="A182" i="16" a="1"/>
  <c r="A182" i="16" s="1"/>
  <c r="B182" i="16" s="1"/>
  <c r="A260" i="16" a="1"/>
  <c r="A260" i="16" s="1"/>
  <c r="A332" i="16" a="1"/>
  <c r="A332" i="16" s="1"/>
  <c r="F332" i="16" s="1"/>
  <c r="P26" i="16" a="1"/>
  <c r="P26" i="16" s="1"/>
  <c r="P93" i="16" a="1"/>
  <c r="P93" i="16" s="1"/>
  <c r="P159" i="16" a="1"/>
  <c r="P159" i="16" s="1"/>
  <c r="P216" i="16" a="1"/>
  <c r="P216" i="16" s="1"/>
  <c r="P302" i="16" a="1"/>
  <c r="P302" i="16" s="1"/>
  <c r="P361" i="16" a="1"/>
  <c r="P361" i="16" s="1"/>
  <c r="A6" i="16" a="1"/>
  <c r="A6" i="16" s="1"/>
  <c r="A62" i="16" a="1"/>
  <c r="A62" i="16" s="1"/>
  <c r="D62" i="16" s="1"/>
  <c r="P42" i="16" a="1"/>
  <c r="P42" i="16" s="1"/>
  <c r="P101" i="16" a="1"/>
  <c r="P101" i="16" s="1"/>
  <c r="P174" i="16" a="1"/>
  <c r="P174" i="16" s="1"/>
  <c r="P231" i="16" a="1"/>
  <c r="P231" i="16" s="1"/>
  <c r="P315" i="16" a="1"/>
  <c r="P315" i="16" s="1"/>
  <c r="A20" i="16" a="1"/>
  <c r="A20" i="16" s="1"/>
  <c r="F20" i="16" s="1"/>
  <c r="A92" i="16" a="1"/>
  <c r="A92" i="16" s="1"/>
  <c r="A170" i="16" a="1"/>
  <c r="A170" i="16" s="1"/>
  <c r="E170" i="16" s="1"/>
  <c r="P58" i="16" a="1"/>
  <c r="P58" i="16" s="1"/>
  <c r="P116" i="16" a="1"/>
  <c r="P116" i="16" s="1"/>
  <c r="P175" i="16" a="1"/>
  <c r="P175" i="16" s="1"/>
  <c r="P239" i="16" a="1"/>
  <c r="P239" i="16" s="1"/>
  <c r="P290" i="16" a="1"/>
  <c r="P290" i="16" s="1"/>
  <c r="P346" i="16" a="1"/>
  <c r="P346" i="16" s="1"/>
  <c r="P389" i="16" a="1"/>
  <c r="P389" i="16" s="1"/>
  <c r="P29" i="16" a="1"/>
  <c r="P29" i="16" s="1"/>
  <c r="P96" i="16" a="1"/>
  <c r="P96" i="16" s="1"/>
  <c r="P168" i="16" a="1"/>
  <c r="P168" i="16" s="1"/>
  <c r="P233" i="16" a="1"/>
  <c r="P233" i="16" s="1"/>
  <c r="P285" i="16" a="1"/>
  <c r="P285" i="16" s="1"/>
  <c r="P347" i="16" a="1"/>
  <c r="P347" i="16" s="1"/>
  <c r="A36" i="16" a="1"/>
  <c r="A36" i="16" s="1"/>
  <c r="A108" i="16" a="1"/>
  <c r="A108" i="16" s="1"/>
  <c r="P45" i="16" a="1"/>
  <c r="P45" i="16" s="1"/>
  <c r="P103" i="16" a="1"/>
  <c r="P103" i="16" s="1"/>
  <c r="P169" i="16" a="1"/>
  <c r="P169" i="16" s="1"/>
  <c r="P234" i="16" a="1"/>
  <c r="P234" i="16" s="1"/>
  <c r="P312" i="16" a="1"/>
  <c r="P312" i="16" s="1"/>
  <c r="P358" i="16" a="1"/>
  <c r="P358" i="16" s="1"/>
  <c r="A9" i="16" a="1"/>
  <c r="A9" i="16" s="1"/>
  <c r="K9" i="16" s="1"/>
  <c r="A66" i="16" a="1"/>
  <c r="A66" i="16" s="1"/>
  <c r="P61" i="16" a="1"/>
  <c r="P61" i="16" s="1"/>
  <c r="P127" i="16" a="1"/>
  <c r="P127" i="16" s="1"/>
  <c r="P185" i="16" a="1"/>
  <c r="P185" i="16" s="1"/>
  <c r="P261" i="16" a="1"/>
  <c r="P261" i="16" s="1"/>
  <c r="P336" i="16" a="1"/>
  <c r="P336" i="16" s="1"/>
  <c r="A17" i="16" a="1"/>
  <c r="A17" i="16" s="1"/>
  <c r="A88" i="16" a="1"/>
  <c r="A88" i="16" s="1"/>
  <c r="P17" i="16" a="1"/>
  <c r="P17" i="16" s="1"/>
  <c r="P76" i="16" a="1"/>
  <c r="P76" i="16" s="1"/>
  <c r="P149" i="16" a="1"/>
  <c r="P149" i="16" s="1"/>
  <c r="P214" i="16" a="1"/>
  <c r="P214" i="16" s="1"/>
  <c r="P274" i="16" a="1"/>
  <c r="P274" i="16" s="1"/>
  <c r="P331" i="16" a="1"/>
  <c r="P331" i="16" s="1"/>
  <c r="P381" i="16" a="1"/>
  <c r="P381" i="16" s="1"/>
  <c r="A32" i="16" a="1"/>
  <c r="A32" i="16" s="1"/>
  <c r="P40" i="16" a="1"/>
  <c r="P40" i="16" s="1"/>
  <c r="P99" i="16" a="1"/>
  <c r="P99" i="16" s="1"/>
  <c r="P158" i="16" a="1"/>
  <c r="P158" i="16" s="1"/>
  <c r="P223" i="16" a="1"/>
  <c r="P223" i="16" s="1"/>
  <c r="P275" i="16" a="1"/>
  <c r="P275" i="16" s="1"/>
  <c r="P326" i="16" a="1"/>
  <c r="P326" i="16" s="1"/>
  <c r="A26" i="16" a="1"/>
  <c r="A26" i="16" s="1"/>
  <c r="A97" i="16" a="1"/>
  <c r="A97" i="16" s="1"/>
  <c r="A146" i="16" a="1"/>
  <c r="A146" i="16" s="1"/>
  <c r="A214" i="16" a="1"/>
  <c r="A214" i="16" s="1"/>
  <c r="B214" i="16" s="1"/>
  <c r="A292" i="16" a="1"/>
  <c r="A292" i="16" s="1"/>
  <c r="A355" i="16" a="1"/>
  <c r="A355" i="16" s="1"/>
  <c r="H355" i="16" s="1"/>
  <c r="A29" i="16" a="1"/>
  <c r="A29" i="16" s="1"/>
  <c r="A163" i="16" a="1"/>
  <c r="A163" i="16" s="1"/>
  <c r="A222" i="16" a="1"/>
  <c r="A222" i="16" s="1"/>
  <c r="A279" i="16" a="1"/>
  <c r="A279" i="16" s="1"/>
  <c r="A336" i="16" a="1"/>
  <c r="A336" i="16" s="1"/>
  <c r="F336" i="16" s="1"/>
  <c r="A73" i="16" a="1"/>
  <c r="A73" i="16" s="1"/>
  <c r="A164" i="16" a="1"/>
  <c r="A164" i="16" s="1"/>
  <c r="A230" i="16" a="1"/>
  <c r="A230" i="16" s="1"/>
  <c r="C230" i="16" s="1"/>
  <c r="A308" i="16" a="1"/>
  <c r="A308" i="16" s="1"/>
  <c r="E308" i="16" s="1"/>
  <c r="A382" i="16" a="1"/>
  <c r="A382" i="16" s="1"/>
  <c r="D382" i="16" s="1"/>
  <c r="A107" i="16" a="1"/>
  <c r="A107" i="16" s="1"/>
  <c r="A195" i="16" a="1"/>
  <c r="A195" i="16" s="1"/>
  <c r="A253" i="16" a="1"/>
  <c r="A253" i="16" s="1"/>
  <c r="C253" i="16" s="1"/>
  <c r="A309" i="16" a="1"/>
  <c r="A309" i="16" s="1"/>
  <c r="A370" i="16" a="1"/>
  <c r="A370" i="16" s="1"/>
  <c r="C370" i="16" s="1"/>
  <c r="A119" i="16" a="1"/>
  <c r="A119" i="16" s="1"/>
  <c r="A196" i="16" a="1"/>
  <c r="A196" i="16" s="1"/>
  <c r="A268" i="16" a="1"/>
  <c r="A268" i="16" s="1"/>
  <c r="A345" i="16" a="1"/>
  <c r="A345" i="16" s="1"/>
  <c r="P34" i="16" a="1"/>
  <c r="P34" i="16" s="1"/>
  <c r="P100" i="16" a="1"/>
  <c r="P100" i="16" s="1"/>
  <c r="P166" i="16" a="1"/>
  <c r="P166" i="16" s="1"/>
  <c r="P224" i="16" a="1"/>
  <c r="P224" i="16" s="1"/>
  <c r="P308" i="16" a="1"/>
  <c r="P308" i="16" s="1"/>
  <c r="P366" i="16" a="1"/>
  <c r="P366" i="16" s="1"/>
  <c r="A13" i="16" a="1"/>
  <c r="A13" i="16" s="1"/>
  <c r="K13" i="16" s="1"/>
  <c r="A69" i="16" a="1"/>
  <c r="A69" i="16" s="1"/>
  <c r="P50" i="16" a="1"/>
  <c r="P50" i="16" s="1"/>
  <c r="P108" i="16" a="1"/>
  <c r="P108" i="16" s="1"/>
  <c r="P181" i="16" a="1"/>
  <c r="P181" i="16" s="1"/>
  <c r="P245" i="16" a="1"/>
  <c r="P245" i="16" s="1"/>
  <c r="P328" i="16" a="1"/>
  <c r="P328" i="16" s="1"/>
  <c r="A28" i="16" a="1"/>
  <c r="A28" i="16" s="1"/>
  <c r="E28" i="16" s="1"/>
  <c r="A106" i="16" a="1"/>
  <c r="A106" i="16" s="1"/>
  <c r="A177" i="16" a="1"/>
  <c r="A177" i="16" s="1"/>
  <c r="B177" i="16" s="1"/>
  <c r="P66" i="16" a="1"/>
  <c r="P66" i="16" s="1"/>
  <c r="P124" i="16" a="1"/>
  <c r="P124" i="16" s="1"/>
  <c r="P182" i="16" a="1"/>
  <c r="P182" i="16" s="1"/>
  <c r="P246" i="16" a="1"/>
  <c r="P246" i="16" s="1"/>
  <c r="P297" i="16" a="1"/>
  <c r="P297" i="16" s="1"/>
  <c r="P352" i="16" a="1"/>
  <c r="P352" i="16" s="1"/>
  <c r="P395" i="16" a="1"/>
  <c r="P395" i="16" s="1"/>
  <c r="P36" i="16" a="1"/>
  <c r="P36" i="16" s="1"/>
  <c r="P110" i="16" a="1"/>
  <c r="P110" i="16" s="1"/>
  <c r="P176" i="16" a="1"/>
  <c r="P176" i="16" s="1"/>
  <c r="P240" i="16" a="1"/>
  <c r="P240" i="16" s="1"/>
  <c r="P291" i="16" a="1"/>
  <c r="P291" i="16" s="1"/>
  <c r="P363" i="16" a="1"/>
  <c r="P363" i="16" s="1"/>
  <c r="A44" i="16" a="1"/>
  <c r="A44" i="16" s="1"/>
  <c r="A122" i="16" a="1"/>
  <c r="A122" i="16" s="1"/>
  <c r="D122" i="16" s="1"/>
  <c r="P52" i="16" a="1"/>
  <c r="P52" i="16" s="1"/>
  <c r="P111" i="16" a="1"/>
  <c r="P111" i="16" s="1"/>
  <c r="P177" i="16" a="1"/>
  <c r="P177" i="16" s="1"/>
  <c r="P241" i="16" a="1"/>
  <c r="P241" i="16" s="1"/>
  <c r="P317" i="16" a="1"/>
  <c r="P317" i="16" s="1"/>
  <c r="P364" i="16" a="1"/>
  <c r="P364" i="16" s="1"/>
  <c r="A16" i="16" a="1"/>
  <c r="A16" i="16" s="1"/>
  <c r="G16" i="16" s="1"/>
  <c r="P8" i="16" a="1"/>
  <c r="P8" i="16" s="1"/>
  <c r="P68" i="16" a="1"/>
  <c r="P68" i="16" s="1"/>
  <c r="P134" i="16" a="1"/>
  <c r="P134" i="16" s="1"/>
  <c r="P193" i="16" a="1"/>
  <c r="P193" i="16" s="1"/>
  <c r="P267" i="16" a="1"/>
  <c r="P267" i="16" s="1"/>
  <c r="P343" i="16" a="1"/>
  <c r="P343" i="16" s="1"/>
  <c r="A24" i="16" a="1"/>
  <c r="A24" i="16" s="1"/>
  <c r="B24" i="16" s="1"/>
  <c r="A95" i="16" a="1"/>
  <c r="A95" i="16" s="1"/>
  <c r="P24" i="16" a="1"/>
  <c r="P24" i="16" s="1"/>
  <c r="P83" i="16" a="1"/>
  <c r="P83" i="16" s="1"/>
  <c r="P157" i="16" a="1"/>
  <c r="P157" i="16" s="1"/>
  <c r="P222" i="16" a="1"/>
  <c r="P222" i="16" s="1"/>
  <c r="P281" i="16" a="1"/>
  <c r="P281" i="16" s="1"/>
  <c r="P344" i="16" a="1"/>
  <c r="P344" i="16" s="1"/>
  <c r="P386" i="16" a="1"/>
  <c r="P386" i="16" s="1"/>
  <c r="A39" i="16" a="1"/>
  <c r="A39" i="16" s="1"/>
  <c r="P48" i="16" a="1"/>
  <c r="P48" i="16" s="1"/>
  <c r="P106" i="16" a="1"/>
  <c r="P106" i="16" s="1"/>
  <c r="P165" i="16" a="1"/>
  <c r="P165" i="16" s="1"/>
  <c r="P230" i="16" a="1"/>
  <c r="P230" i="16" s="1"/>
  <c r="P282" i="16" a="1"/>
  <c r="P282" i="16" s="1"/>
  <c r="P332" i="16" a="1"/>
  <c r="P332" i="16" s="1"/>
  <c r="A33" i="16" a="1"/>
  <c r="A33" i="16" s="1"/>
  <c r="A104" i="16" a="1"/>
  <c r="A104" i="16" s="1"/>
  <c r="F104" i="16" s="1"/>
  <c r="A154" i="16" a="1"/>
  <c r="A154" i="16" s="1"/>
  <c r="A228" i="16" a="1"/>
  <c r="A228" i="16" s="1"/>
  <c r="A300" i="16" a="1"/>
  <c r="A300" i="16" s="1"/>
  <c r="A361" i="16" a="1"/>
  <c r="A361" i="16" s="1"/>
  <c r="B361" i="16" s="1"/>
  <c r="A71" i="16" a="1"/>
  <c r="A71" i="16" s="1"/>
  <c r="A172" i="16" a="1"/>
  <c r="A172" i="16" s="1"/>
  <c r="E172" i="16" s="1"/>
  <c r="A229" i="16" a="1"/>
  <c r="A229" i="16" s="1"/>
  <c r="A286" i="16" a="1"/>
  <c r="A286" i="16" s="1"/>
  <c r="G286" i="16" s="1"/>
  <c r="A343" i="16" a="1"/>
  <c r="A343" i="16" s="1"/>
  <c r="A91" i="16" a="1"/>
  <c r="A91" i="16" s="1"/>
  <c r="A173" i="16" a="1"/>
  <c r="A173" i="16" s="1"/>
  <c r="C173" i="16" s="1"/>
  <c r="A244" i="16" a="1"/>
  <c r="A244" i="16" s="1"/>
  <c r="B244" i="16" s="1"/>
  <c r="A316" i="16" a="1"/>
  <c r="A316" i="16" s="1"/>
  <c r="G316" i="16" s="1"/>
  <c r="A388" i="16" a="1"/>
  <c r="A388" i="16" s="1"/>
  <c r="F388" i="16" s="1"/>
  <c r="A118" i="16" a="1"/>
  <c r="A118" i="16" s="1"/>
  <c r="A203" i="16" a="1"/>
  <c r="A203" i="16" s="1"/>
  <c r="A259" i="16" a="1"/>
  <c r="A259" i="16" s="1"/>
  <c r="A317" i="16" a="1"/>
  <c r="A317" i="16" s="1"/>
  <c r="F317" i="16" s="1"/>
  <c r="A376" i="16" a="1"/>
  <c r="A376" i="16" s="1"/>
  <c r="F376" i="16" s="1"/>
  <c r="A131" i="16" a="1"/>
  <c r="A131" i="16" s="1"/>
  <c r="A204" i="16" a="1"/>
  <c r="A204" i="16" s="1"/>
  <c r="A282" i="16" a="1"/>
  <c r="A282" i="16" s="1"/>
  <c r="A358" i="16" a="1"/>
  <c r="A358" i="16" s="1"/>
  <c r="D358" i="16" s="1"/>
  <c r="P41" i="16" a="1"/>
  <c r="P41" i="16" s="1"/>
  <c r="P107" i="16" a="1"/>
  <c r="P107" i="16" s="1"/>
  <c r="P173" i="16" a="1"/>
  <c r="P173" i="16" s="1"/>
  <c r="P238" i="16" a="1"/>
  <c r="P238" i="16" s="1"/>
  <c r="P320" i="16" a="1"/>
  <c r="P320" i="16" s="1"/>
  <c r="P372" i="16" a="1"/>
  <c r="P372" i="16" s="1"/>
  <c r="A19" i="16" a="1"/>
  <c r="A19" i="16" s="1"/>
  <c r="E19" i="16" s="1"/>
  <c r="A77" i="16" a="1"/>
  <c r="A77" i="16" s="1"/>
  <c r="P57" i="16" a="1"/>
  <c r="P57" i="16" s="1"/>
  <c r="P115" i="16" a="1"/>
  <c r="P115" i="16" s="1"/>
  <c r="P189" i="16" a="1"/>
  <c r="P189" i="16" s="1"/>
  <c r="P251" i="16" a="1"/>
  <c r="P251" i="16" s="1"/>
  <c r="P333" i="16" a="1"/>
  <c r="P333" i="16" s="1"/>
  <c r="A42" i="16" a="1"/>
  <c r="A42" i="16" s="1"/>
  <c r="A113" i="16" a="1"/>
  <c r="A113" i="16" s="1"/>
  <c r="P5" i="16" a="1"/>
  <c r="P5" i="16" s="1"/>
  <c r="P72" i="16" a="1"/>
  <c r="P72" i="16" s="1"/>
  <c r="P131" i="16" a="1"/>
  <c r="P131" i="16" s="1"/>
  <c r="P190" i="16" a="1"/>
  <c r="P190" i="16" s="1"/>
  <c r="P252" i="16" a="1"/>
  <c r="P252" i="16" s="1"/>
  <c r="P303" i="16" a="1"/>
  <c r="P303" i="16" s="1"/>
  <c r="P357" i="16" a="1"/>
  <c r="P357" i="16" s="1"/>
  <c r="P401" i="16" a="1"/>
  <c r="P401" i="16" s="1"/>
  <c r="P44" i="16" a="1"/>
  <c r="P44" i="16" s="1"/>
  <c r="P117" i="16" a="1"/>
  <c r="P117" i="16" s="1"/>
  <c r="P183" i="16" a="1"/>
  <c r="P183" i="16" s="1"/>
  <c r="P247" i="16" a="1"/>
  <c r="P247" i="16" s="1"/>
  <c r="P298" i="16" a="1"/>
  <c r="P298" i="16" s="1"/>
  <c r="P379" i="16" a="1"/>
  <c r="P379" i="16" s="1"/>
  <c r="A58" i="16" a="1"/>
  <c r="A58" i="16" s="1"/>
  <c r="A129" i="16" a="1"/>
  <c r="A129" i="16" s="1"/>
  <c r="P60" i="16" a="1"/>
  <c r="P60" i="16" s="1"/>
  <c r="P118" i="16" a="1"/>
  <c r="P118" i="16" s="1"/>
  <c r="P184" i="16" a="1"/>
  <c r="P184" i="16" s="1"/>
  <c r="P248" i="16" a="1"/>
  <c r="P248" i="16" s="1"/>
  <c r="P323" i="16" a="1"/>
  <c r="P323" i="16" s="1"/>
  <c r="P369" i="16" a="1"/>
  <c r="P369" i="16" s="1"/>
  <c r="A23" i="16" a="1"/>
  <c r="A23" i="16" s="1"/>
  <c r="P16" i="16" a="1"/>
  <c r="P16" i="16" s="1"/>
  <c r="P75" i="16" a="1"/>
  <c r="P75" i="16" s="1"/>
  <c r="P141" i="16" a="1"/>
  <c r="P141" i="16" s="1"/>
  <c r="P199" i="16" a="1"/>
  <c r="P199" i="16" s="1"/>
  <c r="P273" i="16" a="1"/>
  <c r="P273" i="16" s="1"/>
  <c r="P359" i="16" a="1"/>
  <c r="P359" i="16" s="1"/>
  <c r="A31" i="16" a="1"/>
  <c r="A31" i="16" s="1"/>
  <c r="A102" i="16" a="1"/>
  <c r="A102" i="16" s="1"/>
  <c r="P32" i="16" a="1"/>
  <c r="P32" i="16" s="1"/>
  <c r="P91" i="16" a="1"/>
  <c r="P91" i="16" s="1"/>
  <c r="P164" i="16" a="1"/>
  <c r="P164" i="16" s="1"/>
  <c r="P229" i="16" a="1"/>
  <c r="P229" i="16" s="1"/>
  <c r="P287" i="16" a="1"/>
  <c r="P287" i="16" s="1"/>
  <c r="P349" i="16" a="1"/>
  <c r="P349" i="16" s="1"/>
  <c r="P392" i="16" a="1"/>
  <c r="P392" i="16" s="1"/>
  <c r="A46" i="16" a="1"/>
  <c r="A46" i="16" s="1"/>
  <c r="P55" i="16" a="1"/>
  <c r="P55" i="16" s="1"/>
  <c r="P114" i="16" a="1"/>
  <c r="P114" i="16" s="1"/>
  <c r="P172" i="16" a="1"/>
  <c r="P172" i="16" s="1"/>
  <c r="P237" i="16" a="1"/>
  <c r="P237" i="16" s="1"/>
  <c r="P288" i="16" a="1"/>
  <c r="P288" i="16" s="1"/>
  <c r="P337" i="16" a="1"/>
  <c r="P337" i="16" s="1"/>
  <c r="A40" i="16" a="1"/>
  <c r="A40" i="16" s="1"/>
  <c r="A21" i="16" a="1"/>
  <c r="A21" i="16" s="1"/>
  <c r="A162" i="16" a="1"/>
  <c r="A162" i="16" s="1"/>
  <c r="A236" i="16" a="1"/>
  <c r="A236" i="16" s="1"/>
  <c r="D236" i="16" s="1"/>
  <c r="A314" i="16" a="1"/>
  <c r="A314" i="16" s="1"/>
  <c r="B314" i="16" s="1"/>
  <c r="A374" i="16" a="1"/>
  <c r="A374" i="16" s="1"/>
  <c r="E374" i="16" s="1"/>
  <c r="A89" i="16" a="1"/>
  <c r="A89" i="16" s="1"/>
  <c r="A179" i="16" a="1"/>
  <c r="A179" i="16" s="1"/>
  <c r="A237" i="16" a="1"/>
  <c r="A237" i="16" s="1"/>
  <c r="E237" i="16" s="1"/>
  <c r="A293" i="16" a="1"/>
  <c r="A293" i="16" s="1"/>
  <c r="A349" i="16" a="1"/>
  <c r="A349" i="16" s="1"/>
  <c r="A105" i="16" a="1"/>
  <c r="A105" i="16" s="1"/>
  <c r="A180" i="16" a="1"/>
  <c r="A180" i="16" s="1"/>
  <c r="F180" i="16" s="1"/>
  <c r="A252" i="16" a="1"/>
  <c r="A252" i="16" s="1"/>
  <c r="A330" i="16" a="1"/>
  <c r="A330" i="16" s="1"/>
  <c r="A395" i="16" a="1"/>
  <c r="A395" i="16" s="1"/>
  <c r="A130" i="16" a="1"/>
  <c r="A130" i="16" s="1"/>
  <c r="D130" i="16" s="1"/>
  <c r="A210" i="16" a="1"/>
  <c r="A210" i="16" s="1"/>
  <c r="C210" i="16" s="1"/>
  <c r="A267" i="16" a="1"/>
  <c r="A267" i="16" s="1"/>
  <c r="K267" i="16" s="1"/>
  <c r="A323" i="16" a="1"/>
  <c r="A323" i="16" s="1"/>
  <c r="A383" i="16" a="1"/>
  <c r="A383" i="16" s="1"/>
  <c r="A141" i="16" a="1"/>
  <c r="A141" i="16" s="1"/>
  <c r="G141" i="16" s="1"/>
  <c r="A218" i="16" a="1"/>
  <c r="A218" i="16" s="1"/>
  <c r="A289" i="16" a="1"/>
  <c r="A289" i="16" s="1"/>
  <c r="C289" i="16" s="1"/>
  <c r="A364" i="16" a="1"/>
  <c r="A364" i="16" s="1"/>
  <c r="G364" i="16" s="1"/>
  <c r="P49" i="16" a="1"/>
  <c r="P49" i="16" s="1"/>
  <c r="P122" i="16" a="1"/>
  <c r="P122" i="16" s="1"/>
  <c r="P180" i="16" a="1"/>
  <c r="P180" i="16" s="1"/>
  <c r="P244" i="16" a="1"/>
  <c r="P244" i="16" s="1"/>
  <c r="P327" i="16" a="1"/>
  <c r="P327" i="16" s="1"/>
  <c r="P377" i="16" a="1"/>
  <c r="P377" i="16" s="1"/>
  <c r="A27" i="16" a="1"/>
  <c r="A27" i="16" s="1"/>
  <c r="A83" i="16" a="1"/>
  <c r="A83" i="16" s="1"/>
  <c r="P65" i="16" a="1"/>
  <c r="P65" i="16" s="1"/>
  <c r="P123" i="16" a="1"/>
  <c r="P123" i="16" s="1"/>
  <c r="P196" i="16" a="1"/>
  <c r="P196" i="16" s="1"/>
  <c r="P257" i="16" a="1"/>
  <c r="P257" i="16" s="1"/>
  <c r="P339" i="16" a="1"/>
  <c r="P339" i="16" s="1"/>
  <c r="A49" i="16" a="1"/>
  <c r="A49" i="16" s="1"/>
  <c r="A120" i="16" a="1"/>
  <c r="A120" i="16" s="1"/>
  <c r="P13" i="16" a="1"/>
  <c r="P13" i="16" s="1"/>
  <c r="P80" i="16" a="1"/>
  <c r="P80" i="16" s="1"/>
  <c r="P138" i="16" a="1"/>
  <c r="P138" i="16" s="1"/>
  <c r="P197" i="16" a="1"/>
  <c r="P197" i="16" s="1"/>
  <c r="P258" i="16" a="1"/>
  <c r="P258" i="16" s="1"/>
  <c r="P310" i="16" a="1"/>
  <c r="P310" i="16" s="1"/>
  <c r="P362" i="16" a="1"/>
  <c r="P362" i="16" s="1"/>
  <c r="A7" i="16" a="1"/>
  <c r="A7" i="16" s="1"/>
  <c r="P51" i="16" a="1"/>
  <c r="P51" i="16" s="1"/>
  <c r="P125" i="16" a="1"/>
  <c r="P125" i="16" s="1"/>
  <c r="P191" i="16" a="1"/>
  <c r="P191" i="16" s="1"/>
  <c r="P253" i="16" a="1"/>
  <c r="P253" i="16" s="1"/>
  <c r="P304" i="16" a="1"/>
  <c r="P304" i="16" s="1"/>
  <c r="P396" i="16" a="1"/>
  <c r="P396" i="16" s="1"/>
  <c r="A65" i="16" a="1"/>
  <c r="A65" i="16" s="1"/>
  <c r="P7" i="16" a="1"/>
  <c r="P7" i="16" s="1"/>
  <c r="P67" i="16" a="1"/>
  <c r="P67" i="16" s="1"/>
  <c r="P126" i="16" a="1"/>
  <c r="P126" i="16" s="1"/>
  <c r="P192" i="16" a="1"/>
  <c r="P192" i="16" s="1"/>
  <c r="P254" i="16" a="1"/>
  <c r="P254" i="16" s="1"/>
  <c r="P330" i="16" a="1"/>
  <c r="P330" i="16" s="1"/>
  <c r="P374" i="16" a="1"/>
  <c r="P374" i="16" s="1"/>
  <c r="A30" i="16" a="1"/>
  <c r="A30" i="16" s="1"/>
  <c r="E30" i="16" s="1"/>
  <c r="P23" i="16" a="1"/>
  <c r="P23" i="16" s="1"/>
  <c r="P90" i="16" a="1"/>
  <c r="P90" i="16" s="1"/>
  <c r="P148" i="16" a="1"/>
  <c r="P148" i="16" s="1"/>
  <c r="P213" i="16" a="1"/>
  <c r="P213" i="16" s="1"/>
  <c r="P293" i="16" a="1"/>
  <c r="P293" i="16" s="1"/>
  <c r="P375" i="16" a="1"/>
  <c r="P375" i="16" s="1"/>
  <c r="A38" i="16" a="1"/>
  <c r="A38" i="16" s="1"/>
  <c r="K38" i="16" s="1"/>
  <c r="A116" i="16" a="1"/>
  <c r="A116" i="16" s="1"/>
  <c r="H116" i="16" s="1"/>
  <c r="P39" i="16" a="1"/>
  <c r="P39" i="16" s="1"/>
  <c r="P105" i="16" a="1"/>
  <c r="P105" i="16" s="1"/>
  <c r="P171" i="16" a="1"/>
  <c r="P171" i="16" s="1"/>
  <c r="P236" i="16" a="1"/>
  <c r="P236" i="16" s="1"/>
  <c r="P294" i="16" a="1"/>
  <c r="P294" i="16" s="1"/>
  <c r="P354" i="16" a="1"/>
  <c r="P354" i="16" s="1"/>
  <c r="P398" i="16" a="1"/>
  <c r="P398" i="16" s="1"/>
  <c r="A53" i="16" a="1"/>
  <c r="A53" i="16" s="1"/>
  <c r="P63" i="16" a="1"/>
  <c r="P63" i="16" s="1"/>
  <c r="P121" i="16" a="1"/>
  <c r="P121" i="16" s="1"/>
  <c r="P179" i="16" a="1"/>
  <c r="P179" i="16" s="1"/>
  <c r="P243" i="16" a="1"/>
  <c r="P243" i="16" s="1"/>
  <c r="P295" i="16" a="1"/>
  <c r="P295" i="16" s="1"/>
  <c r="P355" i="16" a="1"/>
  <c r="P355" i="16" s="1"/>
  <c r="A47" i="16" a="1"/>
  <c r="A47" i="16" s="1"/>
  <c r="G47" i="16" s="1"/>
  <c r="A67" i="16" a="1"/>
  <c r="A67" i="16" s="1"/>
  <c r="A171" i="16" a="1"/>
  <c r="A171" i="16" s="1"/>
  <c r="A250" i="16" a="1"/>
  <c r="A250" i="16" s="1"/>
  <c r="A321" i="16" a="1"/>
  <c r="A321" i="16" s="1"/>
  <c r="B321" i="16" s="1"/>
  <c r="A380" i="16" a="1"/>
  <c r="A380" i="16" s="1"/>
  <c r="A103" i="16" a="1"/>
  <c r="A103" i="16" s="1"/>
  <c r="A187" i="16" a="1"/>
  <c r="A187" i="16" s="1"/>
  <c r="A243" i="16" a="1"/>
  <c r="A243" i="16" s="1"/>
  <c r="A301" i="16" a="1"/>
  <c r="A301" i="16" s="1"/>
  <c r="A362" i="16" a="1"/>
  <c r="A362" i="16" s="1"/>
  <c r="B362" i="16" s="1"/>
  <c r="A117" i="16" a="1"/>
  <c r="A117" i="16" s="1"/>
  <c r="A188" i="16" a="1"/>
  <c r="A188" i="16" s="1"/>
  <c r="A266" i="16" a="1"/>
  <c r="A266" i="16" s="1"/>
  <c r="A337" i="16" a="1"/>
  <c r="A337" i="16" s="1"/>
  <c r="A401" i="16" a="1"/>
  <c r="A401" i="16" s="1"/>
  <c r="A140" i="16" a="1"/>
  <c r="A140" i="16" s="1"/>
  <c r="A217" i="16" a="1"/>
  <c r="A217" i="16" s="1"/>
  <c r="A274" i="16" a="1"/>
  <c r="A274" i="16" s="1"/>
  <c r="A331" i="16" a="1"/>
  <c r="A331" i="16" s="1"/>
  <c r="A2" i="16" a="1"/>
  <c r="A2" i="16" s="1"/>
  <c r="F2" i="16" s="1"/>
  <c r="A150" i="16" a="1"/>
  <c r="A150" i="16" s="1"/>
  <c r="A225" i="16" a="1"/>
  <c r="A225" i="16" s="1"/>
  <c r="K225" i="16" s="1"/>
  <c r="A296" i="16" a="1"/>
  <c r="A296" i="16" s="1"/>
  <c r="A371" i="16" a="1"/>
  <c r="A371" i="16" s="1"/>
  <c r="G371" i="16" s="1"/>
  <c r="P56" i="16" a="1"/>
  <c r="P56" i="16" s="1"/>
  <c r="P130" i="16" a="1"/>
  <c r="P130" i="16" s="1"/>
  <c r="P188" i="16" a="1"/>
  <c r="P188" i="16" s="1"/>
  <c r="P264" i="16" a="1"/>
  <c r="P264" i="16" s="1"/>
  <c r="P338" i="16" a="1"/>
  <c r="P338" i="16" s="1"/>
  <c r="P382" i="16" a="1"/>
  <c r="P382" i="16" s="1"/>
  <c r="A34" i="16" a="1"/>
  <c r="A34" i="16" s="1"/>
  <c r="P4" i="16" a="1"/>
  <c r="P4" i="16" s="1"/>
  <c r="P71" i="16" a="1"/>
  <c r="P71" i="16" s="1"/>
  <c r="P137" i="16" a="1"/>
  <c r="P137" i="16" s="1"/>
  <c r="P203" i="16" a="1"/>
  <c r="P203" i="16" s="1"/>
  <c r="P277" i="16" a="1"/>
  <c r="P277" i="16" s="1"/>
  <c r="P351" i="16" a="1"/>
  <c r="P351" i="16" s="1"/>
  <c r="A56" i="16" a="1"/>
  <c r="A56" i="16" s="1"/>
  <c r="A127" i="16" a="1"/>
  <c r="A127" i="16" s="1"/>
  <c r="P20" i="16" a="1"/>
  <c r="P20" i="16" s="1"/>
  <c r="P87" i="16" a="1"/>
  <c r="P87" i="16" s="1"/>
  <c r="P146" i="16" a="1"/>
  <c r="P146" i="16" s="1"/>
  <c r="P204" i="16" a="1"/>
  <c r="P204" i="16" s="1"/>
  <c r="P265" i="16" a="1"/>
  <c r="P265" i="16" s="1"/>
  <c r="P316" i="16" a="1"/>
  <c r="P316" i="16" s="1"/>
  <c r="P368" i="16" a="1"/>
  <c r="P368" i="16" s="1"/>
  <c r="A14" i="16" a="1"/>
  <c r="A14" i="16" s="1"/>
  <c r="B14" i="16" s="1"/>
  <c r="P59" i="16" a="1"/>
  <c r="P59" i="16" s="1"/>
  <c r="P132" i="16" a="1"/>
  <c r="P132" i="16" s="1"/>
  <c r="P198" i="16" a="1"/>
  <c r="P198" i="16" s="1"/>
  <c r="P259" i="16" a="1"/>
  <c r="P259" i="16" s="1"/>
  <c r="P311" i="16" a="1"/>
  <c r="P311" i="16" s="1"/>
  <c r="P2" i="16" a="1"/>
  <c r="P2" i="16" s="1"/>
  <c r="A72" i="16" a="1"/>
  <c r="A72" i="16" s="1"/>
  <c r="P15" i="16" a="1"/>
  <c r="P15" i="16" s="1"/>
  <c r="P74" i="16" a="1"/>
  <c r="P74" i="16" s="1"/>
  <c r="P133" i="16" a="1"/>
  <c r="P133" i="16" s="1"/>
  <c r="P206" i="16" a="1"/>
  <c r="P206" i="16" s="1"/>
  <c r="P260" i="16" a="1"/>
  <c r="P260" i="16" s="1"/>
  <c r="P335" i="16" a="1"/>
  <c r="P335" i="16" s="1"/>
  <c r="P380" i="16" a="1"/>
  <c r="P380" i="16" s="1"/>
  <c r="A37" i="16" a="1"/>
  <c r="A37" i="16" s="1"/>
  <c r="P31" i="16" a="1"/>
  <c r="P31" i="16" s="1"/>
  <c r="P98" i="16" a="1"/>
  <c r="P98" i="16" s="1"/>
  <c r="P156" i="16" a="1"/>
  <c r="P156" i="16" s="1"/>
  <c r="P221" i="16" a="1"/>
  <c r="P221" i="16" s="1"/>
  <c r="P299" i="16" a="1"/>
  <c r="P299" i="16" s="1"/>
  <c r="P391" i="16" a="1"/>
  <c r="P391" i="16" s="1"/>
  <c r="A52" i="16" a="1"/>
  <c r="A52" i="16" s="1"/>
  <c r="E52" i="16" s="1"/>
  <c r="A124" i="16" a="1"/>
  <c r="A124" i="16" s="1"/>
  <c r="P47" i="16" a="1"/>
  <c r="P47" i="16" s="1"/>
  <c r="P113" i="16" a="1"/>
  <c r="P113" i="16" s="1"/>
  <c r="P186" i="16" a="1"/>
  <c r="P186" i="16" s="1"/>
  <c r="P249" i="16" a="1"/>
  <c r="P249" i="16" s="1"/>
  <c r="P300" i="16" a="1"/>
  <c r="P300" i="16" s="1"/>
  <c r="P360" i="16" a="1"/>
  <c r="P360" i="16" s="1"/>
  <c r="A5" i="16" a="1"/>
  <c r="A5" i="16" s="1"/>
  <c r="D5" i="16" s="1"/>
  <c r="P10" i="16" a="1"/>
  <c r="P10" i="16" s="1"/>
  <c r="P70" i="16" a="1"/>
  <c r="P70" i="16" s="1"/>
  <c r="P129" i="16" a="1"/>
  <c r="P129" i="16" s="1"/>
  <c r="P187" i="16" a="1"/>
  <c r="P187" i="16" s="1"/>
  <c r="P250" i="16" a="1"/>
  <c r="P250" i="16" s="1"/>
  <c r="P301" i="16" a="1"/>
  <c r="P301" i="16" s="1"/>
  <c r="P371" i="16" a="1"/>
  <c r="P371" i="16" s="1"/>
  <c r="A54" i="16" a="1"/>
  <c r="A54" i="16" s="1"/>
  <c r="A87" i="16" a="1"/>
  <c r="A87" i="16" s="1"/>
  <c r="F87" i="16" s="1"/>
  <c r="A186" i="16" a="1"/>
  <c r="A186" i="16" s="1"/>
  <c r="B186" i="16" s="1"/>
  <c r="A257" i="16" a="1"/>
  <c r="A257" i="16" s="1"/>
  <c r="F257" i="16" s="1"/>
  <c r="A328" i="16" a="1"/>
  <c r="A328" i="16" s="1"/>
  <c r="A387" i="16" a="1"/>
  <c r="A387" i="16" s="1"/>
  <c r="A115" i="16" a="1"/>
  <c r="A115" i="16" s="1"/>
  <c r="A194" i="16" a="1"/>
  <c r="A194" i="16" s="1"/>
  <c r="A251" i="16" a="1"/>
  <c r="A251" i="16" s="1"/>
  <c r="A307" i="16" a="1"/>
  <c r="A307" i="16" s="1"/>
  <c r="A368" i="16" a="1"/>
  <c r="A368" i="16" s="1"/>
  <c r="A128" i="16" a="1"/>
  <c r="A128" i="16" s="1"/>
  <c r="A202" i="16" a="1"/>
  <c r="A202" i="16" s="1"/>
  <c r="A273" i="16" a="1"/>
  <c r="A273" i="16" s="1"/>
  <c r="A350" i="16" a="1"/>
  <c r="A350" i="16" s="1"/>
  <c r="D350" i="16" s="1"/>
  <c r="A389" i="16" a="1"/>
  <c r="A389" i="16" s="1"/>
  <c r="A149" i="16" a="1"/>
  <c r="A149" i="16" s="1"/>
  <c r="G149" i="16" s="1"/>
  <c r="A224" i="16" a="1"/>
  <c r="A224" i="16" s="1"/>
  <c r="A281" i="16" a="1"/>
  <c r="A281" i="16" s="1"/>
  <c r="F281" i="16" s="1"/>
  <c r="A338" i="16" a="1"/>
  <c r="A338" i="16" s="1"/>
  <c r="A50" i="16" a="1"/>
  <c r="A50" i="16" s="1"/>
  <c r="A158" i="16" a="1"/>
  <c r="A158" i="16" s="1"/>
  <c r="A232" i="16" a="1"/>
  <c r="A232" i="16" s="1"/>
  <c r="H232" i="16" s="1"/>
  <c r="A303" i="16" a="1"/>
  <c r="A303" i="16" s="1"/>
  <c r="A377" i="16" a="1"/>
  <c r="A377" i="16" s="1"/>
  <c r="P64" i="16" a="1"/>
  <c r="P64" i="16" s="1"/>
  <c r="P136" i="16" a="1"/>
  <c r="P136" i="16" s="1"/>
  <c r="P195" i="16" a="1"/>
  <c r="P195" i="16" s="1"/>
  <c r="P270" i="16" a="1"/>
  <c r="P270" i="16" s="1"/>
  <c r="P345" i="16" a="1"/>
  <c r="P345" i="16" s="1"/>
  <c r="P388" i="16" a="1"/>
  <c r="P388" i="16" s="1"/>
  <c r="A41" i="16" a="1"/>
  <c r="A41" i="16" s="1"/>
  <c r="P12" i="16" a="1"/>
  <c r="P12" i="16" s="1"/>
  <c r="P79" i="16" a="1"/>
  <c r="P79" i="16" s="1"/>
  <c r="P145" i="16" a="1"/>
  <c r="P145" i="16" s="1"/>
  <c r="P210" i="16" a="1"/>
  <c r="P210" i="16" s="1"/>
  <c r="P283" i="16" a="1"/>
  <c r="P283" i="16" s="1"/>
  <c r="P367" i="16" a="1"/>
  <c r="P367" i="16" s="1"/>
  <c r="A63" i="16" a="1"/>
  <c r="A63" i="16" s="1"/>
  <c r="C63" i="16" s="1"/>
  <c r="A134" i="16" a="1"/>
  <c r="A134" i="16" s="1"/>
  <c r="D134" i="16" s="1"/>
  <c r="P28" i="16" a="1"/>
  <c r="P28" i="16" s="1"/>
  <c r="P95" i="16" a="1"/>
  <c r="P95" i="16" s="1"/>
  <c r="P153" i="16" a="1"/>
  <c r="P153" i="16" s="1"/>
  <c r="P218" i="16" a="1"/>
  <c r="P218" i="16" s="1"/>
  <c r="P271" i="16" a="1"/>
  <c r="P271" i="16" s="1"/>
  <c r="P321" i="16" a="1"/>
  <c r="P321" i="16" s="1"/>
  <c r="P373" i="16" a="1"/>
  <c r="P373" i="16" s="1"/>
  <c r="P6" i="16" a="1"/>
  <c r="P6" i="16" s="1"/>
  <c r="P73" i="16" a="1"/>
  <c r="P73" i="16" s="1"/>
  <c r="P139" i="16" a="1"/>
  <c r="P139" i="16" s="1"/>
  <c r="P205" i="16" a="1"/>
  <c r="P205" i="16" s="1"/>
  <c r="P266" i="16" a="1"/>
  <c r="P266" i="16" s="1"/>
  <c r="P322" i="16" a="1"/>
  <c r="P322" i="16" s="1"/>
  <c r="A8" i="16" a="1"/>
  <c r="A8" i="16" s="1"/>
  <c r="E8" i="16" s="1"/>
  <c r="A79" i="16" a="1"/>
  <c r="A79" i="16" s="1"/>
  <c r="D79" i="16" s="1"/>
  <c r="P22" i="16" a="1"/>
  <c r="P22" i="16" s="1"/>
  <c r="P82" i="16" a="1"/>
  <c r="P82" i="16" s="1"/>
  <c r="P140" i="16" a="1"/>
  <c r="P140" i="16" s="1"/>
  <c r="P212" i="16" a="1"/>
  <c r="P212" i="16" s="1"/>
  <c r="P280" i="16" a="1"/>
  <c r="P280" i="16" s="1"/>
  <c r="P342" i="16" a="1"/>
  <c r="P342" i="16" s="1"/>
  <c r="P385" i="16" a="1"/>
  <c r="P385" i="16" s="1"/>
  <c r="A45" i="16" a="1"/>
  <c r="A45" i="16" s="1"/>
  <c r="P38" i="16" a="1"/>
  <c r="P38" i="16" s="1"/>
  <c r="P104" i="16" a="1"/>
  <c r="P104" i="16" s="1"/>
  <c r="P163" i="16" a="1"/>
  <c r="P163" i="16" s="1"/>
  <c r="P228" i="16" a="1"/>
  <c r="P228" i="16" s="1"/>
  <c r="P305" i="16" a="1"/>
  <c r="P305" i="16" s="1"/>
  <c r="P397" i="16" a="1"/>
  <c r="P397" i="16" s="1"/>
  <c r="A60" i="16" a="1"/>
  <c r="A60" i="16" s="1"/>
  <c r="A138" i="16" a="1"/>
  <c r="A138" i="16" s="1"/>
  <c r="P54" i="16" a="1"/>
  <c r="P54" i="16" s="1"/>
  <c r="P120" i="16" a="1"/>
  <c r="P120" i="16" s="1"/>
  <c r="P194" i="16" a="1"/>
  <c r="P194" i="16" s="1"/>
  <c r="P255" i="16" a="1"/>
  <c r="P255" i="16" s="1"/>
  <c r="P306" i="16" a="1"/>
  <c r="P306" i="16" s="1"/>
  <c r="P365" i="16" a="1"/>
  <c r="P365" i="16" s="1"/>
  <c r="A11" i="16" a="1"/>
  <c r="A11" i="16" s="1"/>
  <c r="E11" i="16" s="1"/>
  <c r="P18" i="16" a="1"/>
  <c r="P18" i="16" s="1"/>
  <c r="P77" i="16" a="1"/>
  <c r="P77" i="16" s="1"/>
  <c r="P135" i="16" a="1"/>
  <c r="P135" i="16" s="1"/>
  <c r="P201" i="16" a="1"/>
  <c r="P201" i="16" s="1"/>
  <c r="P256" i="16" a="1"/>
  <c r="P256" i="16" s="1"/>
  <c r="P307" i="16" a="1"/>
  <c r="P307" i="16" s="1"/>
  <c r="P387" i="16" a="1"/>
  <c r="P387" i="16" s="1"/>
  <c r="A68" i="16" a="1"/>
  <c r="A68" i="16" s="1"/>
  <c r="A101" i="16" a="1"/>
  <c r="A101" i="16" s="1"/>
  <c r="A193" i="16" a="1"/>
  <c r="A193" i="16" s="1"/>
  <c r="A264" i="16" a="1"/>
  <c r="A264" i="16" s="1"/>
  <c r="A335" i="16" a="1"/>
  <c r="A335" i="16" s="1"/>
  <c r="E335" i="16" s="1"/>
  <c r="A393" i="16" a="1"/>
  <c r="A393" i="16" s="1"/>
  <c r="A126" i="16" a="1"/>
  <c r="A126" i="16" s="1"/>
  <c r="A201" i="16" a="1"/>
  <c r="A201" i="16" s="1"/>
  <c r="A258" i="16" a="1"/>
  <c r="A258" i="16" s="1"/>
  <c r="D258" i="16" s="1"/>
  <c r="A315" i="16" a="1"/>
  <c r="A315" i="16" s="1"/>
  <c r="A381" i="16" a="1"/>
  <c r="A381" i="16" s="1"/>
  <c r="E381" i="16" s="1"/>
  <c r="A139" i="16" a="1"/>
  <c r="A139" i="16" s="1"/>
  <c r="A209" i="16" a="1"/>
  <c r="A209" i="16" s="1"/>
  <c r="A280" i="16" a="1"/>
  <c r="A280" i="16" s="1"/>
  <c r="A356" i="16" a="1"/>
  <c r="A356" i="16" s="1"/>
  <c r="F356" i="16" s="1"/>
  <c r="A43" i="16" a="1"/>
  <c r="A43" i="16" s="1"/>
  <c r="A165" i="16" a="1"/>
  <c r="A165" i="16" s="1"/>
  <c r="K165" i="16" s="1"/>
  <c r="A231" i="16" a="1"/>
  <c r="A231" i="16" s="1"/>
  <c r="A288" i="16" a="1"/>
  <c r="A288" i="16" s="1"/>
  <c r="F288" i="16" s="1"/>
  <c r="A344" i="16" a="1"/>
  <c r="A344" i="16" s="1"/>
  <c r="C344" i="16" s="1"/>
  <c r="A78" i="16" a="1"/>
  <c r="A78" i="16" s="1"/>
  <c r="A386" i="16" a="1"/>
  <c r="A386" i="16" s="1"/>
  <c r="A313" i="16" a="1"/>
  <c r="A313" i="16" s="1"/>
  <c r="A256" i="16" a="1"/>
  <c r="A256" i="16" s="1"/>
  <c r="E256" i="16" s="1"/>
  <c r="A199" i="16" a="1"/>
  <c r="A199" i="16" s="1"/>
  <c r="A135" i="16" a="1"/>
  <c r="A135" i="16" s="1"/>
  <c r="A398" i="16" a="1"/>
  <c r="A398" i="16" s="1"/>
  <c r="A326" i="16" a="1"/>
  <c r="A326" i="16" s="1"/>
  <c r="C326" i="16" s="1"/>
  <c r="A255" i="16" a="1"/>
  <c r="A255" i="16" s="1"/>
  <c r="A184" i="16" a="1"/>
  <c r="A184" i="16" s="1"/>
  <c r="C184" i="16" s="1"/>
  <c r="A111" i="16" a="1"/>
  <c r="A111" i="16" s="1"/>
  <c r="A346" i="16" a="1"/>
  <c r="A346" i="16" s="1"/>
  <c r="A290" i="16" a="1"/>
  <c r="A290" i="16" s="1"/>
  <c r="A233" i="16" a="1"/>
  <c r="A233" i="16" s="1"/>
  <c r="A175" i="16" a="1"/>
  <c r="A175" i="16" s="1"/>
  <c r="A96" i="16" a="1"/>
  <c r="A96" i="16" s="1"/>
  <c r="A324" i="16" a="1"/>
  <c r="A324" i="16" s="1"/>
  <c r="A367" i="16" a="1"/>
  <c r="A367" i="16" s="1"/>
  <c r="A306" i="16" a="1"/>
  <c r="A306" i="16" s="1"/>
  <c r="B306" i="16" s="1"/>
  <c r="A249" i="16" a="1"/>
  <c r="A249" i="16" s="1"/>
  <c r="K249" i="16" s="1"/>
  <c r="A192" i="16" a="1"/>
  <c r="A192" i="16" s="1"/>
  <c r="A125" i="16" a="1"/>
  <c r="A125" i="16" s="1"/>
  <c r="A385" i="16" a="1"/>
  <c r="A385" i="16" s="1"/>
  <c r="A319" i="16" a="1"/>
  <c r="A319" i="16" s="1"/>
  <c r="A248" i="16" a="1"/>
  <c r="A248" i="16" s="1"/>
  <c r="A176" i="16" a="1"/>
  <c r="A176" i="16" s="1"/>
  <c r="A98" i="16" a="1"/>
  <c r="A98" i="16" s="1"/>
  <c r="A339" i="16" a="1"/>
  <c r="A339" i="16" s="1"/>
  <c r="E339" i="16" s="1"/>
  <c r="A283" i="16" a="1"/>
  <c r="A283" i="16" s="1"/>
  <c r="A226" i="16" a="1"/>
  <c r="A226" i="16" s="1"/>
  <c r="A167" i="16" a="1"/>
  <c r="A167" i="16" s="1"/>
  <c r="B167" i="16" s="1"/>
  <c r="A80" i="16" a="1"/>
  <c r="A80" i="16" s="1"/>
  <c r="A310" i="16" a="1"/>
  <c r="A310" i="16" s="1"/>
  <c r="A360" i="16" a="1"/>
  <c r="A360" i="16" s="1"/>
  <c r="E360" i="16" s="1"/>
  <c r="A299" i="16" a="1"/>
  <c r="A299" i="16" s="1"/>
  <c r="K299" i="16" s="1"/>
  <c r="A242" i="16" a="1"/>
  <c r="A242" i="16" s="1"/>
  <c r="K242" i="16" s="1"/>
  <c r="A185" i="16" a="1"/>
  <c r="A185" i="16" s="1"/>
  <c r="E185" i="16" s="1"/>
  <c r="A112" i="16" a="1"/>
  <c r="A112" i="16" s="1"/>
  <c r="B112" i="16" s="1"/>
  <c r="A379" i="16" a="1"/>
  <c r="A379" i="16" s="1"/>
  <c r="F379" i="16" s="1"/>
  <c r="A312" i="16" a="1"/>
  <c r="A312" i="16" s="1"/>
  <c r="F312" i="16" s="1"/>
  <c r="A241" i="16" a="1"/>
  <c r="A241" i="16" s="1"/>
  <c r="A168" i="16" a="1"/>
  <c r="A168" i="16" s="1"/>
  <c r="K168" i="16" s="1"/>
  <c r="A82" i="16" a="1"/>
  <c r="A82" i="16" s="1"/>
  <c r="A333" i="16" a="1"/>
  <c r="A333" i="16" s="1"/>
  <c r="F333" i="16" s="1"/>
  <c r="A275" i="16" a="1"/>
  <c r="A275" i="16" s="1"/>
  <c r="F275" i="16" s="1"/>
  <c r="A219" i="16" a="1"/>
  <c r="A219" i="16" s="1"/>
  <c r="A159" i="16" a="1"/>
  <c r="A159" i="16" s="1"/>
  <c r="K159" i="16" s="1"/>
  <c r="A57" i="16" a="1"/>
  <c r="A57" i="16" s="1"/>
  <c r="E57" i="16" s="1"/>
  <c r="A246" i="16" a="1"/>
  <c r="A246" i="16" s="1"/>
  <c r="A354" i="16" a="1"/>
  <c r="A354" i="16" s="1"/>
  <c r="G354" i="16" s="1"/>
  <c r="A291" i="16" a="1"/>
  <c r="A291" i="16" s="1"/>
  <c r="A235" i="16" a="1"/>
  <c r="A235" i="16" s="1"/>
  <c r="A178" i="16" a="1"/>
  <c r="A178" i="16" s="1"/>
  <c r="B178" i="16" s="1"/>
  <c r="A99" i="16" a="1"/>
  <c r="A99" i="16" s="1"/>
  <c r="A372" i="16" a="1"/>
  <c r="A372" i="16" s="1"/>
  <c r="D372" i="16" s="1"/>
  <c r="A305" i="16" a="1"/>
  <c r="A305" i="16" s="1"/>
  <c r="D305" i="16" s="1"/>
  <c r="A234" i="16" a="1"/>
  <c r="A234" i="16" s="1"/>
  <c r="A160" i="16" a="1"/>
  <c r="A160" i="16" s="1"/>
  <c r="F160" i="16" s="1"/>
  <c r="A61" i="16" a="1"/>
  <c r="A61" i="16" s="1"/>
  <c r="A325" i="16" a="1"/>
  <c r="A325" i="16" s="1"/>
  <c r="A269" i="16" a="1"/>
  <c r="A269" i="16" s="1"/>
  <c r="A211" i="16" a="1"/>
  <c r="A211" i="16" s="1"/>
  <c r="A151" i="16" a="1"/>
  <c r="A151" i="16" s="1"/>
  <c r="H151" i="16" s="1"/>
  <c r="A391" i="16" a="1"/>
  <c r="A391" i="16" s="1"/>
  <c r="H391" i="16" s="1"/>
  <c r="A239" i="16" a="1"/>
  <c r="A239" i="16" s="1"/>
  <c r="B239" i="16" s="1"/>
  <c r="A341" i="16" a="1"/>
  <c r="A341" i="16" s="1"/>
  <c r="E341" i="16" s="1"/>
  <c r="A285" i="16" a="1"/>
  <c r="A285" i="16" s="1"/>
  <c r="D285" i="16" s="1"/>
  <c r="A227" i="16" a="1"/>
  <c r="A227" i="16" s="1"/>
  <c r="A169" i="16" a="1"/>
  <c r="A169" i="16" s="1"/>
  <c r="B169" i="16" s="1"/>
  <c r="A85" i="16" a="1"/>
  <c r="A85" i="16" s="1"/>
  <c r="A366" i="16" a="1"/>
  <c r="A366" i="16" s="1"/>
  <c r="B366" i="16" s="1"/>
  <c r="A298" i="16" a="1"/>
  <c r="A298" i="16" s="1"/>
  <c r="A220" i="16" a="1"/>
  <c r="A220" i="16" s="1"/>
  <c r="H220" i="16" s="1"/>
  <c r="A152" i="16" a="1"/>
  <c r="A152" i="16" s="1"/>
  <c r="A397" i="16" a="1"/>
  <c r="A397" i="16" s="1"/>
  <c r="C397" i="16" s="1"/>
  <c r="A318" i="16" a="1"/>
  <c r="A318" i="16" s="1"/>
  <c r="E318" i="16" s="1"/>
  <c r="A261" i="16" a="1"/>
  <c r="A261" i="16" s="1"/>
  <c r="A205" i="16" a="1"/>
  <c r="A205" i="16" s="1"/>
  <c r="A142" i="16" a="1"/>
  <c r="A142" i="16" s="1"/>
  <c r="A378" i="16" a="1"/>
  <c r="A378" i="16" s="1"/>
  <c r="F378" i="16" s="1"/>
  <c r="A174" i="16" a="1"/>
  <c r="A174" i="16" s="1"/>
  <c r="A334" i="16" a="1"/>
  <c r="A334" i="16" s="1"/>
  <c r="D334" i="16" s="1"/>
  <c r="A277" i="16" a="1"/>
  <c r="A277" i="16" s="1"/>
  <c r="A221" i="16" a="1"/>
  <c r="A221" i="16" s="1"/>
  <c r="G221" i="16" s="1"/>
  <c r="A161" i="16" a="1"/>
  <c r="A161" i="16" s="1"/>
  <c r="F161" i="16" s="1"/>
  <c r="A64" i="16" a="1"/>
  <c r="A64" i="16" s="1"/>
  <c r="H64" i="16" s="1"/>
  <c r="A353" i="16" a="1"/>
  <c r="A353" i="16" s="1"/>
  <c r="K353" i="16" s="1"/>
  <c r="A284" i="16" a="1"/>
  <c r="A284" i="16" s="1"/>
  <c r="A212" i="16" a="1"/>
  <c r="A212" i="16" s="1"/>
  <c r="A143" i="16" a="1"/>
  <c r="A143" i="16" s="1"/>
  <c r="K143" i="16" s="1"/>
  <c r="A384" i="16" a="1"/>
  <c r="A384" i="16" s="1"/>
  <c r="K384" i="16" s="1"/>
  <c r="A311" i="16" a="1"/>
  <c r="A311" i="16" s="1"/>
  <c r="A254" i="16" a="1"/>
  <c r="A254" i="16" s="1"/>
  <c r="D254" i="16" s="1"/>
  <c r="A197" i="16" a="1"/>
  <c r="A197" i="16" s="1"/>
  <c r="A132" i="16" a="1"/>
  <c r="A132" i="16" s="1"/>
  <c r="A359" i="16" a="1"/>
  <c r="A359" i="16" s="1"/>
  <c r="A166" i="16" a="1"/>
  <c r="A166" i="16" s="1"/>
  <c r="A327" i="16" a="1"/>
  <c r="A327" i="16" s="1"/>
  <c r="K327" i="16" s="1"/>
  <c r="A270" i="16" a="1"/>
  <c r="A270" i="16" s="1"/>
  <c r="A213" i="16" a="1"/>
  <c r="A213" i="16" s="1"/>
  <c r="A153" i="16" a="1"/>
  <c r="A153" i="16" s="1"/>
  <c r="A392" i="16" a="1"/>
  <c r="A392" i="16" s="1"/>
  <c r="A347" i="16" a="1"/>
  <c r="A347" i="16" s="1"/>
  <c r="A276" i="16" a="1"/>
  <c r="A276" i="16" s="1"/>
  <c r="A198" i="16" a="1"/>
  <c r="A198" i="16" s="1"/>
  <c r="A133" i="16" a="1"/>
  <c r="A133" i="16" s="1"/>
  <c r="A365" i="16" a="1"/>
  <c r="A365" i="16" s="1"/>
  <c r="A304" i="16" a="1"/>
  <c r="A304" i="16" s="1"/>
  <c r="A247" i="16" a="1"/>
  <c r="A247" i="16" s="1"/>
  <c r="K247" i="16" s="1"/>
  <c r="A190" i="16" a="1"/>
  <c r="A190" i="16" s="1"/>
  <c r="G190" i="16" s="1"/>
  <c r="A121" i="16" a="1"/>
  <c r="A121" i="16" s="1"/>
  <c r="A396" i="16" a="1"/>
  <c r="A396" i="16" s="1"/>
  <c r="B396" i="16" s="1"/>
  <c r="A94" i="16" a="1"/>
  <c r="A94" i="16" s="1"/>
  <c r="P24" i="24"/>
  <c r="P32" i="24"/>
  <c r="P29" i="24"/>
  <c r="P31" i="24"/>
  <c r="P30" i="24"/>
  <c r="I10" i="25"/>
  <c r="I66" i="25"/>
  <c r="I65" i="25"/>
  <c r="I12" i="25"/>
  <c r="I19" i="25"/>
  <c r="I70" i="25"/>
  <c r="I9" i="25"/>
  <c r="I67" i="25"/>
  <c r="I14" i="25"/>
  <c r="I58" i="25"/>
  <c r="I5" i="25"/>
  <c r="I16" i="25"/>
  <c r="I73" i="25"/>
  <c r="I27" i="25"/>
  <c r="I17" i="25"/>
  <c r="I57" i="25"/>
  <c r="I11" i="25"/>
  <c r="I59" i="25"/>
  <c r="I24" i="25"/>
  <c r="I50" i="25"/>
  <c r="I25" i="25"/>
  <c r="I3" i="25"/>
  <c r="I72" i="25"/>
  <c r="I4" i="25"/>
  <c r="I54" i="25"/>
  <c r="I69" i="25"/>
  <c r="I51" i="25"/>
  <c r="I8" i="25"/>
  <c r="I32" i="25"/>
  <c r="P33" i="24"/>
  <c r="I62" i="25"/>
  <c r="I29" i="25"/>
  <c r="I64" i="25"/>
  <c r="I34" i="25"/>
  <c r="I61" i="25"/>
  <c r="I68" i="25"/>
  <c r="I31" i="25"/>
  <c r="I2" i="25"/>
  <c r="I28" i="25"/>
  <c r="I20" i="25"/>
  <c r="I21" i="25"/>
  <c r="I56" i="25"/>
  <c r="I26" i="25"/>
  <c r="I53" i="25"/>
  <c r="I60" i="25"/>
  <c r="I23" i="25"/>
  <c r="I7" i="25"/>
  <c r="I22" i="25"/>
  <c r="I6" i="25"/>
  <c r="I30" i="25"/>
  <c r="I13" i="25"/>
  <c r="I18" i="25"/>
  <c r="I33" i="25"/>
  <c r="I52" i="25"/>
  <c r="I15" i="25"/>
  <c r="I96" i="25"/>
  <c r="H96" i="25"/>
  <c r="I123" i="25"/>
  <c r="H123" i="25"/>
  <c r="I107" i="25"/>
  <c r="H107" i="25"/>
  <c r="I99" i="25"/>
  <c r="H99" i="25"/>
  <c r="I130" i="25"/>
  <c r="H130" i="25"/>
  <c r="I100" i="25"/>
  <c r="H100" i="25"/>
  <c r="I102" i="25"/>
  <c r="H102" i="25"/>
  <c r="I88" i="25"/>
  <c r="H88" i="25"/>
  <c r="H109" i="25"/>
  <c r="I141" i="25"/>
  <c r="H141" i="25"/>
  <c r="I98" i="25"/>
  <c r="H98" i="25"/>
  <c r="I89" i="25"/>
  <c r="H89" i="25"/>
  <c r="I80" i="25"/>
  <c r="H80" i="25"/>
  <c r="I95" i="25"/>
  <c r="H95" i="25"/>
  <c r="H137" i="25"/>
  <c r="I137" i="25"/>
  <c r="I85" i="25"/>
  <c r="H85" i="25"/>
  <c r="I77" i="25"/>
  <c r="H77" i="25"/>
  <c r="I131" i="25"/>
  <c r="H131" i="25"/>
  <c r="I106" i="25"/>
  <c r="H106" i="25"/>
  <c r="I79" i="25"/>
  <c r="H79" i="25"/>
  <c r="I104" i="25"/>
  <c r="H104" i="25"/>
  <c r="I133" i="25"/>
  <c r="H133" i="25"/>
  <c r="I101" i="25"/>
  <c r="H101" i="25"/>
  <c r="H81" i="25"/>
  <c r="I81" i="25"/>
  <c r="I93" i="25"/>
  <c r="H93" i="25"/>
  <c r="I126" i="25"/>
  <c r="H126" i="25"/>
  <c r="I125" i="25"/>
  <c r="H125" i="25"/>
  <c r="I90" i="25"/>
  <c r="H90" i="25"/>
  <c r="I82" i="25"/>
  <c r="H82" i="25"/>
  <c r="I97" i="25"/>
  <c r="H97" i="25"/>
  <c r="I146" i="25"/>
  <c r="H146" i="25"/>
  <c r="I87" i="25"/>
  <c r="H87" i="25"/>
  <c r="H145" i="25"/>
  <c r="I145" i="25"/>
  <c r="I75" i="25"/>
  <c r="H75" i="25"/>
  <c r="I139" i="25"/>
  <c r="H139" i="25"/>
  <c r="I138" i="25"/>
  <c r="H138" i="25"/>
  <c r="I129" i="25"/>
  <c r="H129" i="25"/>
  <c r="O38" i="24"/>
  <c r="J110" i="25"/>
  <c r="C110" i="25" s="1"/>
  <c r="J78" i="25"/>
  <c r="C78" i="25" s="1"/>
  <c r="G62" i="25"/>
  <c r="P26" i="24"/>
  <c r="P23" i="24"/>
  <c r="P18" i="24"/>
  <c r="P16" i="24"/>
  <c r="P15" i="24"/>
  <c r="G24" i="25"/>
  <c r="G7" i="25"/>
  <c r="G32" i="25"/>
  <c r="J140" i="25"/>
  <c r="C140" i="25" s="1"/>
  <c r="J91" i="25"/>
  <c r="C91" i="25" s="1"/>
  <c r="J136" i="25"/>
  <c r="C136" i="25" s="1"/>
  <c r="J127" i="25"/>
  <c r="C127" i="25" s="1"/>
  <c r="G6" i="25"/>
  <c r="G33" i="25"/>
  <c r="G16" i="25"/>
  <c r="J103" i="25"/>
  <c r="C103" i="25" s="1"/>
  <c r="G15" i="25"/>
  <c r="J143" i="25"/>
  <c r="C143" i="25" s="1"/>
  <c r="J142" i="25"/>
  <c r="C142" i="25" s="1"/>
  <c r="J144" i="25"/>
  <c r="C144" i="25" s="1"/>
  <c r="J84" i="25"/>
  <c r="C84" i="25" s="1"/>
  <c r="J83" i="25"/>
  <c r="C83" i="25" s="1"/>
  <c r="G8" i="25"/>
  <c r="D9" i="24"/>
  <c r="B8" i="24"/>
  <c r="G129" i="25"/>
  <c r="G123" i="25"/>
  <c r="P14" i="24"/>
  <c r="G131" i="25"/>
  <c r="J135" i="25"/>
  <c r="C135" i="25" s="1"/>
  <c r="J134" i="25"/>
  <c r="C134" i="25" s="1"/>
  <c r="J108" i="25"/>
  <c r="C108" i="25" s="1"/>
  <c r="G87" i="25"/>
  <c r="P28" i="24"/>
  <c r="J92" i="25"/>
  <c r="C92" i="25" s="1"/>
  <c r="J128" i="25"/>
  <c r="C128" i="25" s="1"/>
  <c r="J94" i="25"/>
  <c r="C94" i="25" s="1"/>
  <c r="J132" i="25"/>
  <c r="C132" i="25" s="1"/>
  <c r="P19" i="24"/>
  <c r="G79" i="25"/>
  <c r="G139" i="25"/>
  <c r="J105" i="25"/>
  <c r="C105" i="25" s="1"/>
  <c r="J86" i="25"/>
  <c r="C86" i="25" s="1"/>
  <c r="J124" i="25"/>
  <c r="C124" i="25" s="1"/>
  <c r="J76" i="25"/>
  <c r="C76" i="25" s="1"/>
  <c r="G95" i="25"/>
  <c r="P22" i="24"/>
  <c r="P17" i="24"/>
  <c r="G10" i="24"/>
  <c r="G9" i="24"/>
  <c r="F10" i="24"/>
  <c r="E10" i="24"/>
  <c r="D10" i="24"/>
  <c r="I10" i="24"/>
  <c r="B9" i="24"/>
  <c r="H10" i="24"/>
  <c r="B12" i="24"/>
  <c r="D16" i="24"/>
  <c r="E16" i="24"/>
  <c r="B35" i="24"/>
  <c r="B36" i="24"/>
  <c r="D13" i="24"/>
  <c r="E13" i="24"/>
  <c r="E18" i="24"/>
  <c r="D18" i="24"/>
  <c r="B21" i="24"/>
  <c r="B23" i="24"/>
  <c r="B19" i="24"/>
  <c r="B37" i="24"/>
  <c r="B25" i="24"/>
  <c r="B27" i="24"/>
  <c r="B34" i="24"/>
  <c r="B26" i="24"/>
  <c r="B31" i="24"/>
  <c r="B30" i="24"/>
  <c r="B20" i="24"/>
  <c r="AE31" i="13"/>
  <c r="B38" i="24"/>
  <c r="B24" i="24"/>
  <c r="B32" i="24"/>
  <c r="B33" i="24"/>
  <c r="E14" i="24"/>
  <c r="D14" i="24"/>
  <c r="I40" i="24"/>
  <c r="H40" i="24"/>
  <c r="G40" i="24"/>
  <c r="F40" i="24"/>
  <c r="G39" i="24"/>
  <c r="E39" i="24"/>
  <c r="F39" i="24"/>
  <c r="I39" i="24"/>
  <c r="H39" i="24"/>
  <c r="D17" i="24"/>
  <c r="E17" i="24"/>
  <c r="B28" i="24"/>
  <c r="B22" i="24"/>
  <c r="B29" i="24"/>
  <c r="AC7" i="13"/>
  <c r="AC6" i="13"/>
  <c r="AC23" i="13"/>
  <c r="AC14" i="13"/>
  <c r="AC22" i="13"/>
  <c r="AC15" i="13"/>
  <c r="AC21" i="13"/>
  <c r="AC19" i="13"/>
  <c r="AC18" i="13"/>
  <c r="AC29" i="13"/>
  <c r="AC27" i="13"/>
  <c r="AC9" i="13"/>
  <c r="AC26" i="13"/>
  <c r="AC24" i="13"/>
  <c r="AC31" i="13"/>
  <c r="AC28" i="13"/>
  <c r="AC17" i="13"/>
  <c r="AC10" i="13"/>
  <c r="AC30" i="13"/>
  <c r="AC11" i="13"/>
  <c r="AC12" i="13"/>
  <c r="AC8" i="13"/>
  <c r="AC16" i="13"/>
  <c r="AC20" i="13"/>
  <c r="AC13" i="13"/>
  <c r="AC25" i="13"/>
  <c r="G137" i="25"/>
  <c r="G109" i="25"/>
  <c r="G145" i="25"/>
  <c r="G81" i="25"/>
  <c r="G106" i="25"/>
  <c r="G107" i="25"/>
  <c r="G130" i="25"/>
  <c r="G104" i="25"/>
  <c r="G141" i="25"/>
  <c r="G97" i="25"/>
  <c r="G96" i="25"/>
  <c r="G93" i="25"/>
  <c r="G133" i="25"/>
  <c r="G88" i="25"/>
  <c r="G85" i="25"/>
  <c r="G126" i="25"/>
  <c r="G125" i="25"/>
  <c r="G98" i="25"/>
  <c r="G80" i="25"/>
  <c r="G77" i="25"/>
  <c r="G102" i="25"/>
  <c r="G101" i="25"/>
  <c r="G75" i="25"/>
  <c r="G90" i="25"/>
  <c r="G100" i="25"/>
  <c r="G146" i="25"/>
  <c r="G82" i="25"/>
  <c r="G89" i="25"/>
  <c r="G138" i="25"/>
  <c r="G59" i="25"/>
  <c r="G30" i="25"/>
  <c r="G14" i="25"/>
  <c r="G2" i="25"/>
  <c r="G50" i="25"/>
  <c r="G58" i="25"/>
  <c r="G11" i="25"/>
  <c r="G20" i="25"/>
  <c r="G70" i="25"/>
  <c r="G66" i="25"/>
  <c r="G22" i="25"/>
  <c r="G64" i="25"/>
  <c r="G9" i="25"/>
  <c r="G67" i="25"/>
  <c r="C240" i="16"/>
  <c r="G28" i="25"/>
  <c r="G19" i="25"/>
  <c r="G34" i="25"/>
  <c r="G52" i="25"/>
  <c r="G31" i="25"/>
  <c r="G5" i="25"/>
  <c r="G26" i="25"/>
  <c r="G53" i="25"/>
  <c r="G23" i="25"/>
  <c r="G73" i="25"/>
  <c r="G12" i="25"/>
  <c r="G4" i="25"/>
  <c r="G18" i="25"/>
  <c r="G54" i="25"/>
  <c r="G65" i="25"/>
  <c r="G3" i="25"/>
  <c r="G10" i="25"/>
  <c r="G25" i="25"/>
  <c r="G57" i="25"/>
  <c r="G72" i="25"/>
  <c r="G17" i="25"/>
  <c r="G36" i="25"/>
  <c r="G61" i="25"/>
  <c r="G29" i="25"/>
  <c r="G56" i="25"/>
  <c r="G37" i="25"/>
  <c r="G68" i="25"/>
  <c r="G13" i="25"/>
  <c r="G21" i="25"/>
  <c r="G35" i="25"/>
  <c r="G27" i="25"/>
  <c r="G69" i="25"/>
  <c r="G60" i="25"/>
  <c r="G51" i="25"/>
  <c r="G361" i="16"/>
  <c r="L8" i="13"/>
  <c r="AC32" i="13"/>
  <c r="AC33" i="13"/>
  <c r="AE30" i="13" s="1"/>
  <c r="L6" i="13"/>
  <c r="AE32" i="13"/>
  <c r="AE33" i="13"/>
  <c r="D170" i="16" l="1"/>
  <c r="G62" i="16"/>
  <c r="F62" i="16"/>
  <c r="K62" i="16"/>
  <c r="N39" i="24"/>
  <c r="I38" i="24"/>
  <c r="H38" i="24"/>
  <c r="G38" i="24"/>
  <c r="F38" i="24"/>
  <c r="E38" i="24"/>
  <c r="D12" i="24"/>
  <c r="K52" i="16"/>
  <c r="E12" i="24"/>
  <c r="J99" i="25"/>
  <c r="C99" i="25" s="1"/>
  <c r="D357" i="16"/>
  <c r="G122" i="16"/>
  <c r="G314" i="16"/>
  <c r="D257" i="16"/>
  <c r="G257" i="16"/>
  <c r="B151" i="16"/>
  <c r="H379" i="16"/>
  <c r="K379" i="16"/>
  <c r="J66" i="25"/>
  <c r="C66" i="25" s="1"/>
  <c r="E371" i="16"/>
  <c r="H339" i="16"/>
  <c r="J58" i="25"/>
  <c r="C58" i="25" s="1"/>
  <c r="J13" i="25"/>
  <c r="C13" i="25" s="1"/>
  <c r="K11" i="16"/>
  <c r="C305" i="16"/>
  <c r="K64" i="16"/>
  <c r="E64" i="16"/>
  <c r="G391" i="16"/>
  <c r="K151" i="16"/>
  <c r="D326" i="16"/>
  <c r="D391" i="16"/>
  <c r="E344" i="16"/>
  <c r="B391" i="16"/>
  <c r="F391" i="16"/>
  <c r="C391" i="16"/>
  <c r="K326" i="16"/>
  <c r="K391" i="16"/>
  <c r="B87" i="16"/>
  <c r="D87" i="16"/>
  <c r="E295" i="16"/>
  <c r="H87" i="16"/>
  <c r="K394" i="16"/>
  <c r="G9" i="16"/>
  <c r="C371" i="16"/>
  <c r="C281" i="16"/>
  <c r="D394" i="16"/>
  <c r="C382" i="16"/>
  <c r="B371" i="16"/>
  <c r="E178" i="16"/>
  <c r="F371" i="16"/>
  <c r="K371" i="16"/>
  <c r="H371" i="16"/>
  <c r="D151" i="16"/>
  <c r="D364" i="16"/>
  <c r="E151" i="16"/>
  <c r="B357" i="16"/>
  <c r="G357" i="16"/>
  <c r="K357" i="16"/>
  <c r="E357" i="16"/>
  <c r="F182" i="16"/>
  <c r="C357" i="16"/>
  <c r="F341" i="16"/>
  <c r="K144" i="16"/>
  <c r="K169" i="16"/>
  <c r="G333" i="16"/>
  <c r="K110" i="16"/>
  <c r="H321" i="16"/>
  <c r="B249" i="16"/>
  <c r="E396" i="16"/>
  <c r="G341" i="16"/>
  <c r="D333" i="16"/>
  <c r="G110" i="16"/>
  <c r="F144" i="16"/>
  <c r="K341" i="16"/>
  <c r="B333" i="16"/>
  <c r="C144" i="16"/>
  <c r="F38" i="16"/>
  <c r="C333" i="16"/>
  <c r="H144" i="16"/>
  <c r="E144" i="16"/>
  <c r="H341" i="16"/>
  <c r="B141" i="16"/>
  <c r="H333" i="16"/>
  <c r="C110" i="16"/>
  <c r="F110" i="16"/>
  <c r="D38" i="16"/>
  <c r="E110" i="16"/>
  <c r="D144" i="16"/>
  <c r="D110" i="16"/>
  <c r="C341" i="16"/>
  <c r="K333" i="16"/>
  <c r="D341" i="16"/>
  <c r="B341" i="16"/>
  <c r="B144" i="16"/>
  <c r="J7" i="25"/>
  <c r="C7" i="25" s="1"/>
  <c r="J70" i="25"/>
  <c r="C70" i="25" s="1"/>
  <c r="L70" i="16" s="1"/>
  <c r="J59" i="25"/>
  <c r="C59" i="25" s="1"/>
  <c r="C156" i="16"/>
  <c r="G379" i="16"/>
  <c r="B305" i="16"/>
  <c r="E257" i="16"/>
  <c r="C257" i="16"/>
  <c r="D379" i="16"/>
  <c r="K397" i="16"/>
  <c r="F305" i="16"/>
  <c r="E314" i="16"/>
  <c r="C177" i="16"/>
  <c r="K295" i="16"/>
  <c r="E379" i="16"/>
  <c r="K305" i="16"/>
  <c r="D314" i="16"/>
  <c r="K314" i="16"/>
  <c r="H257" i="16"/>
  <c r="B379" i="16"/>
  <c r="E305" i="16"/>
  <c r="H314" i="16"/>
  <c r="C314" i="16"/>
  <c r="H305" i="16"/>
  <c r="D28" i="16"/>
  <c r="C354" i="16"/>
  <c r="B28" i="16"/>
  <c r="D384" i="16"/>
  <c r="C318" i="16"/>
  <c r="J15" i="25"/>
  <c r="C15" i="25" s="1"/>
  <c r="J33" i="25"/>
  <c r="C33" i="25" s="1"/>
  <c r="J16" i="25"/>
  <c r="C16" i="25" s="1"/>
  <c r="J32" i="25"/>
  <c r="C32" i="25" s="1"/>
  <c r="K20" i="16"/>
  <c r="K336" i="16"/>
  <c r="C396" i="16"/>
  <c r="G11" i="16"/>
  <c r="F299" i="16"/>
  <c r="G396" i="16"/>
  <c r="F285" i="16"/>
  <c r="D336" i="16"/>
  <c r="H344" i="16"/>
  <c r="K87" i="16"/>
  <c r="H62" i="16"/>
  <c r="H364" i="16"/>
  <c r="E240" i="16"/>
  <c r="F186" i="16"/>
  <c r="F151" i="16"/>
  <c r="K396" i="16"/>
  <c r="C11" i="16"/>
  <c r="B376" i="16"/>
  <c r="F249" i="16"/>
  <c r="B388" i="16"/>
  <c r="C285" i="16"/>
  <c r="H318" i="16"/>
  <c r="D396" i="16"/>
  <c r="K344" i="16"/>
  <c r="B372" i="16"/>
  <c r="G178" i="16"/>
  <c r="B281" i="16"/>
  <c r="D318" i="16"/>
  <c r="F396" i="16"/>
  <c r="E370" i="16"/>
  <c r="D265" i="16"/>
  <c r="E376" i="16"/>
  <c r="D20" i="16"/>
  <c r="C20" i="16"/>
  <c r="G376" i="16"/>
  <c r="B360" i="16"/>
  <c r="D376" i="16"/>
  <c r="H360" i="16"/>
  <c r="C388" i="16"/>
  <c r="E249" i="16"/>
  <c r="AE28" i="13"/>
  <c r="C35" i="24" s="1"/>
  <c r="AE29" i="13"/>
  <c r="AE26" i="13"/>
  <c r="J2" i="25"/>
  <c r="C2" i="25" s="1"/>
  <c r="J61" i="25"/>
  <c r="C61" i="25" s="1"/>
  <c r="J54" i="25"/>
  <c r="C54" i="25" s="1"/>
  <c r="J57" i="25"/>
  <c r="C57" i="25" s="1"/>
  <c r="J52" i="25"/>
  <c r="C52" i="25" s="1"/>
  <c r="E22" i="16"/>
  <c r="C356" i="16"/>
  <c r="F230" i="16"/>
  <c r="J68" i="25"/>
  <c r="C68" i="25" s="1"/>
  <c r="J62" i="25"/>
  <c r="C62" i="25" s="1"/>
  <c r="L62" i="16" s="1"/>
  <c r="J30" i="25"/>
  <c r="C30" i="25" s="1"/>
  <c r="J6" i="25"/>
  <c r="C6" i="25" s="1"/>
  <c r="J24" i="25"/>
  <c r="C24" i="25" s="1"/>
  <c r="D186" i="16"/>
  <c r="E186" i="16"/>
  <c r="H374" i="16"/>
  <c r="C47" i="16"/>
  <c r="K47" i="16"/>
  <c r="F306" i="16"/>
  <c r="C167" i="16"/>
  <c r="C220" i="16"/>
  <c r="K364" i="16"/>
  <c r="K240" i="16"/>
  <c r="E87" i="16"/>
  <c r="C62" i="16"/>
  <c r="B364" i="16"/>
  <c r="F364" i="16"/>
  <c r="G151" i="16"/>
  <c r="B240" i="16"/>
  <c r="D240" i="16"/>
  <c r="B62" i="16"/>
  <c r="C364" i="16"/>
  <c r="E364" i="16"/>
  <c r="E62" i="16"/>
  <c r="G326" i="16"/>
  <c r="C87" i="16"/>
  <c r="C8" i="16"/>
  <c r="C161" i="16"/>
  <c r="D237" i="16"/>
  <c r="H168" i="16"/>
  <c r="G59" i="16"/>
  <c r="B399" i="16"/>
  <c r="H289" i="16"/>
  <c r="D214" i="16"/>
  <c r="F316" i="16"/>
  <c r="G362" i="16"/>
  <c r="G90" i="16"/>
  <c r="F362" i="16"/>
  <c r="J27" i="25"/>
  <c r="C27" i="25" s="1"/>
  <c r="J20" i="25"/>
  <c r="C20" i="25" s="1"/>
  <c r="J14" i="25"/>
  <c r="C14" i="25" s="1"/>
  <c r="J11" i="25"/>
  <c r="C11" i="25" s="1"/>
  <c r="K2" i="16"/>
  <c r="B2" i="16"/>
  <c r="D2" i="16"/>
  <c r="G2" i="16"/>
  <c r="C2" i="16"/>
  <c r="G112" i="16"/>
  <c r="H354" i="16"/>
  <c r="K361" i="16"/>
  <c r="D13" i="16"/>
  <c r="F237" i="16"/>
  <c r="H361" i="16"/>
  <c r="K28" i="16"/>
  <c r="C28" i="16"/>
  <c r="E38" i="16"/>
  <c r="D239" i="16"/>
  <c r="K275" i="16"/>
  <c r="G38" i="16"/>
  <c r="B275" i="16"/>
  <c r="G237" i="16"/>
  <c r="H13" i="16"/>
  <c r="H141" i="16"/>
  <c r="B134" i="16"/>
  <c r="H390" i="16"/>
  <c r="H370" i="16"/>
  <c r="B354" i="16"/>
  <c r="D361" i="16"/>
  <c r="G13" i="16"/>
  <c r="B237" i="16"/>
  <c r="K237" i="16"/>
  <c r="H384" i="16"/>
  <c r="G390" i="16"/>
  <c r="G239" i="16"/>
  <c r="C239" i="16"/>
  <c r="D320" i="16"/>
  <c r="D370" i="16"/>
  <c r="E354" i="16"/>
  <c r="C237" i="16"/>
  <c r="B384" i="16"/>
  <c r="K390" i="16"/>
  <c r="K239" i="16"/>
  <c r="C38" i="16"/>
  <c r="D354" i="16"/>
  <c r="F370" i="16"/>
  <c r="E13" i="16"/>
  <c r="C141" i="16"/>
  <c r="C320" i="16"/>
  <c r="D141" i="16"/>
  <c r="K134" i="16"/>
  <c r="B390" i="16"/>
  <c r="G384" i="16"/>
  <c r="E239" i="16"/>
  <c r="E384" i="16"/>
  <c r="G370" i="16"/>
  <c r="E361" i="16"/>
  <c r="K141" i="16"/>
  <c r="E320" i="16"/>
  <c r="K320" i="16"/>
  <c r="C390" i="16"/>
  <c r="F384" i="16"/>
  <c r="F390" i="16"/>
  <c r="H230" i="16"/>
  <c r="H320" i="16"/>
  <c r="B370" i="16"/>
  <c r="F361" i="16"/>
  <c r="H237" i="16"/>
  <c r="E141" i="16"/>
  <c r="F320" i="16"/>
  <c r="D230" i="16"/>
  <c r="F354" i="16"/>
  <c r="G247" i="16"/>
  <c r="D232" i="16"/>
  <c r="H182" i="16"/>
  <c r="K339" i="16"/>
  <c r="C247" i="16"/>
  <c r="H394" i="16"/>
  <c r="K382" i="16"/>
  <c r="E180" i="16"/>
  <c r="F394" i="16"/>
  <c r="F339" i="16"/>
  <c r="H247" i="16"/>
  <c r="F399" i="16"/>
  <c r="G180" i="16"/>
  <c r="E247" i="16"/>
  <c r="J3" i="25"/>
  <c r="C3" i="25" s="1"/>
  <c r="N2" i="16"/>
  <c r="B378" i="16"/>
  <c r="E351" i="16"/>
  <c r="G351" i="16"/>
  <c r="D351" i="16"/>
  <c r="B351" i="16"/>
  <c r="K351" i="16"/>
  <c r="G244" i="16"/>
  <c r="F308" i="16"/>
  <c r="F185" i="16"/>
  <c r="C378" i="16"/>
  <c r="E200" i="16"/>
  <c r="F200" i="16"/>
  <c r="K400" i="16"/>
  <c r="F400" i="16"/>
  <c r="H308" i="16"/>
  <c r="K308" i="16"/>
  <c r="F112" i="16"/>
  <c r="G200" i="16"/>
  <c r="E400" i="16"/>
  <c r="B200" i="16"/>
  <c r="F351" i="16"/>
  <c r="H244" i="16"/>
  <c r="E112" i="16"/>
  <c r="D400" i="16"/>
  <c r="K112" i="16"/>
  <c r="F244" i="16"/>
  <c r="H185" i="16"/>
  <c r="C244" i="16"/>
  <c r="C112" i="16"/>
  <c r="D332" i="16"/>
  <c r="G185" i="16"/>
  <c r="D112" i="16"/>
  <c r="G332" i="16"/>
  <c r="H200" i="16"/>
  <c r="E332" i="16"/>
  <c r="D200" i="16"/>
  <c r="K200" i="16"/>
  <c r="K288" i="16"/>
  <c r="K281" i="16"/>
  <c r="G161" i="16"/>
  <c r="C221" i="16"/>
  <c r="B104" i="16"/>
  <c r="B242" i="16"/>
  <c r="G104" i="16"/>
  <c r="B9" i="16"/>
  <c r="F220" i="16"/>
  <c r="D161" i="16"/>
  <c r="K355" i="16"/>
  <c r="K130" i="16"/>
  <c r="E9" i="16"/>
  <c r="F271" i="16"/>
  <c r="G52" i="16"/>
  <c r="K220" i="16"/>
  <c r="F52" i="16"/>
  <c r="C271" i="16"/>
  <c r="F57" i="16"/>
  <c r="AE19" i="13"/>
  <c r="AE27" i="13"/>
  <c r="AE23" i="13"/>
  <c r="AE22" i="13"/>
  <c r="AE18" i="13"/>
  <c r="AE24" i="13"/>
  <c r="AE21" i="13"/>
  <c r="AE25" i="13"/>
  <c r="AE20" i="13"/>
  <c r="J69" i="25"/>
  <c r="C69" i="25" s="1"/>
  <c r="J9" i="25"/>
  <c r="C9" i="25" s="1"/>
  <c r="J93" i="25"/>
  <c r="C93" i="25" s="1"/>
  <c r="L92" i="16" s="1"/>
  <c r="J137" i="25"/>
  <c r="C137" i="25" s="1"/>
  <c r="L136" i="16" s="1"/>
  <c r="J18" i="25"/>
  <c r="C18" i="25" s="1"/>
  <c r="J23" i="25"/>
  <c r="C23" i="25" s="1"/>
  <c r="J22" i="25"/>
  <c r="C22" i="25" s="1"/>
  <c r="J60" i="25"/>
  <c r="C60" i="25" s="1"/>
  <c r="J17" i="25"/>
  <c r="C17" i="25" s="1"/>
  <c r="J67" i="25"/>
  <c r="C67" i="25" s="1"/>
  <c r="J50" i="25"/>
  <c r="C50" i="25" s="1"/>
  <c r="J138" i="25"/>
  <c r="C138" i="25" s="1"/>
  <c r="L137" i="16" s="1"/>
  <c r="J100" i="25"/>
  <c r="C100" i="25" s="1"/>
  <c r="L99" i="16" s="1"/>
  <c r="J102" i="25"/>
  <c r="C102" i="25" s="1"/>
  <c r="J141" i="25"/>
  <c r="C141" i="25" s="1"/>
  <c r="J106" i="25"/>
  <c r="C106" i="25" s="1"/>
  <c r="J29" i="25"/>
  <c r="C29" i="25" s="1"/>
  <c r="C339" i="16"/>
  <c r="C394" i="16"/>
  <c r="K374" i="16"/>
  <c r="H306" i="16"/>
  <c r="B64" i="16"/>
  <c r="B382" i="16"/>
  <c r="H382" i="16"/>
  <c r="E382" i="16"/>
  <c r="B247" i="16"/>
  <c r="H317" i="16"/>
  <c r="C258" i="16"/>
  <c r="B232" i="16"/>
  <c r="G232" i="16"/>
  <c r="E182" i="16"/>
  <c r="B339" i="16"/>
  <c r="B394" i="16"/>
  <c r="F258" i="16"/>
  <c r="D339" i="16"/>
  <c r="D247" i="16"/>
  <c r="C182" i="16"/>
  <c r="C232" i="16"/>
  <c r="H170" i="16"/>
  <c r="G374" i="16"/>
  <c r="F210" i="16"/>
  <c r="F170" i="16"/>
  <c r="G182" i="16"/>
  <c r="G394" i="16"/>
  <c r="D306" i="16"/>
  <c r="D182" i="16"/>
  <c r="H236" i="16"/>
  <c r="K236" i="16"/>
  <c r="E356" i="16"/>
  <c r="E299" i="16"/>
  <c r="K376" i="16"/>
  <c r="E316" i="16"/>
  <c r="G20" i="16"/>
  <c r="D11" i="16"/>
  <c r="E372" i="16"/>
  <c r="G360" i="16"/>
  <c r="C376" i="16"/>
  <c r="B344" i="16"/>
  <c r="G344" i="16"/>
  <c r="G372" i="16"/>
  <c r="E388" i="16"/>
  <c r="D344" i="16"/>
  <c r="F318" i="16"/>
  <c r="K372" i="16"/>
  <c r="G160" i="16"/>
  <c r="B160" i="16"/>
  <c r="B20" i="16"/>
  <c r="F11" i="16"/>
  <c r="C372" i="16"/>
  <c r="C360" i="16"/>
  <c r="H372" i="16"/>
  <c r="B381" i="16"/>
  <c r="G388" i="16"/>
  <c r="G285" i="16"/>
  <c r="D249" i="16"/>
  <c r="D288" i="16"/>
  <c r="E355" i="16"/>
  <c r="D143" i="16"/>
  <c r="B332" i="16"/>
  <c r="K332" i="16"/>
  <c r="E104" i="16"/>
  <c r="K104" i="16"/>
  <c r="C52" i="16"/>
  <c r="H52" i="16"/>
  <c r="C265" i="16"/>
  <c r="G220" i="16"/>
  <c r="E288" i="16"/>
  <c r="F159" i="16"/>
  <c r="F321" i="16"/>
  <c r="B400" i="16"/>
  <c r="H400" i="16"/>
  <c r="H332" i="16"/>
  <c r="G249" i="16"/>
  <c r="D321" i="16"/>
  <c r="E321" i="16"/>
  <c r="D178" i="16"/>
  <c r="H281" i="16"/>
  <c r="G281" i="16"/>
  <c r="K244" i="16"/>
  <c r="D244" i="16"/>
  <c r="G288" i="16"/>
  <c r="D308" i="16"/>
  <c r="H169" i="16"/>
  <c r="E159" i="16"/>
  <c r="E161" i="16"/>
  <c r="H249" i="16"/>
  <c r="F130" i="16"/>
  <c r="G19" i="16"/>
  <c r="E244" i="16"/>
  <c r="G242" i="16"/>
  <c r="G355" i="16"/>
  <c r="E130" i="16"/>
  <c r="F143" i="16"/>
  <c r="D9" i="16"/>
  <c r="K265" i="16"/>
  <c r="C9" i="16"/>
  <c r="D52" i="16"/>
  <c r="H265" i="16"/>
  <c r="F9" i="16"/>
  <c r="B220" i="16"/>
  <c r="G159" i="16"/>
  <c r="K321" i="16"/>
  <c r="C335" i="16"/>
  <c r="G335" i="16"/>
  <c r="C321" i="16"/>
  <c r="C249" i="16"/>
  <c r="H242" i="16"/>
  <c r="E242" i="16"/>
  <c r="D159" i="16"/>
  <c r="H161" i="16"/>
  <c r="E271" i="16"/>
  <c r="K57" i="16"/>
  <c r="F265" i="16"/>
  <c r="H57" i="16"/>
  <c r="F355" i="16"/>
  <c r="D355" i="16"/>
  <c r="B130" i="16"/>
  <c r="C104" i="16"/>
  <c r="D220" i="16"/>
  <c r="B335" i="16"/>
  <c r="C57" i="16"/>
  <c r="G130" i="16"/>
  <c r="K19" i="16"/>
  <c r="M2" i="16"/>
  <c r="B299" i="16"/>
  <c r="D360" i="16"/>
  <c r="G236" i="16"/>
  <c r="H299" i="16"/>
  <c r="E236" i="16"/>
  <c r="G265" i="16"/>
  <c r="B355" i="16"/>
  <c r="C130" i="16"/>
  <c r="D104" i="16"/>
  <c r="E20" i="16"/>
  <c r="B288" i="16"/>
  <c r="B159" i="16"/>
  <c r="E289" i="16"/>
  <c r="D289" i="16"/>
  <c r="K360" i="16"/>
  <c r="D388" i="16"/>
  <c r="H388" i="16"/>
  <c r="K177" i="16"/>
  <c r="D177" i="16"/>
  <c r="C288" i="16"/>
  <c r="B161" i="16"/>
  <c r="K161" i="16"/>
  <c r="J26" i="25"/>
  <c r="C26" i="25" s="1"/>
  <c r="J25" i="25"/>
  <c r="C25" i="25" s="1"/>
  <c r="L25" i="16" s="1"/>
  <c r="J64" i="25"/>
  <c r="C64" i="25" s="1"/>
  <c r="J145" i="25"/>
  <c r="C145" i="25" s="1"/>
  <c r="J79" i="25"/>
  <c r="C79" i="25" s="1"/>
  <c r="J51" i="25"/>
  <c r="C51" i="25" s="1"/>
  <c r="J35" i="25"/>
  <c r="C35" i="25" s="1"/>
  <c r="J37" i="25"/>
  <c r="C37" i="25" s="1"/>
  <c r="J10" i="25"/>
  <c r="C10" i="25" s="1"/>
  <c r="L10" i="16" s="1"/>
  <c r="J65" i="25"/>
  <c r="C65" i="25" s="1"/>
  <c r="J12" i="25"/>
  <c r="C12" i="25" s="1"/>
  <c r="L12" i="16" s="1"/>
  <c r="J19" i="25"/>
  <c r="C19" i="25" s="1"/>
  <c r="J101" i="25"/>
  <c r="C101" i="25" s="1"/>
  <c r="L100" i="16" s="1"/>
  <c r="J98" i="25"/>
  <c r="C98" i="25" s="1"/>
  <c r="L97" i="16" s="1"/>
  <c r="J88" i="25"/>
  <c r="C88" i="25" s="1"/>
  <c r="J97" i="25"/>
  <c r="C97" i="25" s="1"/>
  <c r="L96" i="16" s="1"/>
  <c r="J107" i="25"/>
  <c r="C107" i="25" s="1"/>
  <c r="J56" i="25"/>
  <c r="C56" i="25" s="1"/>
  <c r="L41" i="16" s="1"/>
  <c r="J36" i="25"/>
  <c r="C36" i="25" s="1"/>
  <c r="J72" i="25"/>
  <c r="C72" i="25" s="1"/>
  <c r="L72" i="16" s="1"/>
  <c r="J4" i="25"/>
  <c r="C4" i="25" s="1"/>
  <c r="J73" i="25"/>
  <c r="C73" i="25" s="1"/>
  <c r="J53" i="25"/>
  <c r="C53" i="25" s="1"/>
  <c r="J31" i="25"/>
  <c r="C31" i="25" s="1"/>
  <c r="J34" i="25"/>
  <c r="C34" i="25" s="1"/>
  <c r="J28" i="25"/>
  <c r="C28" i="25" s="1"/>
  <c r="J81" i="25"/>
  <c r="C81" i="25" s="1"/>
  <c r="J109" i="25"/>
  <c r="C109" i="25" s="1"/>
  <c r="L108" i="16" s="1"/>
  <c r="J8" i="25"/>
  <c r="C8" i="25" s="1"/>
  <c r="J21" i="25"/>
  <c r="C21" i="25" s="1"/>
  <c r="N330" i="16"/>
  <c r="L330" i="16"/>
  <c r="M330" i="16"/>
  <c r="N139" i="16"/>
  <c r="M139" i="16"/>
  <c r="L139" i="16"/>
  <c r="N346" i="16"/>
  <c r="L346" i="16"/>
  <c r="M346" i="16"/>
  <c r="N187" i="16"/>
  <c r="M187" i="16"/>
  <c r="L187" i="16"/>
  <c r="F123" i="16"/>
  <c r="N123" i="16"/>
  <c r="M123" i="16"/>
  <c r="L123" i="16"/>
  <c r="M42" i="16"/>
  <c r="N42" i="16"/>
  <c r="M25" i="16"/>
  <c r="N25" i="16"/>
  <c r="G347" i="16"/>
  <c r="N347" i="16"/>
  <c r="L347" i="16"/>
  <c r="M347" i="16"/>
  <c r="N276" i="16"/>
  <c r="L276" i="16"/>
  <c r="M276" i="16"/>
  <c r="K296" i="16"/>
  <c r="N296" i="16"/>
  <c r="M296" i="16"/>
  <c r="L296" i="16"/>
  <c r="C203" i="16"/>
  <c r="N203" i="16"/>
  <c r="M203" i="16"/>
  <c r="L203" i="16"/>
  <c r="D48" i="16"/>
  <c r="N48" i="16"/>
  <c r="M48" i="16"/>
  <c r="M97" i="16"/>
  <c r="N97" i="16"/>
  <c r="F290" i="16"/>
  <c r="N290" i="16"/>
  <c r="L290" i="16"/>
  <c r="M290" i="16"/>
  <c r="E212" i="16"/>
  <c r="M212" i="16"/>
  <c r="N212" i="16"/>
  <c r="L212" i="16"/>
  <c r="M261" i="16"/>
  <c r="N261" i="16"/>
  <c r="L261" i="16"/>
  <c r="D162" i="16"/>
  <c r="M162" i="16"/>
  <c r="N162" i="16"/>
  <c r="L162" i="16"/>
  <c r="M33" i="16"/>
  <c r="N33" i="16"/>
  <c r="M45" i="16"/>
  <c r="N45" i="16"/>
  <c r="H204" i="16"/>
  <c r="M204" i="16"/>
  <c r="N204" i="16"/>
  <c r="L204" i="16"/>
  <c r="G91" i="16"/>
  <c r="N91" i="16"/>
  <c r="M91" i="16"/>
  <c r="L91" i="16"/>
  <c r="N259" i="16"/>
  <c r="M259" i="16"/>
  <c r="L259" i="16"/>
  <c r="M103" i="16"/>
  <c r="N103" i="16"/>
  <c r="B149" i="16"/>
  <c r="M149" i="16"/>
  <c r="N149" i="16"/>
  <c r="L149" i="16"/>
  <c r="E348" i="16"/>
  <c r="N348" i="16"/>
  <c r="L348" i="16"/>
  <c r="M348" i="16"/>
  <c r="D173" i="16"/>
  <c r="M173" i="16"/>
  <c r="N173" i="16"/>
  <c r="L173" i="16"/>
  <c r="G313" i="16"/>
  <c r="N313" i="16"/>
  <c r="L313" i="16"/>
  <c r="M313" i="16"/>
  <c r="D215" i="16"/>
  <c r="M215" i="16"/>
  <c r="N215" i="16"/>
  <c r="L215" i="16"/>
  <c r="E60" i="16"/>
  <c r="M60" i="16"/>
  <c r="N60" i="16"/>
  <c r="D105" i="16"/>
  <c r="M105" i="16"/>
  <c r="N105" i="16"/>
  <c r="L105" i="16"/>
  <c r="H293" i="16"/>
  <c r="N293" i="16"/>
  <c r="L293" i="16"/>
  <c r="M293" i="16"/>
  <c r="H234" i="16"/>
  <c r="M234" i="16"/>
  <c r="N234" i="16"/>
  <c r="L234" i="16"/>
  <c r="H278" i="16"/>
  <c r="N278" i="16"/>
  <c r="L278" i="16"/>
  <c r="M278" i="16"/>
  <c r="M172" i="16"/>
  <c r="N172" i="16"/>
  <c r="L172" i="16"/>
  <c r="N19" i="16"/>
  <c r="M19" i="16"/>
  <c r="K3" i="16"/>
  <c r="N3" i="16"/>
  <c r="M3" i="16"/>
  <c r="C241" i="16"/>
  <c r="M241" i="16"/>
  <c r="N241" i="16"/>
  <c r="L241" i="16"/>
  <c r="E114" i="16"/>
  <c r="M114" i="16"/>
  <c r="N114" i="16"/>
  <c r="L114" i="16"/>
  <c r="B282" i="16"/>
  <c r="N282" i="16"/>
  <c r="L282" i="16"/>
  <c r="M282" i="16"/>
  <c r="M205" i="16"/>
  <c r="N205" i="16"/>
  <c r="L205" i="16"/>
  <c r="N14" i="16"/>
  <c r="M14" i="16"/>
  <c r="N308" i="16"/>
  <c r="L308" i="16"/>
  <c r="M308" i="16"/>
  <c r="N378" i="16"/>
  <c r="L378" i="16"/>
  <c r="M378" i="16"/>
  <c r="C332" i="16"/>
  <c r="N332" i="16"/>
  <c r="L332" i="16"/>
  <c r="M332" i="16"/>
  <c r="M244" i="16"/>
  <c r="N244" i="16"/>
  <c r="L244" i="16"/>
  <c r="C400" i="16"/>
  <c r="N400" i="16"/>
  <c r="M400" i="16"/>
  <c r="L400" i="16"/>
  <c r="N200" i="16"/>
  <c r="M200" i="16"/>
  <c r="L200" i="16"/>
  <c r="N112" i="16"/>
  <c r="M112" i="16"/>
  <c r="H351" i="16"/>
  <c r="N351" i="16"/>
  <c r="L351" i="16"/>
  <c r="M351" i="16"/>
  <c r="N96" i="16"/>
  <c r="M96" i="16"/>
  <c r="M185" i="16"/>
  <c r="N185" i="16"/>
  <c r="L185" i="16"/>
  <c r="M36" i="16"/>
  <c r="N36" i="16"/>
  <c r="G140" i="16"/>
  <c r="M140" i="16"/>
  <c r="N140" i="16"/>
  <c r="L140" i="16"/>
  <c r="E255" i="16"/>
  <c r="M255" i="16"/>
  <c r="N255" i="16"/>
  <c r="L255" i="16"/>
  <c r="N235" i="16"/>
  <c r="M235" i="16"/>
  <c r="L235" i="16"/>
  <c r="M153" i="16"/>
  <c r="N153" i="16"/>
  <c r="L153" i="16"/>
  <c r="D108" i="16"/>
  <c r="M108" i="16"/>
  <c r="N108" i="16"/>
  <c r="M92" i="16"/>
  <c r="N92" i="16"/>
  <c r="K367" i="16"/>
  <c r="N367" i="16"/>
  <c r="L367" i="16"/>
  <c r="M367" i="16"/>
  <c r="K189" i="16"/>
  <c r="M189" i="16"/>
  <c r="N189" i="16"/>
  <c r="L189" i="16"/>
  <c r="M137" i="16"/>
  <c r="N137" i="16"/>
  <c r="E233" i="16"/>
  <c r="M233" i="16"/>
  <c r="N233" i="16"/>
  <c r="L233" i="16"/>
  <c r="F49" i="16"/>
  <c r="M49" i="16"/>
  <c r="N49" i="16"/>
  <c r="L49" i="16"/>
  <c r="N32" i="16"/>
  <c r="M32" i="16"/>
  <c r="N349" i="16"/>
  <c r="L349" i="16"/>
  <c r="M349" i="16"/>
  <c r="N292" i="16"/>
  <c r="L292" i="16"/>
  <c r="M292" i="16"/>
  <c r="K303" i="16"/>
  <c r="N303" i="16"/>
  <c r="L303" i="16"/>
  <c r="M303" i="16"/>
  <c r="K207" i="16"/>
  <c r="M207" i="16"/>
  <c r="N207" i="16"/>
  <c r="L207" i="16"/>
  <c r="M55" i="16"/>
  <c r="N55" i="16"/>
  <c r="E46" i="16"/>
  <c r="N46" i="16"/>
  <c r="M46" i="16"/>
  <c r="L46" i="16"/>
  <c r="K280" i="16"/>
  <c r="N280" i="16"/>
  <c r="M280" i="16"/>
  <c r="L280" i="16"/>
  <c r="F146" i="16"/>
  <c r="M146" i="16"/>
  <c r="N146" i="16"/>
  <c r="L146" i="16"/>
  <c r="M157" i="16"/>
  <c r="N157" i="16"/>
  <c r="L157" i="16"/>
  <c r="N198" i="16"/>
  <c r="L198" i="16"/>
  <c r="M198" i="16"/>
  <c r="N43" i="16"/>
  <c r="M43" i="16"/>
  <c r="L43" i="16"/>
  <c r="C304" i="16"/>
  <c r="N304" i="16"/>
  <c r="M304" i="16"/>
  <c r="L304" i="16"/>
  <c r="H227" i="16"/>
  <c r="N227" i="16"/>
  <c r="M227" i="16"/>
  <c r="L227" i="16"/>
  <c r="D171" i="16"/>
  <c r="N171" i="16"/>
  <c r="M171" i="16"/>
  <c r="L171" i="16"/>
  <c r="K263" i="16"/>
  <c r="M263" i="16"/>
  <c r="N263" i="16"/>
  <c r="L263" i="16"/>
  <c r="K71" i="16"/>
  <c r="M71" i="16"/>
  <c r="N71" i="16"/>
  <c r="L71" i="16"/>
  <c r="B61" i="16"/>
  <c r="M61" i="16"/>
  <c r="N61" i="16"/>
  <c r="F363" i="16"/>
  <c r="N363" i="16"/>
  <c r="L363" i="16"/>
  <c r="M363" i="16"/>
  <c r="F176" i="16"/>
  <c r="N176" i="16"/>
  <c r="M176" i="16"/>
  <c r="L176" i="16"/>
  <c r="G331" i="16"/>
  <c r="N331" i="16"/>
  <c r="L331" i="16"/>
  <c r="M331" i="16"/>
  <c r="F216" i="16"/>
  <c r="N216" i="16"/>
  <c r="M216" i="16"/>
  <c r="L216" i="16"/>
  <c r="F6" i="16"/>
  <c r="N6" i="16"/>
  <c r="M6" i="16"/>
  <c r="C68" i="16"/>
  <c r="M68" i="16"/>
  <c r="N68" i="16"/>
  <c r="E317" i="16"/>
  <c r="N317" i="16"/>
  <c r="L317" i="16"/>
  <c r="M317" i="16"/>
  <c r="N190" i="16"/>
  <c r="M190" i="16"/>
  <c r="L190" i="16"/>
  <c r="M183" i="16"/>
  <c r="N183" i="16"/>
  <c r="L183" i="16"/>
  <c r="E122" i="16"/>
  <c r="M122" i="16"/>
  <c r="N122" i="16"/>
  <c r="N64" i="16"/>
  <c r="M64" i="16"/>
  <c r="K182" i="16"/>
  <c r="N182" i="16"/>
  <c r="M182" i="16"/>
  <c r="L182" i="16"/>
  <c r="N195" i="16"/>
  <c r="M195" i="16"/>
  <c r="L195" i="16"/>
  <c r="F247" i="16"/>
  <c r="M247" i="16"/>
  <c r="N247" i="16"/>
  <c r="L247" i="16"/>
  <c r="M7" i="16"/>
  <c r="N7" i="16"/>
  <c r="N394" i="16"/>
  <c r="L394" i="16"/>
  <c r="M394" i="16"/>
  <c r="M180" i="16"/>
  <c r="N180" i="16"/>
  <c r="L180" i="16"/>
  <c r="N224" i="16"/>
  <c r="M224" i="16"/>
  <c r="L224" i="16"/>
  <c r="F302" i="16"/>
  <c r="N302" i="16"/>
  <c r="L302" i="16"/>
  <c r="M302" i="16"/>
  <c r="N382" i="16"/>
  <c r="L382" i="16"/>
  <c r="M382" i="16"/>
  <c r="H16" i="16"/>
  <c r="N16" i="16"/>
  <c r="M16" i="16"/>
  <c r="G339" i="16"/>
  <c r="N339" i="16"/>
  <c r="L339" i="16"/>
  <c r="M339" i="16"/>
  <c r="B328" i="16"/>
  <c r="N328" i="16"/>
  <c r="M328" i="16"/>
  <c r="L328" i="16"/>
  <c r="N389" i="16"/>
  <c r="L389" i="16"/>
  <c r="M389" i="16"/>
  <c r="N136" i="16"/>
  <c r="M136" i="16"/>
  <c r="H324" i="16"/>
  <c r="N324" i="16"/>
  <c r="L324" i="16"/>
  <c r="M324" i="16"/>
  <c r="M101" i="16"/>
  <c r="N101" i="16"/>
  <c r="L101" i="16"/>
  <c r="M21" i="16"/>
  <c r="N21" i="16"/>
  <c r="C342" i="16"/>
  <c r="N342" i="16"/>
  <c r="L342" i="16"/>
  <c r="M342" i="16"/>
  <c r="L365" i="16"/>
  <c r="N365" i="16"/>
  <c r="M365" i="16"/>
  <c r="M260" i="16"/>
  <c r="N260" i="16"/>
  <c r="L260" i="16"/>
  <c r="M191" i="16"/>
  <c r="N191" i="16"/>
  <c r="L191" i="16"/>
  <c r="M119" i="16"/>
  <c r="N119" i="16"/>
  <c r="L119" i="16"/>
  <c r="M113" i="16"/>
  <c r="N113" i="16"/>
  <c r="L113" i="16"/>
  <c r="M100" i="16"/>
  <c r="N100" i="16"/>
  <c r="N359" i="16"/>
  <c r="L359" i="16"/>
  <c r="M359" i="16"/>
  <c r="H217" i="16"/>
  <c r="M217" i="16"/>
  <c r="N217" i="16"/>
  <c r="L217" i="16"/>
  <c r="H147" i="16"/>
  <c r="N147" i="16"/>
  <c r="M147" i="16"/>
  <c r="L147" i="16"/>
  <c r="N251" i="16"/>
  <c r="M251" i="16"/>
  <c r="L251" i="16"/>
  <c r="N56" i="16"/>
  <c r="M56" i="16"/>
  <c r="M39" i="16"/>
  <c r="N39" i="16"/>
  <c r="E393" i="16"/>
  <c r="N393" i="16"/>
  <c r="L393" i="16"/>
  <c r="M393" i="16"/>
  <c r="M250" i="16"/>
  <c r="N250" i="16"/>
  <c r="L250" i="16"/>
  <c r="H218" i="16"/>
  <c r="M218" i="16"/>
  <c r="N218" i="16"/>
  <c r="L218" i="16"/>
  <c r="M193" i="16"/>
  <c r="N193" i="16"/>
  <c r="L193" i="16"/>
  <c r="N67" i="16"/>
  <c r="M67" i="16"/>
  <c r="L373" i="16"/>
  <c r="M373" i="16"/>
  <c r="N373" i="16"/>
  <c r="N270" i="16"/>
  <c r="M270" i="16"/>
  <c r="L270" i="16"/>
  <c r="H206" i="16"/>
  <c r="N206" i="16"/>
  <c r="M206" i="16"/>
  <c r="L206" i="16"/>
  <c r="M164" i="16"/>
  <c r="N164" i="16"/>
  <c r="L164" i="16"/>
  <c r="D31" i="16"/>
  <c r="M31" i="16"/>
  <c r="N31" i="16"/>
  <c r="N386" i="16"/>
  <c r="L386" i="16"/>
  <c r="M386" i="16"/>
  <c r="N312" i="16"/>
  <c r="M312" i="16"/>
  <c r="L312" i="16"/>
  <c r="M231" i="16"/>
  <c r="N231" i="16"/>
  <c r="L231" i="16"/>
  <c r="N174" i="16"/>
  <c r="M174" i="16"/>
  <c r="L174" i="16"/>
  <c r="M268" i="16"/>
  <c r="N268" i="16"/>
  <c r="L268" i="16"/>
  <c r="M77" i="16"/>
  <c r="N77" i="16"/>
  <c r="L77" i="16"/>
  <c r="G297" i="16"/>
  <c r="N297" i="16"/>
  <c r="L297" i="16"/>
  <c r="M297" i="16"/>
  <c r="M90" i="16"/>
  <c r="N90" i="16"/>
  <c r="L90" i="16"/>
  <c r="H284" i="16"/>
  <c r="N284" i="16"/>
  <c r="L284" i="16"/>
  <c r="M284" i="16"/>
  <c r="E253" i="16"/>
  <c r="M253" i="16"/>
  <c r="N253" i="16"/>
  <c r="L253" i="16"/>
  <c r="H145" i="16"/>
  <c r="M145" i="16"/>
  <c r="N145" i="16"/>
  <c r="G22" i="16"/>
  <c r="N22" i="16"/>
  <c r="M22" i="16"/>
  <c r="H334" i="16"/>
  <c r="N334" i="16"/>
  <c r="L334" i="16"/>
  <c r="M334" i="16"/>
  <c r="H192" i="16"/>
  <c r="N192" i="16"/>
  <c r="M192" i="16"/>
  <c r="L192" i="16"/>
  <c r="N381" i="16"/>
  <c r="L381" i="16"/>
  <c r="M381" i="16"/>
  <c r="F289" i="16"/>
  <c r="N289" i="16"/>
  <c r="L289" i="16"/>
  <c r="M289" i="16"/>
  <c r="N214" i="16"/>
  <c r="M214" i="16"/>
  <c r="L214" i="16"/>
  <c r="D316" i="16"/>
  <c r="N316" i="16"/>
  <c r="L316" i="16"/>
  <c r="M316" i="16"/>
  <c r="H294" i="16"/>
  <c r="N294" i="16"/>
  <c r="L294" i="16"/>
  <c r="M294" i="16"/>
  <c r="C368" i="16"/>
  <c r="N368" i="16"/>
  <c r="M368" i="16"/>
  <c r="L368" i="16"/>
  <c r="N80" i="16"/>
  <c r="M80" i="16"/>
  <c r="N362" i="16"/>
  <c r="L362" i="16"/>
  <c r="M362" i="16"/>
  <c r="E99" i="16"/>
  <c r="N99" i="16"/>
  <c r="M99" i="16"/>
  <c r="K356" i="16"/>
  <c r="N356" i="16"/>
  <c r="L356" i="16"/>
  <c r="M356" i="16"/>
  <c r="P38" i="24"/>
  <c r="B7" i="24" s="1"/>
  <c r="G197" i="16"/>
  <c r="M197" i="16"/>
  <c r="N197" i="16"/>
  <c r="L197" i="16"/>
  <c r="H199" i="16"/>
  <c r="M199" i="16"/>
  <c r="N199" i="16"/>
  <c r="L199" i="16"/>
  <c r="N107" i="16"/>
  <c r="M107" i="16"/>
  <c r="N78" i="16"/>
  <c r="M78" i="16"/>
  <c r="N387" i="16"/>
  <c r="L387" i="16"/>
  <c r="M387" i="16"/>
  <c r="G181" i="16"/>
  <c r="M181" i="16"/>
  <c r="N181" i="16"/>
  <c r="L181" i="16"/>
  <c r="B329" i="16"/>
  <c r="N329" i="16"/>
  <c r="L329" i="16"/>
  <c r="M329" i="16"/>
  <c r="F246" i="16"/>
  <c r="N246" i="16"/>
  <c r="M246" i="16"/>
  <c r="L246" i="16"/>
  <c r="M132" i="16"/>
  <c r="N132" i="16"/>
  <c r="B29" i="16"/>
  <c r="M29" i="16"/>
  <c r="N29" i="16"/>
  <c r="G345" i="16"/>
  <c r="N345" i="16"/>
  <c r="L345" i="16"/>
  <c r="M345" i="16"/>
  <c r="E322" i="16"/>
  <c r="N322" i="16"/>
  <c r="L322" i="16"/>
  <c r="M322" i="16"/>
  <c r="D264" i="16"/>
  <c r="N264" i="16"/>
  <c r="M264" i="16"/>
  <c r="L264" i="16"/>
  <c r="K194" i="16"/>
  <c r="M194" i="16"/>
  <c r="N194" i="16"/>
  <c r="L194" i="16"/>
  <c r="N343" i="16"/>
  <c r="L343" i="16"/>
  <c r="M343" i="16"/>
  <c r="M129" i="16"/>
  <c r="N129" i="16"/>
  <c r="M106" i="16"/>
  <c r="N106" i="16"/>
  <c r="L106" i="16"/>
  <c r="E131" i="16"/>
  <c r="N131" i="16"/>
  <c r="M131" i="16"/>
  <c r="L131" i="16"/>
  <c r="E226" i="16"/>
  <c r="M226" i="16"/>
  <c r="N226" i="16"/>
  <c r="L226" i="16"/>
  <c r="F287" i="16"/>
  <c r="N287" i="16"/>
  <c r="L287" i="16"/>
  <c r="M287" i="16"/>
  <c r="F40" i="16"/>
  <c r="N40" i="16"/>
  <c r="M40" i="16"/>
  <c r="L40" i="16"/>
  <c r="M65" i="16"/>
  <c r="N65" i="16"/>
  <c r="N211" i="16"/>
  <c r="M211" i="16"/>
  <c r="L211" i="16"/>
  <c r="M98" i="16"/>
  <c r="N98" i="16"/>
  <c r="L98" i="16"/>
  <c r="G262" i="16"/>
  <c r="N262" i="16"/>
  <c r="L262" i="16"/>
  <c r="M262" i="16"/>
  <c r="M133" i="16"/>
  <c r="N133" i="16"/>
  <c r="L133" i="16"/>
  <c r="G50" i="16"/>
  <c r="M50" i="16"/>
  <c r="N50" i="16"/>
  <c r="L309" i="16"/>
  <c r="M309" i="16"/>
  <c r="N309" i="16"/>
  <c r="C377" i="16"/>
  <c r="N377" i="16"/>
  <c r="L377" i="16"/>
  <c r="M377" i="16"/>
  <c r="D273" i="16"/>
  <c r="M273" i="16"/>
  <c r="N273" i="16"/>
  <c r="L273" i="16"/>
  <c r="N208" i="16"/>
  <c r="M208" i="16"/>
  <c r="L208" i="16"/>
  <c r="G135" i="16"/>
  <c r="M135" i="16"/>
  <c r="N135" i="16"/>
  <c r="L135" i="16"/>
  <c r="F81" i="16"/>
  <c r="M81" i="16"/>
  <c r="N81" i="16"/>
  <c r="N364" i="16"/>
  <c r="L364" i="16"/>
  <c r="M364" i="16"/>
  <c r="C151" i="16"/>
  <c r="M151" i="16"/>
  <c r="N151" i="16"/>
  <c r="L151" i="16"/>
  <c r="N240" i="16"/>
  <c r="M240" i="16"/>
  <c r="L240" i="16"/>
  <c r="N326" i="16"/>
  <c r="L326" i="16"/>
  <c r="M326" i="16"/>
  <c r="N62" i="16"/>
  <c r="M62" i="16"/>
  <c r="M87" i="16"/>
  <c r="N87" i="16"/>
  <c r="E319" i="16"/>
  <c r="N319" i="16"/>
  <c r="L319" i="16"/>
  <c r="M319" i="16"/>
  <c r="F254" i="16"/>
  <c r="N254" i="16"/>
  <c r="M254" i="16"/>
  <c r="L254" i="16"/>
  <c r="G305" i="16"/>
  <c r="N305" i="16"/>
  <c r="L305" i="16"/>
  <c r="M305" i="16"/>
  <c r="F314" i="16"/>
  <c r="N314" i="16"/>
  <c r="L314" i="16"/>
  <c r="M314" i="16"/>
  <c r="H295" i="16"/>
  <c r="N295" i="16"/>
  <c r="L295" i="16"/>
  <c r="M295" i="16"/>
  <c r="E397" i="16"/>
  <c r="L397" i="16"/>
  <c r="N397" i="16"/>
  <c r="M397" i="16"/>
  <c r="M156" i="16"/>
  <c r="N156" i="16"/>
  <c r="L156" i="16"/>
  <c r="K257" i="16"/>
  <c r="M257" i="16"/>
  <c r="N257" i="16"/>
  <c r="L257" i="16"/>
  <c r="M34" i="16"/>
  <c r="N34" i="16"/>
  <c r="C379" i="16"/>
  <c r="N379" i="16"/>
  <c r="L379" i="16"/>
  <c r="M379" i="16"/>
  <c r="E391" i="16"/>
  <c r="N391" i="16"/>
  <c r="L391" i="16"/>
  <c r="M391" i="16"/>
  <c r="B401" i="16"/>
  <c r="N401" i="16"/>
  <c r="L401" i="16"/>
  <c r="M401" i="16"/>
  <c r="F221" i="16"/>
  <c r="M221" i="16"/>
  <c r="N221" i="16"/>
  <c r="L221" i="16"/>
  <c r="H271" i="16"/>
  <c r="M271" i="16"/>
  <c r="N271" i="16"/>
  <c r="L271" i="16"/>
  <c r="G165" i="16"/>
  <c r="M165" i="16"/>
  <c r="N165" i="16"/>
  <c r="L165" i="16"/>
  <c r="G143" i="16"/>
  <c r="M143" i="16"/>
  <c r="N143" i="16"/>
  <c r="L143" i="16"/>
  <c r="N24" i="16"/>
  <c r="M24" i="16"/>
  <c r="H288" i="16"/>
  <c r="N288" i="16"/>
  <c r="M288" i="16"/>
  <c r="L288" i="16"/>
  <c r="C159" i="16"/>
  <c r="M159" i="16"/>
  <c r="N159" i="16"/>
  <c r="L159" i="16"/>
  <c r="M161" i="16"/>
  <c r="N161" i="16"/>
  <c r="L161" i="16"/>
  <c r="N152" i="16"/>
  <c r="M152" i="16"/>
  <c r="L152" i="16"/>
  <c r="N8" i="16"/>
  <c r="M8" i="16"/>
  <c r="C355" i="16"/>
  <c r="N355" i="16"/>
  <c r="L355" i="16"/>
  <c r="M355" i="16"/>
  <c r="E220" i="16"/>
  <c r="M220" i="16"/>
  <c r="N220" i="16"/>
  <c r="L220" i="16"/>
  <c r="H104" i="16"/>
  <c r="N104" i="16"/>
  <c r="M104" i="16"/>
  <c r="L104" i="16"/>
  <c r="E265" i="16"/>
  <c r="M265" i="16"/>
  <c r="N265" i="16"/>
  <c r="L265" i="16"/>
  <c r="M130" i="16"/>
  <c r="N130" i="16"/>
  <c r="M57" i="16"/>
  <c r="N57" i="16"/>
  <c r="K335" i="16"/>
  <c r="N335" i="16"/>
  <c r="L335" i="16"/>
  <c r="M335" i="16"/>
  <c r="F242" i="16"/>
  <c r="M242" i="16"/>
  <c r="N242" i="16"/>
  <c r="L242" i="16"/>
  <c r="N281" i="16"/>
  <c r="L281" i="16"/>
  <c r="M281" i="16"/>
  <c r="M178" i="16"/>
  <c r="N178" i="16"/>
  <c r="L178" i="16"/>
  <c r="B52" i="16"/>
  <c r="M52" i="16"/>
  <c r="N52" i="16"/>
  <c r="H9" i="16"/>
  <c r="M9" i="16"/>
  <c r="N9" i="16"/>
  <c r="G321" i="16"/>
  <c r="N321" i="16"/>
  <c r="L321" i="16"/>
  <c r="M321" i="16"/>
  <c r="M249" i="16"/>
  <c r="N249" i="16"/>
  <c r="L249" i="16"/>
  <c r="N72" i="16"/>
  <c r="M72" i="16"/>
  <c r="E333" i="16"/>
  <c r="L333" i="16"/>
  <c r="N333" i="16"/>
  <c r="M333" i="16"/>
  <c r="C169" i="16"/>
  <c r="M169" i="16"/>
  <c r="N169" i="16"/>
  <c r="L169" i="16"/>
  <c r="N369" i="16"/>
  <c r="L369" i="16"/>
  <c r="M369" i="16"/>
  <c r="N144" i="16"/>
  <c r="M144" i="16"/>
  <c r="L144" i="16"/>
  <c r="H110" i="16"/>
  <c r="N110" i="16"/>
  <c r="M110" i="16"/>
  <c r="M127" i="16"/>
  <c r="N127" i="16"/>
  <c r="L127" i="16"/>
  <c r="L341" i="16"/>
  <c r="M341" i="16"/>
  <c r="N341" i="16"/>
  <c r="F357" i="16"/>
  <c r="N357" i="16"/>
  <c r="L357" i="16"/>
  <c r="M357" i="16"/>
  <c r="D371" i="16"/>
  <c r="N371" i="16"/>
  <c r="L371" i="16"/>
  <c r="M371" i="16"/>
  <c r="C120" i="16"/>
  <c r="N120" i="16"/>
  <c r="M120" i="16"/>
  <c r="L120" i="16"/>
  <c r="H94" i="16"/>
  <c r="N94" i="16"/>
  <c r="M94" i="16"/>
  <c r="N35" i="16"/>
  <c r="M35" i="16"/>
  <c r="M245" i="16"/>
  <c r="N245" i="16"/>
  <c r="L245" i="16"/>
  <c r="M148" i="16"/>
  <c r="N148" i="16"/>
  <c r="L148" i="16"/>
  <c r="M84" i="16"/>
  <c r="N84" i="16"/>
  <c r="N102" i="16"/>
  <c r="L102" i="16"/>
  <c r="M102" i="16"/>
  <c r="G395" i="16"/>
  <c r="N395" i="16"/>
  <c r="L395" i="16"/>
  <c r="M395" i="16"/>
  <c r="N375" i="16"/>
  <c r="L375" i="16"/>
  <c r="M375" i="16"/>
  <c r="B219" i="16"/>
  <c r="N219" i="16"/>
  <c r="M219" i="16"/>
  <c r="L219" i="16"/>
  <c r="D202" i="16"/>
  <c r="M202" i="16"/>
  <c r="N202" i="16"/>
  <c r="L202" i="16"/>
  <c r="M12" i="16"/>
  <c r="N12" i="16"/>
  <c r="C44" i="16"/>
  <c r="M44" i="16"/>
  <c r="N44" i="16"/>
  <c r="L44" i="16"/>
  <c r="G352" i="16"/>
  <c r="N352" i="16"/>
  <c r="M352" i="16"/>
  <c r="L352" i="16"/>
  <c r="N269" i="16"/>
  <c r="M269" i="16"/>
  <c r="L269" i="16"/>
  <c r="C142" i="16"/>
  <c r="N142" i="16"/>
  <c r="M142" i="16"/>
  <c r="L142" i="16"/>
  <c r="N150" i="16"/>
  <c r="M150" i="16"/>
  <c r="L150" i="16"/>
  <c r="E70" i="16"/>
  <c r="N70" i="16"/>
  <c r="M70" i="16"/>
  <c r="M17" i="16"/>
  <c r="N17" i="16"/>
  <c r="N337" i="16"/>
  <c r="L337" i="16"/>
  <c r="M337" i="16"/>
  <c r="D311" i="16"/>
  <c r="N311" i="16"/>
  <c r="L311" i="16"/>
  <c r="M311" i="16"/>
  <c r="K310" i="16"/>
  <c r="N310" i="16"/>
  <c r="L310" i="16"/>
  <c r="M310" i="16"/>
  <c r="G210" i="16"/>
  <c r="M210" i="16"/>
  <c r="N210" i="16"/>
  <c r="L210" i="16"/>
  <c r="C5" i="16"/>
  <c r="M5" i="16"/>
  <c r="N5" i="16"/>
  <c r="N51" i="16"/>
  <c r="M51" i="16"/>
  <c r="E399" i="16"/>
  <c r="N399" i="16"/>
  <c r="L399" i="16"/>
  <c r="M399" i="16"/>
  <c r="G258" i="16"/>
  <c r="M258" i="16"/>
  <c r="N258" i="16"/>
  <c r="L258" i="16"/>
  <c r="E232" i="16"/>
  <c r="N232" i="16"/>
  <c r="M232" i="16"/>
  <c r="L232" i="16"/>
  <c r="F47" i="16"/>
  <c r="M47" i="16"/>
  <c r="N47" i="16"/>
  <c r="L47" i="16"/>
  <c r="M73" i="16"/>
  <c r="N73" i="16"/>
  <c r="B374" i="16"/>
  <c r="N374" i="16"/>
  <c r="L374" i="16"/>
  <c r="M374" i="16"/>
  <c r="G306" i="16"/>
  <c r="N306" i="16"/>
  <c r="L306" i="16"/>
  <c r="M306" i="16"/>
  <c r="C186" i="16"/>
  <c r="M186" i="16"/>
  <c r="N186" i="16"/>
  <c r="L186" i="16"/>
  <c r="H167" i="16"/>
  <c r="M167" i="16"/>
  <c r="N167" i="16"/>
  <c r="L167" i="16"/>
  <c r="B170" i="16"/>
  <c r="M170" i="16"/>
  <c r="N170" i="16"/>
  <c r="L170" i="16"/>
  <c r="F15" i="16"/>
  <c r="M15" i="16"/>
  <c r="N15" i="16"/>
  <c r="N385" i="16"/>
  <c r="L385" i="16"/>
  <c r="M385" i="16"/>
  <c r="B179" i="16"/>
  <c r="N179" i="16"/>
  <c r="M179" i="16"/>
  <c r="L179" i="16"/>
  <c r="H353" i="16"/>
  <c r="N353" i="16"/>
  <c r="L353" i="16"/>
  <c r="M353" i="16"/>
  <c r="N222" i="16"/>
  <c r="M222" i="16"/>
  <c r="L222" i="16"/>
  <c r="C27" i="16"/>
  <c r="N27" i="16"/>
  <c r="M27" i="16"/>
  <c r="M74" i="16"/>
  <c r="N74" i="16"/>
  <c r="C69" i="16"/>
  <c r="M69" i="16"/>
  <c r="N69" i="16"/>
  <c r="N366" i="16"/>
  <c r="L366" i="16"/>
  <c r="M366" i="16"/>
  <c r="N300" i="16"/>
  <c r="L300" i="16"/>
  <c r="M300" i="16"/>
  <c r="M117" i="16"/>
  <c r="N117" i="16"/>
  <c r="L117" i="16"/>
  <c r="N327" i="16"/>
  <c r="L327" i="16"/>
  <c r="M327" i="16"/>
  <c r="G158" i="16"/>
  <c r="N158" i="16"/>
  <c r="M158" i="16"/>
  <c r="L158" i="16"/>
  <c r="N338" i="16"/>
  <c r="L338" i="16"/>
  <c r="M338" i="16"/>
  <c r="N184" i="16"/>
  <c r="M184" i="16"/>
  <c r="L184" i="16"/>
  <c r="H95" i="16"/>
  <c r="M95" i="16"/>
  <c r="N95" i="16"/>
  <c r="F243" i="16"/>
  <c r="N243" i="16"/>
  <c r="M243" i="16"/>
  <c r="L243" i="16"/>
  <c r="H350" i="16"/>
  <c r="N350" i="16"/>
  <c r="L350" i="16"/>
  <c r="M350" i="16"/>
  <c r="B266" i="16"/>
  <c r="M266" i="16"/>
  <c r="N266" i="16"/>
  <c r="L266" i="16"/>
  <c r="H188" i="16"/>
  <c r="M188" i="16"/>
  <c r="N188" i="16"/>
  <c r="L188" i="16"/>
  <c r="F291" i="16"/>
  <c r="N291" i="16"/>
  <c r="L291" i="16"/>
  <c r="M291" i="16"/>
  <c r="G196" i="16"/>
  <c r="M196" i="16"/>
  <c r="N196" i="16"/>
  <c r="L196" i="16"/>
  <c r="M124" i="16"/>
  <c r="N124" i="16"/>
  <c r="M23" i="16"/>
  <c r="N23" i="16"/>
  <c r="F323" i="16"/>
  <c r="N323" i="16"/>
  <c r="L323" i="16"/>
  <c r="M323" i="16"/>
  <c r="G115" i="16"/>
  <c r="N115" i="16"/>
  <c r="M115" i="16"/>
  <c r="L115" i="16"/>
  <c r="B340" i="16"/>
  <c r="N340" i="16"/>
  <c r="L340" i="16"/>
  <c r="M340" i="16"/>
  <c r="N283" i="16"/>
  <c r="L283" i="16"/>
  <c r="M283" i="16"/>
  <c r="H121" i="16"/>
  <c r="M121" i="16"/>
  <c r="N121" i="16"/>
  <c r="L121" i="16"/>
  <c r="M109" i="16"/>
  <c r="N109" i="16"/>
  <c r="N398" i="16"/>
  <c r="L398" i="16"/>
  <c r="M398" i="16"/>
  <c r="D380" i="16"/>
  <c r="N380" i="16"/>
  <c r="L380" i="16"/>
  <c r="M380" i="16"/>
  <c r="G248" i="16"/>
  <c r="N248" i="16"/>
  <c r="M248" i="16"/>
  <c r="L248" i="16"/>
  <c r="F209" i="16"/>
  <c r="M209" i="16"/>
  <c r="N209" i="16"/>
  <c r="L209" i="16"/>
  <c r="M26" i="16"/>
  <c r="N26" i="16"/>
  <c r="M58" i="16"/>
  <c r="N58" i="16"/>
  <c r="K301" i="16"/>
  <c r="L301" i="16"/>
  <c r="N301" i="16"/>
  <c r="M301" i="16"/>
  <c r="D225" i="16"/>
  <c r="M225" i="16"/>
  <c r="N225" i="16"/>
  <c r="L225" i="16"/>
  <c r="G154" i="16"/>
  <c r="M154" i="16"/>
  <c r="N154" i="16"/>
  <c r="L154" i="16"/>
  <c r="K256" i="16"/>
  <c r="N256" i="16"/>
  <c r="M256" i="16"/>
  <c r="L256" i="16"/>
  <c r="M10" i="16"/>
  <c r="N10" i="16"/>
  <c r="E75" i="16"/>
  <c r="N75" i="16"/>
  <c r="M75" i="16"/>
  <c r="G138" i="16"/>
  <c r="M138" i="16"/>
  <c r="N138" i="16"/>
  <c r="M229" i="16"/>
  <c r="N229" i="16"/>
  <c r="L229" i="16"/>
  <c r="D298" i="16"/>
  <c r="N298" i="16"/>
  <c r="L298" i="16"/>
  <c r="M298" i="16"/>
  <c r="G166" i="16"/>
  <c r="N166" i="16"/>
  <c r="L166" i="16"/>
  <c r="M166" i="16"/>
  <c r="H89" i="16"/>
  <c r="M89" i="16"/>
  <c r="N89" i="16"/>
  <c r="F307" i="16"/>
  <c r="N307" i="16"/>
  <c r="L307" i="16"/>
  <c r="M307" i="16"/>
  <c r="F83" i="16"/>
  <c r="N83" i="16"/>
  <c r="M83" i="16"/>
  <c r="G274" i="16"/>
  <c r="M274" i="16"/>
  <c r="N274" i="16"/>
  <c r="L274" i="16"/>
  <c r="H238" i="16"/>
  <c r="N238" i="16"/>
  <c r="M238" i="16"/>
  <c r="L238" i="16"/>
  <c r="N54" i="16"/>
  <c r="M54" i="16"/>
  <c r="F79" i="16"/>
  <c r="M79" i="16"/>
  <c r="N79" i="16"/>
  <c r="F360" i="16"/>
  <c r="N360" i="16"/>
  <c r="M360" i="16"/>
  <c r="L360" i="16"/>
  <c r="M236" i="16"/>
  <c r="N236" i="16"/>
  <c r="L236" i="16"/>
  <c r="M177" i="16"/>
  <c r="N177" i="16"/>
  <c r="L177" i="16"/>
  <c r="N299" i="16"/>
  <c r="L299" i="16"/>
  <c r="M299" i="16"/>
  <c r="H20" i="16"/>
  <c r="M20" i="16"/>
  <c r="N20" i="16"/>
  <c r="N11" i="16"/>
  <c r="M11" i="16"/>
  <c r="C160" i="16"/>
  <c r="N160" i="16"/>
  <c r="M160" i="16"/>
  <c r="L160" i="16"/>
  <c r="E336" i="16"/>
  <c r="N336" i="16"/>
  <c r="M336" i="16"/>
  <c r="L336" i="16"/>
  <c r="B318" i="16"/>
  <c r="N318" i="16"/>
  <c r="L318" i="16"/>
  <c r="M318" i="16"/>
  <c r="N315" i="16"/>
  <c r="L315" i="16"/>
  <c r="M315" i="16"/>
  <c r="F344" i="16"/>
  <c r="N344" i="16"/>
  <c r="M344" i="16"/>
  <c r="L344" i="16"/>
  <c r="K388" i="16"/>
  <c r="N388" i="16"/>
  <c r="L388" i="16"/>
  <c r="M388" i="16"/>
  <c r="M82" i="16"/>
  <c r="N82" i="16"/>
  <c r="L82" i="16"/>
  <c r="M18" i="16"/>
  <c r="N18" i="16"/>
  <c r="F372" i="16"/>
  <c r="N372" i="16"/>
  <c r="L372" i="16"/>
  <c r="M372" i="16"/>
  <c r="N285" i="16"/>
  <c r="L285" i="16"/>
  <c r="M285" i="16"/>
  <c r="H376" i="16"/>
  <c r="N376" i="16"/>
  <c r="M376" i="16"/>
  <c r="L376" i="16"/>
  <c r="H396" i="16"/>
  <c r="N396" i="16"/>
  <c r="L396" i="16"/>
  <c r="M396" i="16"/>
  <c r="M279" i="16"/>
  <c r="N279" i="16"/>
  <c r="L279" i="16"/>
  <c r="M85" i="16"/>
  <c r="N85" i="16"/>
  <c r="C111" i="16"/>
  <c r="M111" i="16"/>
  <c r="N111" i="16"/>
  <c r="J5" i="25"/>
  <c r="C5" i="25" s="1"/>
  <c r="N383" i="16"/>
  <c r="L383" i="16"/>
  <c r="M383" i="16"/>
  <c r="F228" i="16"/>
  <c r="M228" i="16"/>
  <c r="N228" i="16"/>
  <c r="L228" i="16"/>
  <c r="M41" i="16"/>
  <c r="N41" i="16"/>
  <c r="N88" i="16"/>
  <c r="M88" i="16"/>
  <c r="K392" i="16"/>
  <c r="N392" i="16"/>
  <c r="M392" i="16"/>
  <c r="L392" i="16"/>
  <c r="F175" i="16"/>
  <c r="M175" i="16"/>
  <c r="N175" i="16"/>
  <c r="L175" i="16"/>
  <c r="H252" i="16"/>
  <c r="M252" i="16"/>
  <c r="N252" i="16"/>
  <c r="L252" i="16"/>
  <c r="N155" i="16"/>
  <c r="M155" i="16"/>
  <c r="L155" i="16"/>
  <c r="M4" i="16"/>
  <c r="N4" i="16"/>
  <c r="M37" i="16"/>
  <c r="N37" i="16"/>
  <c r="N325" i="16"/>
  <c r="L325" i="16"/>
  <c r="M325" i="16"/>
  <c r="N128" i="16"/>
  <c r="M128" i="16"/>
  <c r="H223" i="16"/>
  <c r="M223" i="16"/>
  <c r="N223" i="16"/>
  <c r="L223" i="16"/>
  <c r="K286" i="16"/>
  <c r="N286" i="16"/>
  <c r="L286" i="16"/>
  <c r="M286" i="16"/>
  <c r="N126" i="16"/>
  <c r="M126" i="16"/>
  <c r="L126" i="16"/>
  <c r="N118" i="16"/>
  <c r="M118" i="16"/>
  <c r="L118" i="16"/>
  <c r="F358" i="16"/>
  <c r="N358" i="16"/>
  <c r="L358" i="16"/>
  <c r="M358" i="16"/>
  <c r="F267" i="16"/>
  <c r="N267" i="16"/>
  <c r="M267" i="16"/>
  <c r="L267" i="16"/>
  <c r="C201" i="16"/>
  <c r="M201" i="16"/>
  <c r="N201" i="16"/>
  <c r="L201" i="16"/>
  <c r="N163" i="16"/>
  <c r="M163" i="16"/>
  <c r="L163" i="16"/>
  <c r="M63" i="16"/>
  <c r="N63" i="16"/>
  <c r="L63" i="16"/>
  <c r="C53" i="16"/>
  <c r="M53" i="16"/>
  <c r="N53" i="16"/>
  <c r="N230" i="16"/>
  <c r="L230" i="16"/>
  <c r="M230" i="16"/>
  <c r="H275" i="16"/>
  <c r="N275" i="16"/>
  <c r="L275" i="16"/>
  <c r="M275" i="16"/>
  <c r="N168" i="16"/>
  <c r="M168" i="16"/>
  <c r="L168" i="16"/>
  <c r="M13" i="16"/>
  <c r="N13" i="16"/>
  <c r="N59" i="16"/>
  <c r="M59" i="16"/>
  <c r="K370" i="16"/>
  <c r="N370" i="16"/>
  <c r="L370" i="16"/>
  <c r="M370" i="16"/>
  <c r="F141" i="16"/>
  <c r="M141" i="16"/>
  <c r="N141" i="16"/>
  <c r="L141" i="16"/>
  <c r="M237" i="16"/>
  <c r="N237" i="16"/>
  <c r="L237" i="16"/>
  <c r="G320" i="16"/>
  <c r="N320" i="16"/>
  <c r="M320" i="16"/>
  <c r="L320" i="16"/>
  <c r="N38" i="16"/>
  <c r="M38" i="16"/>
  <c r="C66" i="16"/>
  <c r="M66" i="16"/>
  <c r="N66" i="16"/>
  <c r="C134" i="16"/>
  <c r="N134" i="16"/>
  <c r="L134" i="16"/>
  <c r="M134" i="16"/>
  <c r="C277" i="16"/>
  <c r="N277" i="16"/>
  <c r="L277" i="16"/>
  <c r="M277" i="16"/>
  <c r="E213" i="16"/>
  <c r="M213" i="16"/>
  <c r="N213" i="16"/>
  <c r="L213" i="16"/>
  <c r="M125" i="16"/>
  <c r="N125" i="16"/>
  <c r="D86" i="16"/>
  <c r="N86" i="16"/>
  <c r="M86" i="16"/>
  <c r="C76" i="16"/>
  <c r="M76" i="16"/>
  <c r="N76" i="16"/>
  <c r="N272" i="16"/>
  <c r="M272" i="16"/>
  <c r="L272" i="16"/>
  <c r="N30" i="16"/>
  <c r="M30" i="16"/>
  <c r="C361" i="16"/>
  <c r="N361" i="16"/>
  <c r="L361" i="16"/>
  <c r="M361" i="16"/>
  <c r="G116" i="16"/>
  <c r="M116" i="16"/>
  <c r="N116" i="16"/>
  <c r="L116" i="16"/>
  <c r="K354" i="16"/>
  <c r="N354" i="16"/>
  <c r="L354" i="16"/>
  <c r="M354" i="16"/>
  <c r="D390" i="16"/>
  <c r="N390" i="16"/>
  <c r="L390" i="16"/>
  <c r="M390" i="16"/>
  <c r="M93" i="16"/>
  <c r="N93" i="16"/>
  <c r="M28" i="16"/>
  <c r="N28" i="16"/>
  <c r="C384" i="16"/>
  <c r="N384" i="16"/>
  <c r="M384" i="16"/>
  <c r="L384" i="16"/>
  <c r="M239" i="16"/>
  <c r="N239" i="16"/>
  <c r="L239" i="16"/>
  <c r="F154" i="16"/>
  <c r="G366" i="16"/>
  <c r="E225" i="16"/>
  <c r="C229" i="16"/>
  <c r="E300" i="16"/>
  <c r="F222" i="16"/>
  <c r="E338" i="16"/>
  <c r="K243" i="16"/>
  <c r="B229" i="16"/>
  <c r="B89" i="16"/>
  <c r="J129" i="25"/>
  <c r="C129" i="25" s="1"/>
  <c r="G350" i="16"/>
  <c r="B327" i="16"/>
  <c r="G179" i="16"/>
  <c r="C179" i="16"/>
  <c r="G256" i="16"/>
  <c r="G327" i="16"/>
  <c r="G307" i="16"/>
  <c r="F274" i="16"/>
  <c r="G338" i="16"/>
  <c r="J146" i="25"/>
  <c r="C146" i="25" s="1"/>
  <c r="L145" i="16" s="1"/>
  <c r="J131" i="25"/>
  <c r="C131" i="25" s="1"/>
  <c r="L130" i="16" s="1"/>
  <c r="E274" i="16"/>
  <c r="H327" i="16"/>
  <c r="B385" i="16"/>
  <c r="K75" i="16"/>
  <c r="K366" i="16"/>
  <c r="E366" i="16"/>
  <c r="K300" i="16"/>
  <c r="K229" i="16"/>
  <c r="E327" i="16"/>
  <c r="K307" i="16"/>
  <c r="F75" i="16"/>
  <c r="K27" i="16"/>
  <c r="D366" i="16"/>
  <c r="E301" i="16"/>
  <c r="K385" i="16"/>
  <c r="F366" i="16"/>
  <c r="D300" i="16"/>
  <c r="B353" i="16"/>
  <c r="C79" i="16"/>
  <c r="K83" i="16"/>
  <c r="B83" i="16"/>
  <c r="F300" i="16"/>
  <c r="H229" i="16"/>
  <c r="D27" i="16"/>
  <c r="C366" i="16"/>
  <c r="G301" i="16"/>
  <c r="G385" i="16"/>
  <c r="B300" i="16"/>
  <c r="K338" i="16"/>
  <c r="C300" i="16"/>
  <c r="C353" i="16"/>
  <c r="C225" i="16"/>
  <c r="F256" i="16"/>
  <c r="B298" i="16"/>
  <c r="G79" i="16"/>
  <c r="B54" i="16"/>
  <c r="J125" i="25"/>
  <c r="C125" i="25" s="1"/>
  <c r="L124" i="16" s="1"/>
  <c r="J133" i="25"/>
  <c r="C133" i="25" s="1"/>
  <c r="L132" i="16" s="1"/>
  <c r="J139" i="25"/>
  <c r="C139" i="25" s="1"/>
  <c r="L138" i="16" s="1"/>
  <c r="D138" i="16"/>
  <c r="H385" i="16"/>
  <c r="G300" i="16"/>
  <c r="H300" i="16"/>
  <c r="E353" i="16"/>
  <c r="K54" i="16"/>
  <c r="J89" i="25"/>
  <c r="C89" i="25" s="1"/>
  <c r="L88" i="16" s="1"/>
  <c r="J90" i="25"/>
  <c r="C90" i="25" s="1"/>
  <c r="L89" i="16" s="1"/>
  <c r="J77" i="25"/>
  <c r="C77" i="25" s="1"/>
  <c r="L76" i="16" s="1"/>
  <c r="J126" i="25"/>
  <c r="C126" i="25" s="1"/>
  <c r="L125" i="16" s="1"/>
  <c r="J104" i="25"/>
  <c r="C104" i="25" s="1"/>
  <c r="L103" i="16" s="1"/>
  <c r="J87" i="25"/>
  <c r="C87" i="25" s="1"/>
  <c r="L85" i="16" s="1"/>
  <c r="J123" i="25"/>
  <c r="C123" i="25" s="1"/>
  <c r="L122" i="16" s="1"/>
  <c r="J95" i="25"/>
  <c r="C95" i="25" s="1"/>
  <c r="K248" i="16"/>
  <c r="B350" i="16"/>
  <c r="D222" i="16"/>
  <c r="D179" i="16"/>
  <c r="E10" i="16"/>
  <c r="E27" i="16"/>
  <c r="D74" i="16"/>
  <c r="E54" i="16"/>
  <c r="C385" i="16"/>
  <c r="H366" i="16"/>
  <c r="B256" i="16"/>
  <c r="D54" i="16"/>
  <c r="J82" i="25"/>
  <c r="C82" i="25" s="1"/>
  <c r="J75" i="25"/>
  <c r="C75" i="25" s="1"/>
  <c r="J80" i="25"/>
  <c r="C80" i="25" s="1"/>
  <c r="L79" i="16" s="1"/>
  <c r="J85" i="25"/>
  <c r="C85" i="25" s="1"/>
  <c r="L84" i="16" s="1"/>
  <c r="J96" i="25"/>
  <c r="C96" i="25" s="1"/>
  <c r="L95" i="16" s="1"/>
  <c r="J130" i="25"/>
  <c r="C130" i="25" s="1"/>
  <c r="L129" i="16" s="1"/>
  <c r="B243" i="16"/>
  <c r="C293" i="16"/>
  <c r="D160" i="16"/>
  <c r="C158" i="16"/>
  <c r="F338" i="16"/>
  <c r="H338" i="16"/>
  <c r="F350" i="16"/>
  <c r="E350" i="16"/>
  <c r="K318" i="16"/>
  <c r="E278" i="16"/>
  <c r="C327" i="16"/>
  <c r="K60" i="16"/>
  <c r="H336" i="16"/>
  <c r="E243" i="16"/>
  <c r="B338" i="16"/>
  <c r="B293" i="16"/>
  <c r="C336" i="16"/>
  <c r="C348" i="16"/>
  <c r="K160" i="16"/>
  <c r="H173" i="16"/>
  <c r="G318" i="16"/>
  <c r="D327" i="16"/>
  <c r="F327" i="16"/>
  <c r="K293" i="16"/>
  <c r="E234" i="16"/>
  <c r="B86" i="16"/>
  <c r="G336" i="16"/>
  <c r="C243" i="16"/>
  <c r="D91" i="16"/>
  <c r="H259" i="16"/>
  <c r="H66" i="16"/>
  <c r="G243" i="16"/>
  <c r="C350" i="16"/>
  <c r="F213" i="16"/>
  <c r="H160" i="16"/>
  <c r="E160" i="16"/>
  <c r="B76" i="16"/>
  <c r="C338" i="16"/>
  <c r="D338" i="16"/>
  <c r="B277" i="16"/>
  <c r="C261" i="16"/>
  <c r="D278" i="16"/>
  <c r="E215" i="16"/>
  <c r="K278" i="16"/>
  <c r="F86" i="16"/>
  <c r="B336" i="16"/>
  <c r="B95" i="16"/>
  <c r="B5" i="16"/>
  <c r="H399" i="16"/>
  <c r="K258" i="16"/>
  <c r="K210" i="16"/>
  <c r="H307" i="16"/>
  <c r="D307" i="16"/>
  <c r="H10" i="16"/>
  <c r="K316" i="16"/>
  <c r="K10" i="16"/>
  <c r="G89" i="16"/>
  <c r="K238" i="16"/>
  <c r="G83" i="16"/>
  <c r="F27" i="16"/>
  <c r="C362" i="16"/>
  <c r="E254" i="16"/>
  <c r="C381" i="16"/>
  <c r="B225" i="16"/>
  <c r="F353" i="16"/>
  <c r="H138" i="16"/>
  <c r="F225" i="16"/>
  <c r="D356" i="16"/>
  <c r="C256" i="16"/>
  <c r="F54" i="16"/>
  <c r="F238" i="16"/>
  <c r="C307" i="16"/>
  <c r="G381" i="16"/>
  <c r="H274" i="16"/>
  <c r="B274" i="16"/>
  <c r="G238" i="16"/>
  <c r="B238" i="16"/>
  <c r="K289" i="16"/>
  <c r="K362" i="16"/>
  <c r="D362" i="16"/>
  <c r="E362" i="16"/>
  <c r="D385" i="16"/>
  <c r="B316" i="16"/>
  <c r="C316" i="16"/>
  <c r="G254" i="16"/>
  <c r="G222" i="16"/>
  <c r="E368" i="16"/>
  <c r="B138" i="16"/>
  <c r="B356" i="16"/>
  <c r="H356" i="16"/>
  <c r="H256" i="16"/>
  <c r="D256" i="16"/>
  <c r="E229" i="16"/>
  <c r="F368" i="16"/>
  <c r="K381" i="16"/>
  <c r="G10" i="16"/>
  <c r="D238" i="16"/>
  <c r="C274" i="16"/>
  <c r="H83" i="16"/>
  <c r="E74" i="16"/>
  <c r="C83" i="16"/>
  <c r="F179" i="16"/>
  <c r="E385" i="16"/>
  <c r="F381" i="16"/>
  <c r="F385" i="16"/>
  <c r="H179" i="16"/>
  <c r="K138" i="16"/>
  <c r="G80" i="16"/>
  <c r="E166" i="16"/>
  <c r="H75" i="16"/>
  <c r="D10" i="16"/>
  <c r="K274" i="16"/>
  <c r="G27" i="16"/>
  <c r="E83" i="16"/>
  <c r="E238" i="16"/>
  <c r="C74" i="16"/>
  <c r="G74" i="16"/>
  <c r="E138" i="16"/>
  <c r="D229" i="16"/>
  <c r="F301" i="16"/>
  <c r="D301" i="16"/>
  <c r="H362" i="16"/>
  <c r="B289" i="16"/>
  <c r="H225" i="16"/>
  <c r="H154" i="16"/>
  <c r="G356" i="16"/>
  <c r="C254" i="16"/>
  <c r="B222" i="16"/>
  <c r="C238" i="16"/>
  <c r="B307" i="16"/>
  <c r="G209" i="16"/>
  <c r="D248" i="16"/>
  <c r="C301" i="16"/>
  <c r="C222" i="16"/>
  <c r="G229" i="16"/>
  <c r="E307" i="16"/>
  <c r="H74" i="16"/>
  <c r="D274" i="16"/>
  <c r="F138" i="16"/>
  <c r="H301" i="16"/>
  <c r="D83" i="16"/>
  <c r="H316" i="16"/>
  <c r="B301" i="16"/>
  <c r="G289" i="16"/>
  <c r="D381" i="16"/>
  <c r="H381" i="16"/>
  <c r="C138" i="16"/>
  <c r="F229" i="16"/>
  <c r="B154" i="16"/>
  <c r="K154" i="16"/>
  <c r="C154" i="16"/>
  <c r="D154" i="16"/>
  <c r="E37" i="16"/>
  <c r="AE16" i="13"/>
  <c r="AE17" i="13"/>
  <c r="B99" i="16"/>
  <c r="E311" i="16"/>
  <c r="H310" i="16"/>
  <c r="C310" i="16"/>
  <c r="G5" i="16"/>
  <c r="H150" i="16"/>
  <c r="F337" i="16"/>
  <c r="D310" i="16"/>
  <c r="F150" i="16"/>
  <c r="B380" i="16"/>
  <c r="K337" i="16"/>
  <c r="E210" i="16"/>
  <c r="E310" i="16"/>
  <c r="AE14" i="13"/>
  <c r="C21" i="24" s="1"/>
  <c r="AE9" i="13"/>
  <c r="C16" i="24" s="1"/>
  <c r="G16" i="24" s="1"/>
  <c r="AE15" i="13"/>
  <c r="C40" i="24" s="1"/>
  <c r="AE12" i="13"/>
  <c r="C19" i="24" s="1"/>
  <c r="AE13" i="13"/>
  <c r="C20" i="24" s="1"/>
  <c r="AE7" i="13"/>
  <c r="C14" i="24" s="1"/>
  <c r="H14" i="24" s="1"/>
  <c r="AE10" i="13"/>
  <c r="C17" i="24" s="1"/>
  <c r="G17" i="24" s="1"/>
  <c r="F14" i="24"/>
  <c r="F16" i="24"/>
  <c r="F13" i="24"/>
  <c r="F12" i="24" s="1"/>
  <c r="F18" i="24"/>
  <c r="AE11" i="13"/>
  <c r="C18" i="24" s="1"/>
  <c r="H18" i="24" s="1"/>
  <c r="F15" i="24"/>
  <c r="E35" i="24"/>
  <c r="D35" i="24"/>
  <c r="D29" i="24"/>
  <c r="E29" i="24"/>
  <c r="F17" i="24"/>
  <c r="D20" i="24"/>
  <c r="E20" i="24"/>
  <c r="E34" i="24"/>
  <c r="D34" i="24"/>
  <c r="E19" i="24"/>
  <c r="D19" i="24"/>
  <c r="E22" i="24"/>
  <c r="D22" i="24"/>
  <c r="D38" i="24"/>
  <c r="D32" i="24"/>
  <c r="E32" i="24"/>
  <c r="E30" i="24"/>
  <c r="D30" i="24"/>
  <c r="E27" i="24"/>
  <c r="D27" i="24"/>
  <c r="E23" i="24"/>
  <c r="D23" i="24"/>
  <c r="E26" i="24"/>
  <c r="D26" i="24"/>
  <c r="D28" i="24"/>
  <c r="E28" i="24"/>
  <c r="D37" i="24"/>
  <c r="E37" i="24"/>
  <c r="D33" i="24"/>
  <c r="E33" i="24"/>
  <c r="D24" i="24"/>
  <c r="E24" i="24"/>
  <c r="E31" i="24"/>
  <c r="D31" i="24"/>
  <c r="D25" i="24"/>
  <c r="E25" i="24"/>
  <c r="D21" i="24"/>
  <c r="E21" i="24"/>
  <c r="D36" i="24"/>
  <c r="E36" i="24"/>
  <c r="AE8" i="13"/>
  <c r="C15" i="24" s="1"/>
  <c r="H15" i="24" s="1"/>
  <c r="AE6" i="13"/>
  <c r="C13" i="24" s="1"/>
  <c r="H13" i="24" s="1"/>
  <c r="F374" i="16"/>
  <c r="D167" i="16"/>
  <c r="H311" i="16"/>
  <c r="D150" i="16"/>
  <c r="G15" i="16"/>
  <c r="D374" i="16"/>
  <c r="D399" i="16"/>
  <c r="D242" i="16"/>
  <c r="B310" i="16"/>
  <c r="C374" i="16"/>
  <c r="C73" i="16"/>
  <c r="K306" i="16"/>
  <c r="K167" i="16"/>
  <c r="G167" i="16"/>
  <c r="K186" i="16"/>
  <c r="H337" i="16"/>
  <c r="H258" i="16"/>
  <c r="B258" i="16"/>
  <c r="C242" i="16"/>
  <c r="F232" i="16"/>
  <c r="B15" i="16"/>
  <c r="G186" i="16"/>
  <c r="E337" i="16"/>
  <c r="H335" i="16"/>
  <c r="F310" i="16"/>
  <c r="F269" i="16"/>
  <c r="G73" i="16"/>
  <c r="K73" i="16"/>
  <c r="C51" i="16"/>
  <c r="F167" i="16"/>
  <c r="D337" i="16"/>
  <c r="C337" i="16"/>
  <c r="D335" i="16"/>
  <c r="F335" i="16"/>
  <c r="G399" i="16"/>
  <c r="G311" i="16"/>
  <c r="K232" i="16"/>
  <c r="F142" i="16"/>
  <c r="D210" i="16"/>
  <c r="G170" i="16"/>
  <c r="K15" i="16"/>
  <c r="G310" i="16"/>
  <c r="E306" i="16"/>
  <c r="C306" i="16"/>
  <c r="H186" i="16"/>
  <c r="C399" i="16"/>
  <c r="E258" i="16"/>
  <c r="E167" i="16"/>
  <c r="B210" i="16"/>
  <c r="G273" i="16"/>
  <c r="E208" i="16"/>
  <c r="G194" i="16"/>
  <c r="G287" i="16"/>
  <c r="F194" i="16"/>
  <c r="K29" i="16"/>
  <c r="K208" i="16"/>
  <c r="D309" i="16"/>
  <c r="F211" i="16"/>
  <c r="E287" i="16"/>
  <c r="D226" i="16"/>
  <c r="F264" i="16"/>
  <c r="D99" i="16"/>
  <c r="C99" i="16"/>
  <c r="B315" i="16"/>
  <c r="G172" i="16"/>
  <c r="B397" i="16"/>
  <c r="C149" i="16"/>
  <c r="K234" i="16"/>
  <c r="F76" i="16"/>
  <c r="H86" i="16"/>
  <c r="F134" i="16"/>
  <c r="E277" i="16"/>
  <c r="B213" i="16"/>
  <c r="E173" i="16"/>
  <c r="B313" i="16"/>
  <c r="G259" i="16"/>
  <c r="G162" i="16"/>
  <c r="B19" i="16"/>
  <c r="H19" i="16"/>
  <c r="G215" i="16"/>
  <c r="E259" i="16"/>
  <c r="C204" i="16"/>
  <c r="D60" i="16"/>
  <c r="B172" i="16"/>
  <c r="H134" i="16"/>
  <c r="F334" i="16"/>
  <c r="C213" i="16"/>
  <c r="F172" i="16"/>
  <c r="B278" i="16"/>
  <c r="H60" i="16"/>
  <c r="K149" i="16"/>
  <c r="K172" i="16"/>
  <c r="H76" i="16"/>
  <c r="C290" i="16"/>
  <c r="D348" i="16"/>
  <c r="B348" i="16"/>
  <c r="H277" i="16"/>
  <c r="G173" i="16"/>
  <c r="D313" i="16"/>
  <c r="K259" i="16"/>
  <c r="G66" i="16"/>
  <c r="G334" i="16"/>
  <c r="C278" i="16"/>
  <c r="K215" i="16"/>
  <c r="B259" i="16"/>
  <c r="C302" i="16"/>
  <c r="H172" i="16"/>
  <c r="D293" i="16"/>
  <c r="C172" i="16"/>
  <c r="D172" i="16"/>
  <c r="D76" i="16"/>
  <c r="E86" i="16"/>
  <c r="E134" i="16"/>
  <c r="G348" i="16"/>
  <c r="D169" i="16"/>
  <c r="C19" i="16"/>
  <c r="F19" i="16"/>
  <c r="B173" i="16"/>
  <c r="C162" i="16"/>
  <c r="F313" i="16"/>
  <c r="E91" i="16"/>
  <c r="C313" i="16"/>
  <c r="F278" i="16"/>
  <c r="B234" i="16"/>
  <c r="F215" i="16"/>
  <c r="F293" i="16"/>
  <c r="H397" i="16"/>
  <c r="B60" i="16"/>
  <c r="E293" i="16"/>
  <c r="G86" i="16"/>
  <c r="F169" i="16"/>
  <c r="H91" i="16"/>
  <c r="C259" i="16"/>
  <c r="F259" i="16"/>
  <c r="K66" i="16"/>
  <c r="B334" i="16"/>
  <c r="D213" i="16"/>
  <c r="G278" i="16"/>
  <c r="G234" i="16"/>
  <c r="B215" i="16"/>
  <c r="G293" i="16"/>
  <c r="G397" i="16"/>
  <c r="F397" i="16"/>
  <c r="K212" i="16"/>
  <c r="H261" i="16"/>
  <c r="C60" i="16"/>
  <c r="C234" i="16"/>
  <c r="G134" i="16"/>
  <c r="H348" i="16"/>
  <c r="F348" i="16"/>
  <c r="K348" i="16"/>
  <c r="G169" i="16"/>
  <c r="K91" i="16"/>
  <c r="F277" i="16"/>
  <c r="F173" i="16"/>
  <c r="E313" i="16"/>
  <c r="D234" i="16"/>
  <c r="K313" i="16"/>
  <c r="F91" i="16"/>
  <c r="K204" i="16"/>
  <c r="D204" i="16"/>
  <c r="C334" i="16"/>
  <c r="E334" i="16"/>
  <c r="D397" i="16"/>
  <c r="E76" i="16"/>
  <c r="G60" i="16"/>
  <c r="G76" i="16"/>
  <c r="C86" i="16"/>
  <c r="E290" i="16"/>
  <c r="K173" i="16"/>
  <c r="F234" i="16"/>
  <c r="G277" i="16"/>
  <c r="K334" i="16"/>
  <c r="B204" i="16"/>
  <c r="H313" i="16"/>
  <c r="F66" i="16"/>
  <c r="H248" i="16"/>
  <c r="E283" i="16"/>
  <c r="B294" i="16"/>
  <c r="D158" i="16"/>
  <c r="C294" i="16"/>
  <c r="D369" i="16"/>
  <c r="H302" i="16"/>
  <c r="K302" i="16"/>
  <c r="K96" i="16"/>
  <c r="K116" i="16"/>
  <c r="K294" i="16"/>
  <c r="B185" i="16"/>
  <c r="E14" i="16"/>
  <c r="F96" i="16"/>
  <c r="D224" i="16"/>
  <c r="B116" i="16"/>
  <c r="F294" i="16"/>
  <c r="B302" i="16"/>
  <c r="E369" i="16"/>
  <c r="G302" i="16"/>
  <c r="D96" i="16"/>
  <c r="F114" i="16"/>
  <c r="C6" i="16"/>
  <c r="C116" i="16"/>
  <c r="E205" i="16"/>
  <c r="F369" i="16"/>
  <c r="F158" i="16"/>
  <c r="E96" i="16"/>
  <c r="C96" i="16"/>
  <c r="D3" i="16"/>
  <c r="G369" i="16"/>
  <c r="D294" i="16"/>
  <c r="D114" i="16"/>
  <c r="D302" i="16"/>
  <c r="G294" i="16"/>
  <c r="C369" i="16"/>
  <c r="K158" i="16"/>
  <c r="B158" i="16"/>
  <c r="H369" i="16"/>
  <c r="B96" i="16"/>
  <c r="H96" i="16"/>
  <c r="G282" i="16"/>
  <c r="E158" i="16"/>
  <c r="E294" i="16"/>
  <c r="H158" i="16"/>
  <c r="G96" i="16"/>
  <c r="D363" i="16"/>
  <c r="C115" i="16"/>
  <c r="E398" i="16"/>
  <c r="H209" i="16"/>
  <c r="B323" i="16"/>
  <c r="E109" i="16"/>
  <c r="C209" i="16"/>
  <c r="D109" i="16"/>
  <c r="F115" i="16"/>
  <c r="H241" i="16"/>
  <c r="C282" i="16"/>
  <c r="G192" i="16"/>
  <c r="D304" i="16"/>
  <c r="G171" i="16"/>
  <c r="G157" i="16"/>
  <c r="B114" i="16"/>
  <c r="G14" i="16"/>
  <c r="F331" i="16"/>
  <c r="G176" i="16"/>
  <c r="F319" i="16"/>
  <c r="D319" i="16"/>
  <c r="F241" i="16"/>
  <c r="H303" i="16"/>
  <c r="C207" i="16"/>
  <c r="F3" i="16"/>
  <c r="H43" i="16"/>
  <c r="E304" i="16"/>
  <c r="B171" i="16"/>
  <c r="E49" i="16"/>
  <c r="E331" i="16"/>
  <c r="D280" i="16"/>
  <c r="G146" i="16"/>
  <c r="D6" i="16"/>
  <c r="K227" i="16"/>
  <c r="C340" i="16"/>
  <c r="C14" i="16"/>
  <c r="B369" i="16"/>
  <c r="D97" i="16"/>
  <c r="B97" i="16"/>
  <c r="G155" i="16"/>
  <c r="D4" i="16"/>
  <c r="E128" i="16"/>
  <c r="H286" i="16"/>
  <c r="K37" i="16"/>
  <c r="E325" i="16"/>
  <c r="B375" i="16"/>
  <c r="H352" i="16"/>
  <c r="B121" i="16"/>
  <c r="B115" i="16"/>
  <c r="E380" i="16"/>
  <c r="E248" i="16"/>
  <c r="F340" i="16"/>
  <c r="E340" i="16"/>
  <c r="F398" i="16"/>
  <c r="G109" i="16"/>
  <c r="G225" i="16"/>
  <c r="G121" i="16"/>
  <c r="E154" i="16"/>
  <c r="C109" i="16"/>
  <c r="H69" i="16"/>
  <c r="D398" i="16"/>
  <c r="B109" i="16"/>
  <c r="D121" i="16"/>
  <c r="K380" i="16"/>
  <c r="C398" i="16"/>
  <c r="K115" i="16"/>
  <c r="C248" i="16"/>
  <c r="E115" i="16"/>
  <c r="C380" i="16"/>
  <c r="B209" i="16"/>
  <c r="B283" i="16"/>
  <c r="G398" i="16"/>
  <c r="D209" i="16"/>
  <c r="H380" i="16"/>
  <c r="F380" i="16"/>
  <c r="H398" i="16"/>
  <c r="K398" i="16"/>
  <c r="K209" i="16"/>
  <c r="B12" i="16"/>
  <c r="K69" i="16"/>
  <c r="B367" i="16"/>
  <c r="H243" i="16"/>
  <c r="H233" i="16"/>
  <c r="D146" i="16"/>
  <c r="D69" i="16"/>
  <c r="K350" i="16"/>
  <c r="G69" i="16"/>
  <c r="B4" i="16"/>
  <c r="H292" i="16"/>
  <c r="D243" i="16"/>
  <c r="E367" i="16"/>
  <c r="F205" i="16"/>
  <c r="H176" i="16"/>
  <c r="E349" i="16"/>
  <c r="E156" i="16"/>
  <c r="F282" i="16"/>
  <c r="D156" i="16"/>
  <c r="B295" i="16"/>
  <c r="C185" i="16"/>
  <c r="H157" i="16"/>
  <c r="E157" i="16"/>
  <c r="C303" i="16"/>
  <c r="D292" i="16"/>
  <c r="H32" i="16"/>
  <c r="D16" i="16"/>
  <c r="E286" i="16"/>
  <c r="E223" i="16"/>
  <c r="K233" i="16"/>
  <c r="H319" i="16"/>
  <c r="F14" i="16"/>
  <c r="E6" i="16"/>
  <c r="D367" i="16"/>
  <c r="E171" i="16"/>
  <c r="K176" i="16"/>
  <c r="G319" i="16"/>
  <c r="D189" i="16"/>
  <c r="F156" i="16"/>
  <c r="B363" i="16"/>
  <c r="C92" i="16"/>
  <c r="C319" i="16"/>
  <c r="E71" i="16"/>
  <c r="F292" i="16"/>
  <c r="K61" i="16"/>
  <c r="C216" i="16"/>
  <c r="H14" i="16"/>
  <c r="D176" i="16"/>
  <c r="K349" i="16"/>
  <c r="B241" i="16"/>
  <c r="H358" i="16"/>
  <c r="K319" i="16"/>
  <c r="B319" i="16"/>
  <c r="E4" i="16"/>
  <c r="K192" i="16"/>
  <c r="D368" i="16"/>
  <c r="F192" i="16"/>
  <c r="C295" i="16"/>
  <c r="F171" i="16"/>
  <c r="H189" i="16"/>
  <c r="E292" i="16"/>
  <c r="K156" i="16"/>
  <c r="B157" i="16"/>
  <c r="F303" i="16"/>
  <c r="K49" i="16"/>
  <c r="K6" i="16"/>
  <c r="B368" i="16"/>
  <c r="C71" i="16"/>
  <c r="B349" i="16"/>
  <c r="H349" i="16"/>
  <c r="H146" i="16"/>
  <c r="C171" i="16"/>
  <c r="D207" i="16"/>
  <c r="F137" i="16"/>
  <c r="F189" i="16"/>
  <c r="B235" i="16"/>
  <c r="E315" i="16"/>
  <c r="B331" i="16"/>
  <c r="C176" i="16"/>
  <c r="G382" i="16"/>
  <c r="K137" i="16"/>
  <c r="C205" i="16"/>
  <c r="G303" i="16"/>
  <c r="B71" i="16"/>
  <c r="K292" i="16"/>
  <c r="K331" i="16"/>
  <c r="K216" i="16"/>
  <c r="K14" i="16"/>
  <c r="E176" i="16"/>
  <c r="D349" i="16"/>
  <c r="G367" i="16"/>
  <c r="G349" i="16"/>
  <c r="B304" i="16"/>
  <c r="K241" i="16"/>
  <c r="G304" i="16"/>
  <c r="F382" i="16"/>
  <c r="F304" i="16"/>
  <c r="E282" i="16"/>
  <c r="E146" i="16"/>
  <c r="D185" i="16"/>
  <c r="H280" i="16"/>
  <c r="K171" i="16"/>
  <c r="B32" i="16"/>
  <c r="F32" i="16"/>
  <c r="B49" i="16"/>
  <c r="E303" i="16"/>
  <c r="B207" i="16"/>
  <c r="E189" i="16"/>
  <c r="H363" i="16"/>
  <c r="H171" i="16"/>
  <c r="C49" i="16"/>
  <c r="E363" i="16"/>
  <c r="D137" i="16"/>
  <c r="C292" i="16"/>
  <c r="D205" i="16"/>
  <c r="B303" i="16"/>
  <c r="D331" i="16"/>
  <c r="E216" i="16"/>
  <c r="D14" i="16"/>
  <c r="H216" i="16"/>
  <c r="F367" i="16"/>
  <c r="C349" i="16"/>
  <c r="F349" i="16"/>
  <c r="K282" i="16"/>
  <c r="E241" i="16"/>
  <c r="C280" i="16"/>
  <c r="D157" i="16"/>
  <c r="B146" i="16"/>
  <c r="K32" i="16"/>
  <c r="H49" i="16"/>
  <c r="F207" i="16"/>
  <c r="E207" i="16"/>
  <c r="K368" i="16"/>
  <c r="B137" i="16"/>
  <c r="F263" i="16"/>
  <c r="G363" i="16"/>
  <c r="G292" i="16"/>
  <c r="H331" i="16"/>
  <c r="H367" i="16"/>
  <c r="G227" i="16"/>
  <c r="F227" i="16"/>
  <c r="K304" i="16"/>
  <c r="G280" i="16"/>
  <c r="E32" i="16"/>
  <c r="H207" i="16"/>
  <c r="C189" i="16"/>
  <c r="C227" i="16"/>
  <c r="B189" i="16"/>
  <c r="C43" i="16"/>
  <c r="B216" i="16"/>
  <c r="C363" i="16"/>
  <c r="E280" i="16"/>
  <c r="D227" i="16"/>
  <c r="F280" i="16"/>
  <c r="F157" i="16"/>
  <c r="C146" i="16"/>
  <c r="D49" i="16"/>
  <c r="G32" i="16"/>
  <c r="G49" i="16"/>
  <c r="G207" i="16"/>
  <c r="C286" i="16"/>
  <c r="G189" i="16"/>
  <c r="G156" i="16"/>
  <c r="C114" i="16"/>
  <c r="D216" i="16"/>
  <c r="C331" i="16"/>
  <c r="E227" i="16"/>
  <c r="K363" i="16"/>
  <c r="G43" i="16"/>
  <c r="B292" i="16"/>
  <c r="B176" i="16"/>
  <c r="G241" i="16"/>
  <c r="H304" i="16"/>
  <c r="C367" i="16"/>
  <c r="D241" i="16"/>
  <c r="B280" i="16"/>
  <c r="K146" i="16"/>
  <c r="B156" i="16"/>
  <c r="B227" i="16"/>
  <c r="K157" i="16"/>
  <c r="C157" i="16"/>
  <c r="D32" i="16"/>
  <c r="C32" i="16"/>
  <c r="D303" i="16"/>
  <c r="G216" i="16"/>
  <c r="C16" i="16"/>
  <c r="D261" i="16"/>
  <c r="B212" i="16"/>
  <c r="G261" i="16"/>
  <c r="G97" i="16"/>
  <c r="F162" i="16"/>
  <c r="C212" i="16"/>
  <c r="G204" i="16"/>
  <c r="K162" i="16"/>
  <c r="D212" i="16"/>
  <c r="B290" i="16"/>
  <c r="G290" i="16"/>
  <c r="B91" i="16"/>
  <c r="F204" i="16"/>
  <c r="E162" i="16"/>
  <c r="H290" i="16"/>
  <c r="E204" i="16"/>
  <c r="B162" i="16"/>
  <c r="H212" i="16"/>
  <c r="F261" i="16"/>
  <c r="C91" i="16"/>
  <c r="G323" i="16"/>
  <c r="D259" i="16"/>
  <c r="H48" i="16"/>
  <c r="K99" i="16"/>
  <c r="E219" i="16"/>
  <c r="C219" i="16"/>
  <c r="E12" i="16"/>
  <c r="F395" i="16"/>
  <c r="K395" i="16"/>
  <c r="C352" i="16"/>
  <c r="E375" i="16"/>
  <c r="F219" i="16"/>
  <c r="D219" i="16"/>
  <c r="G269" i="16"/>
  <c r="D44" i="16"/>
  <c r="G150" i="16"/>
  <c r="K185" i="16"/>
  <c r="H219" i="16"/>
  <c r="C269" i="16"/>
  <c r="E44" i="16"/>
  <c r="K219" i="16"/>
  <c r="H44" i="16"/>
  <c r="E142" i="16"/>
  <c r="B142" i="16"/>
  <c r="F44" i="16"/>
  <c r="B150" i="16"/>
  <c r="H142" i="16"/>
  <c r="H375" i="16"/>
  <c r="H269" i="16"/>
  <c r="E269" i="16"/>
  <c r="G12" i="16"/>
  <c r="B352" i="16"/>
  <c r="D12" i="16"/>
  <c r="E84" i="16"/>
  <c r="K44" i="16"/>
  <c r="G142" i="16"/>
  <c r="C375" i="16"/>
  <c r="F352" i="16"/>
  <c r="G337" i="16"/>
  <c r="B44" i="16"/>
  <c r="G219" i="16"/>
  <c r="D375" i="16"/>
  <c r="H395" i="16"/>
  <c r="C12" i="16"/>
  <c r="K352" i="16"/>
  <c r="G44" i="16"/>
  <c r="K142" i="16"/>
  <c r="C150" i="16"/>
  <c r="E150" i="16"/>
  <c r="K375" i="16"/>
  <c r="F311" i="16"/>
  <c r="C311" i="16"/>
  <c r="D142" i="16"/>
  <c r="K150" i="16"/>
  <c r="E352" i="16"/>
  <c r="D352" i="16"/>
  <c r="K311" i="16"/>
  <c r="B395" i="16"/>
  <c r="D269" i="16"/>
  <c r="B269" i="16"/>
  <c r="K269" i="16"/>
  <c r="H115" i="16"/>
  <c r="H323" i="16"/>
  <c r="B337" i="16"/>
  <c r="K12" i="16"/>
  <c r="B311" i="16"/>
  <c r="H12" i="16"/>
  <c r="H210" i="16"/>
  <c r="F12" i="16"/>
  <c r="E291" i="16"/>
  <c r="H221" i="16"/>
  <c r="E165" i="16"/>
  <c r="H165" i="16"/>
  <c r="B342" i="16"/>
  <c r="H143" i="16"/>
  <c r="D175" i="16"/>
  <c r="B143" i="16"/>
  <c r="G271" i="16"/>
  <c r="D271" i="16"/>
  <c r="E221" i="16"/>
  <c r="B165" i="16"/>
  <c r="H159" i="16"/>
  <c r="D323" i="16"/>
  <c r="B221" i="16"/>
  <c r="K271" i="16"/>
  <c r="F165" i="16"/>
  <c r="G99" i="16"/>
  <c r="F99" i="16"/>
  <c r="D221" i="16"/>
  <c r="K221" i="16"/>
  <c r="C165" i="16"/>
  <c r="H325" i="16"/>
  <c r="B223" i="16"/>
  <c r="K223" i="16"/>
  <c r="F37" i="16"/>
  <c r="G95" i="16"/>
  <c r="G128" i="16"/>
  <c r="D325" i="16"/>
  <c r="B325" i="16"/>
  <c r="B358" i="16"/>
  <c r="G358" i="16"/>
  <c r="D267" i="16"/>
  <c r="G201" i="16"/>
  <c r="B201" i="16"/>
  <c r="C37" i="16"/>
  <c r="F95" i="16"/>
  <c r="B286" i="16"/>
  <c r="D383" i="16"/>
  <c r="H201" i="16"/>
  <c r="C95" i="16"/>
  <c r="D128" i="16"/>
  <c r="K358" i="16"/>
  <c r="F128" i="16"/>
  <c r="K128" i="16"/>
  <c r="K175" i="16"/>
  <c r="C358" i="16"/>
  <c r="K4" i="16"/>
  <c r="G230" i="16"/>
  <c r="E230" i="16"/>
  <c r="G267" i="16"/>
  <c r="C275" i="16"/>
  <c r="H267" i="16"/>
  <c r="F223" i="16"/>
  <c r="F201" i="16"/>
  <c r="E95" i="16"/>
  <c r="K95" i="16"/>
  <c r="D286" i="16"/>
  <c r="D228" i="16"/>
  <c r="E275" i="16"/>
  <c r="B267" i="16"/>
  <c r="C128" i="16"/>
  <c r="H155" i="16"/>
  <c r="E63" i="16"/>
  <c r="B128" i="16"/>
  <c r="K325" i="16"/>
  <c r="G325" i="16"/>
  <c r="C267" i="16"/>
  <c r="G275" i="16"/>
  <c r="G223" i="16"/>
  <c r="H37" i="16"/>
  <c r="D201" i="16"/>
  <c r="D95" i="16"/>
  <c r="H99" i="16"/>
  <c r="F286" i="16"/>
  <c r="E267" i="16"/>
  <c r="K63" i="16"/>
  <c r="C223" i="16"/>
  <c r="C175" i="16"/>
  <c r="E252" i="16"/>
  <c r="B230" i="16"/>
  <c r="F325" i="16"/>
  <c r="E358" i="16"/>
  <c r="H128" i="16"/>
  <c r="C325" i="16"/>
  <c r="K230" i="16"/>
  <c r="D275" i="16"/>
  <c r="H228" i="16"/>
  <c r="B252" i="16"/>
  <c r="B175" i="16"/>
  <c r="B392" i="16"/>
  <c r="G4" i="16"/>
  <c r="D255" i="16"/>
  <c r="D37" i="16"/>
  <c r="E228" i="16"/>
  <c r="G392" i="16"/>
  <c r="F392" i="16"/>
  <c r="G175" i="16"/>
  <c r="H175" i="16"/>
  <c r="E175" i="16"/>
  <c r="C4" i="16"/>
  <c r="C392" i="16"/>
  <c r="H4" i="16"/>
  <c r="F4" i="16"/>
  <c r="G37" i="16"/>
  <c r="B37" i="16"/>
  <c r="G276" i="16"/>
  <c r="F16" i="16"/>
  <c r="E16" i="16"/>
  <c r="C296" i="16"/>
  <c r="K290" i="16"/>
  <c r="B48" i="16"/>
  <c r="B16" i="16"/>
  <c r="K16" i="16"/>
  <c r="E395" i="16"/>
  <c r="C84" i="16"/>
  <c r="F375" i="16"/>
  <c r="G375" i="16"/>
  <c r="D395" i="16"/>
  <c r="C395" i="16"/>
  <c r="F148" i="16"/>
  <c r="D235" i="16"/>
  <c r="E235" i="16"/>
  <c r="C387" i="16"/>
  <c r="G84" i="16"/>
  <c r="K346" i="16"/>
  <c r="G148" i="16"/>
  <c r="G329" i="16"/>
  <c r="K345" i="16"/>
  <c r="K322" i="16"/>
  <c r="B132" i="16"/>
  <c r="G132" i="16"/>
  <c r="F121" i="16"/>
  <c r="K276" i="16"/>
  <c r="D115" i="16"/>
  <c r="F212" i="16"/>
  <c r="F347" i="16"/>
  <c r="E85" i="16"/>
  <c r="K261" i="16"/>
  <c r="K121" i="16"/>
  <c r="F69" i="16"/>
  <c r="B69" i="16"/>
  <c r="D82" i="16"/>
  <c r="C82" i="16"/>
  <c r="K82" i="16"/>
  <c r="F82" i="16"/>
  <c r="B82" i="16"/>
  <c r="E82" i="16"/>
  <c r="G82" i="16"/>
  <c r="H82" i="16"/>
  <c r="K272" i="16"/>
  <c r="F272" i="16"/>
  <c r="G272" i="16"/>
  <c r="C272" i="16"/>
  <c r="H272" i="16"/>
  <c r="B272" i="16"/>
  <c r="E272" i="16"/>
  <c r="B93" i="16"/>
  <c r="K93" i="16"/>
  <c r="H93" i="16"/>
  <c r="E93" i="16"/>
  <c r="G93" i="16"/>
  <c r="F93" i="16"/>
  <c r="D93" i="16"/>
  <c r="C93" i="16"/>
  <c r="H18" i="16"/>
  <c r="B18" i="16"/>
  <c r="G18" i="16"/>
  <c r="K18" i="16"/>
  <c r="C18" i="16"/>
  <c r="E18" i="16"/>
  <c r="F18" i="16"/>
  <c r="D18" i="16"/>
  <c r="C323" i="16"/>
  <c r="F389" i="16"/>
  <c r="C308" i="16"/>
  <c r="G308" i="16"/>
  <c r="B308" i="16"/>
  <c r="H30" i="16"/>
  <c r="F30" i="16"/>
  <c r="C30" i="16"/>
  <c r="D30" i="16"/>
  <c r="K30" i="16"/>
  <c r="B30" i="16"/>
  <c r="G30" i="16"/>
  <c r="G28" i="16"/>
  <c r="H28" i="16"/>
  <c r="F28" i="16"/>
  <c r="C80" i="16"/>
  <c r="B80" i="16"/>
  <c r="K80" i="16"/>
  <c r="F80" i="16"/>
  <c r="H80" i="16"/>
  <c r="E80" i="16"/>
  <c r="D80" i="16"/>
  <c r="H378" i="16"/>
  <c r="D378" i="16"/>
  <c r="E378" i="16"/>
  <c r="K378" i="16"/>
  <c r="G378" i="16"/>
  <c r="C72" i="16"/>
  <c r="F72" i="16"/>
  <c r="H72" i="16"/>
  <c r="E72" i="16"/>
  <c r="G72" i="16"/>
  <c r="K72" i="16"/>
  <c r="D72" i="16"/>
  <c r="B72" i="16"/>
  <c r="K7" i="16"/>
  <c r="B7" i="16"/>
  <c r="C7" i="16"/>
  <c r="H7" i="16"/>
  <c r="G7" i="16"/>
  <c r="F7" i="16"/>
  <c r="D7" i="16"/>
  <c r="E7" i="16"/>
  <c r="K180" i="16"/>
  <c r="H180" i="16"/>
  <c r="D180" i="16"/>
  <c r="B180" i="16"/>
  <c r="C180" i="16"/>
  <c r="H112" i="16"/>
  <c r="K34" i="16"/>
  <c r="B34" i="16"/>
  <c r="E34" i="16"/>
  <c r="G34" i="16"/>
  <c r="H34" i="16"/>
  <c r="C34" i="16"/>
  <c r="D34" i="16"/>
  <c r="F34" i="16"/>
  <c r="E94" i="16"/>
  <c r="G212" i="16"/>
  <c r="E323" i="16"/>
  <c r="G340" i="16"/>
  <c r="K340" i="16"/>
  <c r="B261" i="16"/>
  <c r="K97" i="16"/>
  <c r="F97" i="16"/>
  <c r="H97" i="16"/>
  <c r="K48" i="16"/>
  <c r="E121" i="16"/>
  <c r="C121" i="16"/>
  <c r="B195" i="16"/>
  <c r="C195" i="16"/>
  <c r="K195" i="16"/>
  <c r="H195" i="16"/>
  <c r="G195" i="16"/>
  <c r="F195" i="16"/>
  <c r="D195" i="16"/>
  <c r="E195" i="16"/>
  <c r="F117" i="16"/>
  <c r="H117" i="16"/>
  <c r="G117" i="16"/>
  <c r="C117" i="16"/>
  <c r="B117" i="16"/>
  <c r="K117" i="16"/>
  <c r="D117" i="16"/>
  <c r="E117" i="16"/>
  <c r="H214" i="16"/>
  <c r="K214" i="16"/>
  <c r="F214" i="16"/>
  <c r="C214" i="16"/>
  <c r="E214" i="16"/>
  <c r="G214" i="16"/>
  <c r="C224" i="16"/>
  <c r="G224" i="16"/>
  <c r="B224" i="16"/>
  <c r="F224" i="16"/>
  <c r="K224" i="16"/>
  <c r="H224" i="16"/>
  <c r="E224" i="16"/>
  <c r="C127" i="16"/>
  <c r="D127" i="16"/>
  <c r="H127" i="16"/>
  <c r="K127" i="16"/>
  <c r="G127" i="16"/>
  <c r="B127" i="16"/>
  <c r="F127" i="16"/>
  <c r="E127" i="16"/>
  <c r="B389" i="16"/>
  <c r="C196" i="16"/>
  <c r="K291" i="16"/>
  <c r="D291" i="16"/>
  <c r="G380" i="16"/>
  <c r="D290" i="16"/>
  <c r="H392" i="16"/>
  <c r="B398" i="16"/>
  <c r="D389" i="16"/>
  <c r="K323" i="16"/>
  <c r="E392" i="16"/>
  <c r="K109" i="16"/>
  <c r="F109" i="16"/>
  <c r="D392" i="16"/>
  <c r="H109" i="16"/>
  <c r="E261" i="16"/>
  <c r="B248" i="16"/>
  <c r="C97" i="16"/>
  <c r="G48" i="16"/>
  <c r="E209" i="16"/>
  <c r="F248" i="16"/>
  <c r="H162" i="16"/>
  <c r="E69" i="16"/>
  <c r="B192" i="16"/>
  <c r="D192" i="16"/>
  <c r="E192" i="16"/>
  <c r="C192" i="16"/>
  <c r="F315" i="16"/>
  <c r="G315" i="16"/>
  <c r="H315" i="16"/>
  <c r="K315" i="16"/>
  <c r="D315" i="16"/>
  <c r="C315" i="16"/>
  <c r="G295" i="16"/>
  <c r="D295" i="16"/>
  <c r="H368" i="16"/>
  <c r="G368" i="16"/>
  <c r="D184" i="16"/>
  <c r="E184" i="16"/>
  <c r="B184" i="16"/>
  <c r="K184" i="16"/>
  <c r="H184" i="16"/>
  <c r="G184" i="16"/>
  <c r="F184" i="16"/>
  <c r="F140" i="16"/>
  <c r="B291" i="16"/>
  <c r="F188" i="16"/>
  <c r="B254" i="16"/>
  <c r="K254" i="16"/>
  <c r="H254" i="16"/>
  <c r="D116" i="16"/>
  <c r="F116" i="16"/>
  <c r="E116" i="16"/>
  <c r="E169" i="16"/>
  <c r="B257" i="16"/>
  <c r="H285" i="16"/>
  <c r="E285" i="16"/>
  <c r="K285" i="16"/>
  <c r="B285" i="16"/>
  <c r="H239" i="16"/>
  <c r="F239" i="16"/>
  <c r="B199" i="16"/>
  <c r="K377" i="16"/>
  <c r="E262" i="16"/>
  <c r="D262" i="16"/>
  <c r="K132" i="16"/>
  <c r="E309" i="16"/>
  <c r="F309" i="16"/>
  <c r="C264" i="16"/>
  <c r="E65" i="16"/>
  <c r="E98" i="16"/>
  <c r="C211" i="16"/>
  <c r="B211" i="16"/>
  <c r="D322" i="16"/>
  <c r="C322" i="16"/>
  <c r="F322" i="16"/>
  <c r="G322" i="16"/>
  <c r="K297" i="16"/>
  <c r="C197" i="16"/>
  <c r="B387" i="16"/>
  <c r="F131" i="16"/>
  <c r="H139" i="16"/>
  <c r="D181" i="16"/>
  <c r="E387" i="16"/>
  <c r="C22" i="16"/>
  <c r="C345" i="16"/>
  <c r="B181" i="16"/>
  <c r="K131" i="16"/>
  <c r="H98" i="16"/>
  <c r="B262" i="16"/>
  <c r="C226" i="16"/>
  <c r="C194" i="16"/>
  <c r="D81" i="16"/>
  <c r="C135" i="16"/>
  <c r="B135" i="16"/>
  <c r="D139" i="16"/>
  <c r="D197" i="16"/>
  <c r="F387" i="16"/>
  <c r="H131" i="16"/>
  <c r="K309" i="16"/>
  <c r="C309" i="16"/>
  <c r="G266" i="16"/>
  <c r="C329" i="16"/>
  <c r="F181" i="16"/>
  <c r="H329" i="16"/>
  <c r="K145" i="16"/>
  <c r="D145" i="16"/>
  <c r="F98" i="16"/>
  <c r="H345" i="16"/>
  <c r="C297" i="16"/>
  <c r="B377" i="16"/>
  <c r="D297" i="16"/>
  <c r="B284" i="16"/>
  <c r="B131" i="16"/>
  <c r="D253" i="16"/>
  <c r="E377" i="16"/>
  <c r="F245" i="16"/>
  <c r="K226" i="16"/>
  <c r="G85" i="16"/>
  <c r="F255" i="16"/>
  <c r="E264" i="16"/>
  <c r="G29" i="16"/>
  <c r="E139" i="16"/>
  <c r="K81" i="16"/>
  <c r="G81" i="16"/>
  <c r="H377" i="16"/>
  <c r="D199" i="16"/>
  <c r="H387" i="16"/>
  <c r="F208" i="16"/>
  <c r="E345" i="16"/>
  <c r="C132" i="16"/>
  <c r="B85" i="16"/>
  <c r="C246" i="16"/>
  <c r="H226" i="16"/>
  <c r="E197" i="16"/>
  <c r="G309" i="16"/>
  <c r="E120" i="16"/>
  <c r="G346" i="16"/>
  <c r="D40" i="16"/>
  <c r="E181" i="16"/>
  <c r="F329" i="16"/>
  <c r="C65" i="16"/>
  <c r="H40" i="16"/>
  <c r="C273" i="16"/>
  <c r="K273" i="16"/>
  <c r="F145" i="16"/>
  <c r="G208" i="16"/>
  <c r="K22" i="16"/>
  <c r="G211" i="16"/>
  <c r="G284" i="16"/>
  <c r="F284" i="16"/>
  <c r="D22" i="16"/>
  <c r="G98" i="16"/>
  <c r="F132" i="16"/>
  <c r="H264" i="16"/>
  <c r="H194" i="16"/>
  <c r="D194" i="16"/>
  <c r="C29" i="16"/>
  <c r="E132" i="16"/>
  <c r="H132" i="16"/>
  <c r="C262" i="16"/>
  <c r="G255" i="16"/>
  <c r="C81" i="16"/>
  <c r="K135" i="16"/>
  <c r="B81" i="16"/>
  <c r="B273" i="16"/>
  <c r="H22" i="16"/>
  <c r="K90" i="16"/>
  <c r="B226" i="16"/>
  <c r="H309" i="16"/>
  <c r="K329" i="16"/>
  <c r="K65" i="16"/>
  <c r="E329" i="16"/>
  <c r="D377" i="16"/>
  <c r="B345" i="16"/>
  <c r="K284" i="16"/>
  <c r="G131" i="16"/>
  <c r="K262" i="16"/>
  <c r="D132" i="16"/>
  <c r="G387" i="16"/>
  <c r="H297" i="16"/>
  <c r="K387" i="16"/>
  <c r="B194" i="16"/>
  <c r="H208" i="16"/>
  <c r="C131" i="16"/>
  <c r="E284" i="16"/>
  <c r="E29" i="16"/>
  <c r="D29" i="16"/>
  <c r="C148" i="16"/>
  <c r="F197" i="16"/>
  <c r="E347" i="16"/>
  <c r="F226" i="16"/>
  <c r="B309" i="16"/>
  <c r="K181" i="16"/>
  <c r="K40" i="16"/>
  <c r="D276" i="16"/>
  <c r="F22" i="16"/>
  <c r="H273" i="16"/>
  <c r="B208" i="16"/>
  <c r="D208" i="16"/>
  <c r="F377" i="16"/>
  <c r="D387" i="16"/>
  <c r="F273" i="16"/>
  <c r="C98" i="16"/>
  <c r="E211" i="16"/>
  <c r="K98" i="16"/>
  <c r="D345" i="16"/>
  <c r="B322" i="16"/>
  <c r="F297" i="16"/>
  <c r="H181" i="16"/>
  <c r="K211" i="16"/>
  <c r="E90" i="16"/>
  <c r="B90" i="16"/>
  <c r="D131" i="16"/>
  <c r="D287" i="16"/>
  <c r="C287" i="16"/>
  <c r="H29" i="16"/>
  <c r="B287" i="16"/>
  <c r="F29" i="16"/>
  <c r="K85" i="16"/>
  <c r="E145" i="16"/>
  <c r="C181" i="16"/>
  <c r="B264" i="16"/>
  <c r="E40" i="16"/>
  <c r="C208" i="16"/>
  <c r="G145" i="16"/>
  <c r="H211" i="16"/>
  <c r="B297" i="16"/>
  <c r="F90" i="16"/>
  <c r="H135" i="16"/>
  <c r="G226" i="16"/>
  <c r="E194" i="16"/>
  <c r="D329" i="16"/>
  <c r="D188" i="16"/>
  <c r="B50" i="16"/>
  <c r="E273" i="16"/>
  <c r="B145" i="16"/>
  <c r="G377" i="16"/>
  <c r="D211" i="16"/>
  <c r="F345" i="16"/>
  <c r="B98" i="16"/>
  <c r="H90" i="16"/>
  <c r="H322" i="16"/>
  <c r="E188" i="16"/>
  <c r="G253" i="16"/>
  <c r="C90" i="16"/>
  <c r="D98" i="16"/>
  <c r="K287" i="16"/>
  <c r="H287" i="16"/>
  <c r="G264" i="16"/>
  <c r="K264" i="16"/>
  <c r="F85" i="16"/>
  <c r="B94" i="16"/>
  <c r="E135" i="16"/>
  <c r="E260" i="16"/>
  <c r="F260" i="16"/>
  <c r="B260" i="16"/>
  <c r="K260" i="16"/>
  <c r="H260" i="16"/>
  <c r="G260" i="16"/>
  <c r="D260" i="16"/>
  <c r="C260" i="16"/>
  <c r="B119" i="16"/>
  <c r="C119" i="16"/>
  <c r="G119" i="16"/>
  <c r="H119" i="16"/>
  <c r="E119" i="16"/>
  <c r="F119" i="16"/>
  <c r="K251" i="16"/>
  <c r="H251" i="16"/>
  <c r="C251" i="16"/>
  <c r="F251" i="16"/>
  <c r="G251" i="16"/>
  <c r="B251" i="16"/>
  <c r="E373" i="16"/>
  <c r="F373" i="16"/>
  <c r="D373" i="16"/>
  <c r="B373" i="16"/>
  <c r="K373" i="16"/>
  <c r="H373" i="16"/>
  <c r="H231" i="16"/>
  <c r="K231" i="16"/>
  <c r="G231" i="16"/>
  <c r="B231" i="16"/>
  <c r="F231" i="16"/>
  <c r="E231" i="16"/>
  <c r="D231" i="16"/>
  <c r="E268" i="16"/>
  <c r="H268" i="16"/>
  <c r="D268" i="16"/>
  <c r="F268" i="16"/>
  <c r="G268" i="16"/>
  <c r="C77" i="16"/>
  <c r="G77" i="16"/>
  <c r="K77" i="16"/>
  <c r="H77" i="16"/>
  <c r="B77" i="16"/>
  <c r="E77" i="16"/>
  <c r="F77" i="16"/>
  <c r="C67" i="16"/>
  <c r="H67" i="16"/>
  <c r="D67" i="16"/>
  <c r="F67" i="16"/>
  <c r="E67" i="16"/>
  <c r="K67" i="16"/>
  <c r="B67" i="16"/>
  <c r="G67" i="16"/>
  <c r="C174" i="16"/>
  <c r="K174" i="16"/>
  <c r="F174" i="16"/>
  <c r="H174" i="16"/>
  <c r="B174" i="16"/>
  <c r="E174" i="16"/>
  <c r="G174" i="16"/>
  <c r="D174" i="16"/>
  <c r="C231" i="16"/>
  <c r="K268" i="16"/>
  <c r="D147" i="16"/>
  <c r="E136" i="16"/>
  <c r="G136" i="16"/>
  <c r="C136" i="16"/>
  <c r="F136" i="16"/>
  <c r="K136" i="16"/>
  <c r="H136" i="16"/>
  <c r="B136" i="16"/>
  <c r="D136" i="16"/>
  <c r="C191" i="16"/>
  <c r="E191" i="16"/>
  <c r="G191" i="16"/>
  <c r="K191" i="16"/>
  <c r="F191" i="16"/>
  <c r="D191" i="16"/>
  <c r="B191" i="16"/>
  <c r="C56" i="16"/>
  <c r="B56" i="16"/>
  <c r="F56" i="16"/>
  <c r="K56" i="16"/>
  <c r="E56" i="16"/>
  <c r="D56" i="16"/>
  <c r="H56" i="16"/>
  <c r="G56" i="16"/>
  <c r="G164" i="16"/>
  <c r="K164" i="16"/>
  <c r="B164" i="16"/>
  <c r="C164" i="16"/>
  <c r="D164" i="16"/>
  <c r="E164" i="16"/>
  <c r="H164" i="16"/>
  <c r="F164" i="16"/>
  <c r="H191" i="16"/>
  <c r="C268" i="16"/>
  <c r="K330" i="16"/>
  <c r="H330" i="16"/>
  <c r="F330" i="16"/>
  <c r="C330" i="16"/>
  <c r="E330" i="16"/>
  <c r="G330" i="16"/>
  <c r="B330" i="16"/>
  <c r="D330" i="16"/>
  <c r="K401" i="16"/>
  <c r="H401" i="16"/>
  <c r="E401" i="16"/>
  <c r="G401" i="16"/>
  <c r="F401" i="16"/>
  <c r="C401" i="16"/>
  <c r="D401" i="16"/>
  <c r="F365" i="16"/>
  <c r="G365" i="16"/>
  <c r="K365" i="16"/>
  <c r="D365" i="16"/>
  <c r="H365" i="16"/>
  <c r="C365" i="16"/>
  <c r="E365" i="16"/>
  <c r="H359" i="16"/>
  <c r="C359" i="16"/>
  <c r="F359" i="16"/>
  <c r="D359" i="16"/>
  <c r="E359" i="16"/>
  <c r="K359" i="16"/>
  <c r="G359" i="16"/>
  <c r="B359" i="16"/>
  <c r="D39" i="16"/>
  <c r="K39" i="16"/>
  <c r="E39" i="16"/>
  <c r="G39" i="16"/>
  <c r="H39" i="16"/>
  <c r="F39" i="16"/>
  <c r="C39" i="16"/>
  <c r="B39" i="16"/>
  <c r="H270" i="16"/>
  <c r="E270" i="16"/>
  <c r="G270" i="16"/>
  <c r="F270" i="16"/>
  <c r="K270" i="16"/>
  <c r="C270" i="16"/>
  <c r="B268" i="16"/>
  <c r="C373" i="16"/>
  <c r="K119" i="16"/>
  <c r="D251" i="16"/>
  <c r="K342" i="16"/>
  <c r="H342" i="16"/>
  <c r="G342" i="16"/>
  <c r="F342" i="16"/>
  <c r="D342" i="16"/>
  <c r="G147" i="16"/>
  <c r="F147" i="16"/>
  <c r="B147" i="16"/>
  <c r="K147" i="16"/>
  <c r="C147" i="16"/>
  <c r="E193" i="16"/>
  <c r="H193" i="16"/>
  <c r="C193" i="16"/>
  <c r="D193" i="16"/>
  <c r="G193" i="16"/>
  <c r="B193" i="16"/>
  <c r="K193" i="16"/>
  <c r="F193" i="16"/>
  <c r="E206" i="16"/>
  <c r="G206" i="16"/>
  <c r="K206" i="16"/>
  <c r="C206" i="16"/>
  <c r="F206" i="16"/>
  <c r="B206" i="16"/>
  <c r="E147" i="16"/>
  <c r="B365" i="16"/>
  <c r="D77" i="16"/>
  <c r="G101" i="16"/>
  <c r="H101" i="16"/>
  <c r="E101" i="16"/>
  <c r="F101" i="16"/>
  <c r="B101" i="16"/>
  <c r="D101" i="16"/>
  <c r="C101" i="16"/>
  <c r="K101" i="16"/>
  <c r="D100" i="16"/>
  <c r="E100" i="16"/>
  <c r="B100" i="16"/>
  <c r="F100" i="16"/>
  <c r="G100" i="16"/>
  <c r="C100" i="16"/>
  <c r="K100" i="16"/>
  <c r="H100" i="16"/>
  <c r="F250" i="16"/>
  <c r="K250" i="16"/>
  <c r="E250" i="16"/>
  <c r="D250" i="16"/>
  <c r="H250" i="16"/>
  <c r="C250" i="16"/>
  <c r="G250" i="16"/>
  <c r="E386" i="16"/>
  <c r="D386" i="16"/>
  <c r="F386" i="16"/>
  <c r="G386" i="16"/>
  <c r="K386" i="16"/>
  <c r="B386" i="16"/>
  <c r="D206" i="16"/>
  <c r="D119" i="16"/>
  <c r="K21" i="16"/>
  <c r="H21" i="16"/>
  <c r="G21" i="16"/>
  <c r="F21" i="16"/>
  <c r="D21" i="16"/>
  <c r="E21" i="16"/>
  <c r="C21" i="16"/>
  <c r="B21" i="16"/>
  <c r="F217" i="16"/>
  <c r="D217" i="16"/>
  <c r="B217" i="16"/>
  <c r="C217" i="16"/>
  <c r="K217" i="16"/>
  <c r="G217" i="16"/>
  <c r="E217" i="16"/>
  <c r="B218" i="16"/>
  <c r="K218" i="16"/>
  <c r="F218" i="16"/>
  <c r="E218" i="16"/>
  <c r="C218" i="16"/>
  <c r="D218" i="16"/>
  <c r="G218" i="16"/>
  <c r="E31" i="16"/>
  <c r="G31" i="16"/>
  <c r="C31" i="16"/>
  <c r="B31" i="16"/>
  <c r="H31" i="16"/>
  <c r="F31" i="16"/>
  <c r="E251" i="16"/>
  <c r="B270" i="16"/>
  <c r="K31" i="16"/>
  <c r="H386" i="16"/>
  <c r="C324" i="16"/>
  <c r="G324" i="16"/>
  <c r="B324" i="16"/>
  <c r="K324" i="16"/>
  <c r="F324" i="16"/>
  <c r="D324" i="16"/>
  <c r="E324" i="16"/>
  <c r="G113" i="16"/>
  <c r="C113" i="16"/>
  <c r="F113" i="16"/>
  <c r="B113" i="16"/>
  <c r="D113" i="16"/>
  <c r="E113" i="16"/>
  <c r="K113" i="16"/>
  <c r="F393" i="16"/>
  <c r="B393" i="16"/>
  <c r="G393" i="16"/>
  <c r="K393" i="16"/>
  <c r="D393" i="16"/>
  <c r="C393" i="16"/>
  <c r="H393" i="16"/>
  <c r="G312" i="16"/>
  <c r="E312" i="16"/>
  <c r="H312" i="16"/>
  <c r="B312" i="16"/>
  <c r="D312" i="16"/>
  <c r="C312" i="16"/>
  <c r="C386" i="16"/>
  <c r="E342" i="16"/>
  <c r="G373" i="16"/>
  <c r="D270" i="16"/>
  <c r="B250" i="16"/>
  <c r="K312" i="16"/>
  <c r="H113" i="16"/>
  <c r="G68" i="16"/>
  <c r="H68" i="16"/>
  <c r="E190" i="16"/>
  <c r="C190" i="16"/>
  <c r="D190" i="16"/>
  <c r="H190" i="16"/>
  <c r="F190" i="16"/>
  <c r="C183" i="16"/>
  <c r="F183" i="16"/>
  <c r="B183" i="16"/>
  <c r="K183" i="16"/>
  <c r="H183" i="16"/>
  <c r="G183" i="16"/>
  <c r="C64" i="16"/>
  <c r="D64" i="16"/>
  <c r="B276" i="16"/>
  <c r="F266" i="16"/>
  <c r="F122" i="16"/>
  <c r="B188" i="16"/>
  <c r="E276" i="16"/>
  <c r="F64" i="16"/>
  <c r="B122" i="16"/>
  <c r="H389" i="16"/>
  <c r="G389" i="16"/>
  <c r="K328" i="16"/>
  <c r="B190" i="16"/>
  <c r="D245" i="16"/>
  <c r="F346" i="16"/>
  <c r="G94" i="16"/>
  <c r="F48" i="16"/>
  <c r="C85" i="16"/>
  <c r="D346" i="16"/>
  <c r="H197" i="16"/>
  <c r="K197" i="16"/>
  <c r="B197" i="16"/>
  <c r="G199" i="16"/>
  <c r="K199" i="16"/>
  <c r="C199" i="16"/>
  <c r="E199" i="16"/>
  <c r="F199" i="16"/>
  <c r="C107" i="16"/>
  <c r="D107" i="16"/>
  <c r="F107" i="16"/>
  <c r="H107" i="16"/>
  <c r="B107" i="16"/>
  <c r="K107" i="16"/>
  <c r="G107" i="16"/>
  <c r="E107" i="16"/>
  <c r="H78" i="16"/>
  <c r="E78" i="16"/>
  <c r="G78" i="16"/>
  <c r="K78" i="16"/>
  <c r="C78" i="16"/>
  <c r="B78" i="16"/>
  <c r="F78" i="16"/>
  <c r="D78" i="16"/>
  <c r="E246" i="16"/>
  <c r="D246" i="16"/>
  <c r="K246" i="16"/>
  <c r="H246" i="16"/>
  <c r="B246" i="16"/>
  <c r="G246" i="16"/>
  <c r="K343" i="16"/>
  <c r="C343" i="16"/>
  <c r="H343" i="16"/>
  <c r="G343" i="16"/>
  <c r="B343" i="16"/>
  <c r="E343" i="16"/>
  <c r="D343" i="16"/>
  <c r="F343" i="16"/>
  <c r="B129" i="16"/>
  <c r="F129" i="16"/>
  <c r="K129" i="16"/>
  <c r="G129" i="16"/>
  <c r="D129" i="16"/>
  <c r="C129" i="16"/>
  <c r="H129" i="16"/>
  <c r="E129" i="16"/>
  <c r="B106" i="16"/>
  <c r="F106" i="16"/>
  <c r="E106" i="16"/>
  <c r="C106" i="16"/>
  <c r="H106" i="16"/>
  <c r="G106" i="16"/>
  <c r="K106" i="16"/>
  <c r="D106" i="16"/>
  <c r="G40" i="16"/>
  <c r="C40" i="16"/>
  <c r="B40" i="16"/>
  <c r="D65" i="16"/>
  <c r="G65" i="16"/>
  <c r="F65" i="16"/>
  <c r="B65" i="16"/>
  <c r="H65" i="16"/>
  <c r="F262" i="16"/>
  <c r="H262" i="16"/>
  <c r="F133" i="16"/>
  <c r="H133" i="16"/>
  <c r="D133" i="16"/>
  <c r="C133" i="16"/>
  <c r="E133" i="16"/>
  <c r="B133" i="16"/>
  <c r="G133" i="16"/>
  <c r="K133" i="16"/>
  <c r="E50" i="16"/>
  <c r="F50" i="16"/>
  <c r="H50" i="16"/>
  <c r="D50" i="16"/>
  <c r="C50" i="16"/>
  <c r="K50" i="16"/>
  <c r="F135" i="16"/>
  <c r="D135" i="16"/>
  <c r="H81" i="16"/>
  <c r="E81" i="16"/>
  <c r="D284" i="16"/>
  <c r="C284" i="16"/>
  <c r="B253" i="16"/>
  <c r="F253" i="16"/>
  <c r="H253" i="16"/>
  <c r="K253" i="16"/>
  <c r="D165" i="16"/>
  <c r="C143" i="16"/>
  <c r="E143" i="16"/>
  <c r="F24" i="16"/>
  <c r="G24" i="16"/>
  <c r="D24" i="16"/>
  <c r="H24" i="16"/>
  <c r="C24" i="16"/>
  <c r="E24" i="16"/>
  <c r="K24" i="16"/>
  <c r="H152" i="16"/>
  <c r="K152" i="16"/>
  <c r="D152" i="16"/>
  <c r="B152" i="16"/>
  <c r="F152" i="16"/>
  <c r="C152" i="16"/>
  <c r="E152" i="16"/>
  <c r="G152" i="16"/>
  <c r="F8" i="16"/>
  <c r="D8" i="16"/>
  <c r="H8" i="16"/>
  <c r="G8" i="16"/>
  <c r="B8" i="16"/>
  <c r="K8" i="16"/>
  <c r="H130" i="16"/>
  <c r="D57" i="16"/>
  <c r="G57" i="16"/>
  <c r="B57" i="16"/>
  <c r="H240" i="16"/>
  <c r="G240" i="16"/>
  <c r="F240" i="16"/>
  <c r="F326" i="16"/>
  <c r="H326" i="16"/>
  <c r="E326" i="16"/>
  <c r="B326" i="16"/>
  <c r="G87" i="16"/>
  <c r="E36" i="16"/>
  <c r="D36" i="16"/>
  <c r="C36" i="16"/>
  <c r="B36" i="16"/>
  <c r="K36" i="16"/>
  <c r="G36" i="16"/>
  <c r="F36" i="16"/>
  <c r="H36" i="16"/>
  <c r="H111" i="16"/>
  <c r="E111" i="16"/>
  <c r="G111" i="16"/>
  <c r="B111" i="16"/>
  <c r="D111" i="16"/>
  <c r="K111" i="16"/>
  <c r="B347" i="16"/>
  <c r="D328" i="16"/>
  <c r="H122" i="16"/>
  <c r="K266" i="16"/>
  <c r="K187" i="16"/>
  <c r="C346" i="16"/>
  <c r="H85" i="16"/>
  <c r="C255" i="16"/>
  <c r="H255" i="16"/>
  <c r="K245" i="16"/>
  <c r="G245" i="16"/>
  <c r="E245" i="16"/>
  <c r="H245" i="16"/>
  <c r="B245" i="16"/>
  <c r="H148" i="16"/>
  <c r="K148" i="16"/>
  <c r="B148" i="16"/>
  <c r="E148" i="16"/>
  <c r="D148" i="16"/>
  <c r="D84" i="16"/>
  <c r="K84" i="16"/>
  <c r="F84" i="16"/>
  <c r="H84" i="16"/>
  <c r="B84" i="16"/>
  <c r="H102" i="16"/>
  <c r="E102" i="16"/>
  <c r="F102" i="16"/>
  <c r="D102" i="16"/>
  <c r="C102" i="16"/>
  <c r="G102" i="16"/>
  <c r="K102" i="16"/>
  <c r="B102" i="16"/>
  <c r="F202" i="16"/>
  <c r="B202" i="16"/>
  <c r="K202" i="16"/>
  <c r="H202" i="16"/>
  <c r="E202" i="16"/>
  <c r="C202" i="16"/>
  <c r="G202" i="16"/>
  <c r="H70" i="16"/>
  <c r="K70" i="16"/>
  <c r="D70" i="16"/>
  <c r="F70" i="16"/>
  <c r="C70" i="16"/>
  <c r="G70" i="16"/>
  <c r="B70" i="16"/>
  <c r="F17" i="16"/>
  <c r="H17" i="16"/>
  <c r="B17" i="16"/>
  <c r="G17" i="16"/>
  <c r="C17" i="16"/>
  <c r="K17" i="16"/>
  <c r="E17" i="16"/>
  <c r="D17" i="16"/>
  <c r="H5" i="16"/>
  <c r="E5" i="16"/>
  <c r="K5" i="16"/>
  <c r="F5" i="16"/>
  <c r="K51" i="16"/>
  <c r="D51" i="16"/>
  <c r="F51" i="16"/>
  <c r="H51" i="16"/>
  <c r="G51" i="16"/>
  <c r="E51" i="16"/>
  <c r="B51" i="16"/>
  <c r="D47" i="16"/>
  <c r="B47" i="16"/>
  <c r="H47" i="16"/>
  <c r="E47" i="16"/>
  <c r="F73" i="16"/>
  <c r="D73" i="16"/>
  <c r="H73" i="16"/>
  <c r="E73" i="16"/>
  <c r="B73" i="16"/>
  <c r="K170" i="16"/>
  <c r="C170" i="16"/>
  <c r="C15" i="16"/>
  <c r="E15" i="16"/>
  <c r="H15" i="16"/>
  <c r="D15" i="16"/>
  <c r="E281" i="16"/>
  <c r="D281" i="16"/>
  <c r="K178" i="16"/>
  <c r="H178" i="16"/>
  <c r="F178" i="16"/>
  <c r="C178" i="16"/>
  <c r="B120" i="16"/>
  <c r="K120" i="16"/>
  <c r="G120" i="16"/>
  <c r="H120" i="16"/>
  <c r="F120" i="16"/>
  <c r="D120" i="16"/>
  <c r="B346" i="16"/>
  <c r="D187" i="16"/>
  <c r="G188" i="16"/>
  <c r="C139" i="16"/>
  <c r="C122" i="16"/>
  <c r="K139" i="16"/>
  <c r="C276" i="16"/>
  <c r="G139" i="16"/>
  <c r="G328" i="16"/>
  <c r="G64" i="16"/>
  <c r="D317" i="16"/>
  <c r="F328" i="16"/>
  <c r="K190" i="16"/>
  <c r="E183" i="16"/>
  <c r="E328" i="16"/>
  <c r="C48" i="16"/>
  <c r="K94" i="16"/>
  <c r="E48" i="16"/>
  <c r="F94" i="16"/>
  <c r="G291" i="16"/>
  <c r="H291" i="16"/>
  <c r="C291" i="16"/>
  <c r="B196" i="16"/>
  <c r="H196" i="16"/>
  <c r="K196" i="16"/>
  <c r="E196" i="16"/>
  <c r="D196" i="16"/>
  <c r="F196" i="16"/>
  <c r="H124" i="16"/>
  <c r="B124" i="16"/>
  <c r="C124" i="16"/>
  <c r="K124" i="16"/>
  <c r="D124" i="16"/>
  <c r="F124" i="16"/>
  <c r="E124" i="16"/>
  <c r="G124" i="16"/>
  <c r="H23" i="16"/>
  <c r="G23" i="16"/>
  <c r="D23" i="16"/>
  <c r="F23" i="16"/>
  <c r="C23" i="16"/>
  <c r="B23" i="16"/>
  <c r="K23" i="16"/>
  <c r="E23" i="16"/>
  <c r="H340" i="16"/>
  <c r="D340" i="16"/>
  <c r="D283" i="16"/>
  <c r="K283" i="16"/>
  <c r="G283" i="16"/>
  <c r="C283" i="16"/>
  <c r="F283" i="16"/>
  <c r="H283" i="16"/>
  <c r="E26" i="16"/>
  <c r="H26" i="16"/>
  <c r="D26" i="16"/>
  <c r="F26" i="16"/>
  <c r="G26" i="16"/>
  <c r="K26" i="16"/>
  <c r="B26" i="16"/>
  <c r="C26" i="16"/>
  <c r="K58" i="16"/>
  <c r="E58" i="16"/>
  <c r="D58" i="16"/>
  <c r="G58" i="16"/>
  <c r="H58" i="16"/>
  <c r="F58" i="16"/>
  <c r="B58" i="16"/>
  <c r="C58" i="16"/>
  <c r="F10" i="16"/>
  <c r="C10" i="16"/>
  <c r="B10" i="16"/>
  <c r="G75" i="16"/>
  <c r="C75" i="16"/>
  <c r="D75" i="16"/>
  <c r="B75" i="16"/>
  <c r="G298" i="16"/>
  <c r="K298" i="16"/>
  <c r="E298" i="16"/>
  <c r="C298" i="16"/>
  <c r="H298" i="16"/>
  <c r="F298" i="16"/>
  <c r="H166" i="16"/>
  <c r="K166" i="16"/>
  <c r="B166" i="16"/>
  <c r="F166" i="16"/>
  <c r="C166" i="16"/>
  <c r="D166" i="16"/>
  <c r="C89" i="16"/>
  <c r="D89" i="16"/>
  <c r="K89" i="16"/>
  <c r="F89" i="16"/>
  <c r="E89" i="16"/>
  <c r="H54" i="16"/>
  <c r="G54" i="16"/>
  <c r="C54" i="16"/>
  <c r="K79" i="16"/>
  <c r="H79" i="16"/>
  <c r="B79" i="16"/>
  <c r="E79" i="16"/>
  <c r="K179" i="16"/>
  <c r="E179" i="16"/>
  <c r="G353" i="16"/>
  <c r="D353" i="16"/>
  <c r="K222" i="16"/>
  <c r="E222" i="16"/>
  <c r="H222" i="16"/>
  <c r="B27" i="16"/>
  <c r="H27" i="16"/>
  <c r="F74" i="16"/>
  <c r="K74" i="16"/>
  <c r="B74" i="16"/>
  <c r="F279" i="16"/>
  <c r="C279" i="16"/>
  <c r="K279" i="16"/>
  <c r="H279" i="16"/>
  <c r="B279" i="16"/>
  <c r="E279" i="16"/>
  <c r="D279" i="16"/>
  <c r="G279" i="16"/>
  <c r="K140" i="16"/>
  <c r="H140" i="16"/>
  <c r="E140" i="16"/>
  <c r="B140" i="16"/>
  <c r="D140" i="16"/>
  <c r="C140" i="16"/>
  <c r="K35" i="16"/>
  <c r="G35" i="16"/>
  <c r="H35" i="16"/>
  <c r="C35" i="16"/>
  <c r="B35" i="16"/>
  <c r="F35" i="16"/>
  <c r="E35" i="16"/>
  <c r="D35" i="16"/>
  <c r="K188" i="16"/>
  <c r="K122" i="16"/>
  <c r="K347" i="16"/>
  <c r="C347" i="16"/>
  <c r="F276" i="16"/>
  <c r="E266" i="16"/>
  <c r="C328" i="16"/>
  <c r="K389" i="16"/>
  <c r="C389" i="16"/>
  <c r="G317" i="16"/>
  <c r="K317" i="16"/>
  <c r="H347" i="16"/>
  <c r="D347" i="16"/>
  <c r="K255" i="16"/>
  <c r="E97" i="16"/>
  <c r="B255" i="16"/>
  <c r="D68" i="16"/>
  <c r="F68" i="16"/>
  <c r="E383" i="16"/>
  <c r="B383" i="16"/>
  <c r="F383" i="16"/>
  <c r="K383" i="16"/>
  <c r="H383" i="16"/>
  <c r="C383" i="16"/>
  <c r="G383" i="16"/>
  <c r="C228" i="16"/>
  <c r="B228" i="16"/>
  <c r="K228" i="16"/>
  <c r="G228" i="16"/>
  <c r="F41" i="16"/>
  <c r="D41" i="16"/>
  <c r="C41" i="16"/>
  <c r="E41" i="16"/>
  <c r="K41" i="16"/>
  <c r="H41" i="16"/>
  <c r="G41" i="16"/>
  <c r="B41" i="16"/>
  <c r="E88" i="16"/>
  <c r="H88" i="16"/>
  <c r="C88" i="16"/>
  <c r="D88" i="16"/>
  <c r="F88" i="16"/>
  <c r="K88" i="16"/>
  <c r="B88" i="16"/>
  <c r="G88" i="16"/>
  <c r="F252" i="16"/>
  <c r="K252" i="16"/>
  <c r="D252" i="16"/>
  <c r="G252" i="16"/>
  <c r="C252" i="16"/>
  <c r="B155" i="16"/>
  <c r="C155" i="16"/>
  <c r="K155" i="16"/>
  <c r="F155" i="16"/>
  <c r="D155" i="16"/>
  <c r="E155" i="16"/>
  <c r="K126" i="16"/>
  <c r="H126" i="16"/>
  <c r="F126" i="16"/>
  <c r="C126" i="16"/>
  <c r="E126" i="16"/>
  <c r="D126" i="16"/>
  <c r="B126" i="16"/>
  <c r="G126" i="16"/>
  <c r="H118" i="16"/>
  <c r="E118" i="16"/>
  <c r="K118" i="16"/>
  <c r="B118" i="16"/>
  <c r="G118" i="16"/>
  <c r="D118" i="16"/>
  <c r="C118" i="16"/>
  <c r="F118" i="16"/>
  <c r="E201" i="16"/>
  <c r="K201" i="16"/>
  <c r="D163" i="16"/>
  <c r="K163" i="16"/>
  <c r="H163" i="16"/>
  <c r="G163" i="16"/>
  <c r="F163" i="16"/>
  <c r="E163" i="16"/>
  <c r="C163" i="16"/>
  <c r="B163" i="16"/>
  <c r="G63" i="16"/>
  <c r="F63" i="16"/>
  <c r="B63" i="16"/>
  <c r="H63" i="16"/>
  <c r="D63" i="16"/>
  <c r="E53" i="16"/>
  <c r="F53" i="16"/>
  <c r="B53" i="16"/>
  <c r="D53" i="16"/>
  <c r="G53" i="16"/>
  <c r="K53" i="16"/>
  <c r="H53" i="16"/>
  <c r="C168" i="16"/>
  <c r="D168" i="16"/>
  <c r="B168" i="16"/>
  <c r="G168" i="16"/>
  <c r="F168" i="16"/>
  <c r="E168" i="16"/>
  <c r="C13" i="16"/>
  <c r="F13" i="16"/>
  <c r="B13" i="16"/>
  <c r="C59" i="16"/>
  <c r="E59" i="16"/>
  <c r="D59" i="16"/>
  <c r="K59" i="16"/>
  <c r="H59" i="16"/>
  <c r="F59" i="16"/>
  <c r="H38" i="16"/>
  <c r="B38" i="16"/>
  <c r="E2" i="16"/>
  <c r="H2" i="16"/>
  <c r="C236" i="16"/>
  <c r="F236" i="16"/>
  <c r="B236" i="16"/>
  <c r="F177" i="16"/>
  <c r="H177" i="16"/>
  <c r="E177" i="16"/>
  <c r="G177" i="16"/>
  <c r="D299" i="16"/>
  <c r="G299" i="16"/>
  <c r="C299" i="16"/>
  <c r="H11" i="16"/>
  <c r="B11" i="16"/>
  <c r="C266" i="16"/>
  <c r="H266" i="16"/>
  <c r="B317" i="16"/>
  <c r="H328" i="16"/>
  <c r="E68" i="16"/>
  <c r="B187" i="16"/>
  <c r="F187" i="16"/>
  <c r="G187" i="16"/>
  <c r="E187" i="16"/>
  <c r="C187" i="16"/>
  <c r="H187" i="16"/>
  <c r="F42" i="16"/>
  <c r="B42" i="16"/>
  <c r="G42" i="16"/>
  <c r="E42" i="16"/>
  <c r="H42" i="16"/>
  <c r="K42" i="16"/>
  <c r="D42" i="16"/>
  <c r="C42" i="16"/>
  <c r="H296" i="16"/>
  <c r="G296" i="16"/>
  <c r="F296" i="16"/>
  <c r="E296" i="16"/>
  <c r="D296" i="16"/>
  <c r="B296" i="16"/>
  <c r="F203" i="16"/>
  <c r="H203" i="16"/>
  <c r="G203" i="16"/>
  <c r="D203" i="16"/>
  <c r="B203" i="16"/>
  <c r="K203" i="16"/>
  <c r="K33" i="16"/>
  <c r="C33" i="16"/>
  <c r="H33" i="16"/>
  <c r="B33" i="16"/>
  <c r="D33" i="16"/>
  <c r="G33" i="16"/>
  <c r="F33" i="16"/>
  <c r="E33" i="16"/>
  <c r="K45" i="16"/>
  <c r="D45" i="16"/>
  <c r="H45" i="16"/>
  <c r="G45" i="16"/>
  <c r="E45" i="16"/>
  <c r="C45" i="16"/>
  <c r="B45" i="16"/>
  <c r="F45" i="16"/>
  <c r="C103" i="16"/>
  <c r="D103" i="16"/>
  <c r="B103" i="16"/>
  <c r="E103" i="16"/>
  <c r="G103" i="16"/>
  <c r="F103" i="16"/>
  <c r="K103" i="16"/>
  <c r="H103" i="16"/>
  <c r="H149" i="16"/>
  <c r="D149" i="16"/>
  <c r="E149" i="16"/>
  <c r="F149" i="16"/>
  <c r="C215" i="16"/>
  <c r="H215" i="16"/>
  <c r="F60" i="16"/>
  <c r="F105" i="16"/>
  <c r="E105" i="16"/>
  <c r="K105" i="16"/>
  <c r="H105" i="16"/>
  <c r="B105" i="16"/>
  <c r="C105" i="16"/>
  <c r="G105" i="16"/>
  <c r="D19" i="16"/>
  <c r="D66" i="16"/>
  <c r="B66" i="16"/>
  <c r="E66" i="16"/>
  <c r="D277" i="16"/>
  <c r="K277" i="16"/>
  <c r="H213" i="16"/>
  <c r="G213" i="16"/>
  <c r="K213" i="16"/>
  <c r="B125" i="16"/>
  <c r="F125" i="16"/>
  <c r="K125" i="16"/>
  <c r="H125" i="16"/>
  <c r="D125" i="16"/>
  <c r="G125" i="16"/>
  <c r="E125" i="16"/>
  <c r="C125" i="16"/>
  <c r="B68" i="16"/>
  <c r="C94" i="16"/>
  <c r="D123" i="16"/>
  <c r="B123" i="16"/>
  <c r="K123" i="16"/>
  <c r="E123" i="16"/>
  <c r="H123" i="16"/>
  <c r="C123" i="16"/>
  <c r="G123" i="16"/>
  <c r="G25" i="16"/>
  <c r="B25" i="16"/>
  <c r="C25" i="16"/>
  <c r="E25" i="16"/>
  <c r="H25" i="16"/>
  <c r="K25" i="16"/>
  <c r="F25" i="16"/>
  <c r="D25" i="16"/>
  <c r="F111" i="16"/>
  <c r="F139" i="16"/>
  <c r="E203" i="16"/>
  <c r="C188" i="16"/>
  <c r="B139" i="16"/>
  <c r="H276" i="16"/>
  <c r="E346" i="16"/>
  <c r="D266" i="16"/>
  <c r="E389" i="16"/>
  <c r="C317" i="16"/>
  <c r="C245" i="16"/>
  <c r="H346" i="16"/>
  <c r="D94" i="16"/>
  <c r="D85" i="16"/>
  <c r="K68" i="16"/>
  <c r="K235" i="16"/>
  <c r="H235" i="16"/>
  <c r="F235" i="16"/>
  <c r="C235" i="16"/>
  <c r="G235" i="16"/>
  <c r="H153" i="16"/>
  <c r="E153" i="16"/>
  <c r="G153" i="16"/>
  <c r="B153" i="16"/>
  <c r="D153" i="16"/>
  <c r="F153" i="16"/>
  <c r="C153" i="16"/>
  <c r="K153" i="16"/>
  <c r="C108" i="16"/>
  <c r="E108" i="16"/>
  <c r="G108" i="16"/>
  <c r="F108" i="16"/>
  <c r="H108" i="16"/>
  <c r="B108" i="16"/>
  <c r="K108" i="16"/>
  <c r="E92" i="16"/>
  <c r="D92" i="16"/>
  <c r="G92" i="16"/>
  <c r="F92" i="16"/>
  <c r="B92" i="16"/>
  <c r="H92" i="16"/>
  <c r="K92" i="16"/>
  <c r="E137" i="16"/>
  <c r="H137" i="16"/>
  <c r="C137" i="16"/>
  <c r="G137" i="16"/>
  <c r="C233" i="16"/>
  <c r="F233" i="16"/>
  <c r="B233" i="16"/>
  <c r="D233" i="16"/>
  <c r="G233" i="16"/>
  <c r="K55" i="16"/>
  <c r="F55" i="16"/>
  <c r="E55" i="16"/>
  <c r="H55" i="16"/>
  <c r="C55" i="16"/>
  <c r="D55" i="16"/>
  <c r="B55" i="16"/>
  <c r="G55" i="16"/>
  <c r="H46" i="16"/>
  <c r="C46" i="16"/>
  <c r="B46" i="16"/>
  <c r="F46" i="16"/>
  <c r="K46" i="16"/>
  <c r="D46" i="16"/>
  <c r="G46" i="16"/>
  <c r="E198" i="16"/>
  <c r="F198" i="16"/>
  <c r="H198" i="16"/>
  <c r="B198" i="16"/>
  <c r="D198" i="16"/>
  <c r="G198" i="16"/>
  <c r="C198" i="16"/>
  <c r="K198" i="16"/>
  <c r="F43" i="16"/>
  <c r="E43" i="16"/>
  <c r="D43" i="16"/>
  <c r="B43" i="16"/>
  <c r="K43" i="16"/>
  <c r="D263" i="16"/>
  <c r="C263" i="16"/>
  <c r="H263" i="16"/>
  <c r="B263" i="16"/>
  <c r="G263" i="16"/>
  <c r="E263" i="16"/>
  <c r="H71" i="16"/>
  <c r="G71" i="16"/>
  <c r="F71" i="16"/>
  <c r="D71" i="16"/>
  <c r="G61" i="16"/>
  <c r="H61" i="16"/>
  <c r="F61" i="16"/>
  <c r="C61" i="16"/>
  <c r="E61" i="16"/>
  <c r="D61" i="16"/>
  <c r="H6" i="16"/>
  <c r="B6" i="16"/>
  <c r="G6" i="16"/>
  <c r="E3" i="16"/>
  <c r="B3" i="16"/>
  <c r="G3" i="16"/>
  <c r="C3" i="16"/>
  <c r="H3" i="16"/>
  <c r="H114" i="16"/>
  <c r="G114" i="16"/>
  <c r="K114" i="16"/>
  <c r="H282" i="16"/>
  <c r="D282" i="16"/>
  <c r="G205" i="16"/>
  <c r="B205" i="16"/>
  <c r="K205" i="16"/>
  <c r="H205" i="16"/>
  <c r="L13" i="16" l="1"/>
  <c r="L57" i="16"/>
  <c r="L53" i="16"/>
  <c r="L73" i="16"/>
  <c r="L111" i="16"/>
  <c r="L83" i="16"/>
  <c r="L112" i="16"/>
  <c r="L66" i="16"/>
  <c r="L75" i="16"/>
  <c r="L78" i="16"/>
  <c r="L80" i="16"/>
  <c r="L87" i="16"/>
  <c r="L94" i="16"/>
  <c r="L93" i="16"/>
  <c r="L69" i="16"/>
  <c r="L28" i="16"/>
  <c r="L65" i="16"/>
  <c r="L52" i="16"/>
  <c r="L16" i="16"/>
  <c r="L68" i="16"/>
  <c r="L67" i="16"/>
  <c r="L110" i="16"/>
  <c r="L109" i="16"/>
  <c r="L107" i="16"/>
  <c r="L64" i="16"/>
  <c r="L61" i="16"/>
  <c r="L60" i="16"/>
  <c r="L59" i="16"/>
  <c r="L58" i="16"/>
  <c r="L11" i="16"/>
  <c r="H20" i="24"/>
  <c r="L19" i="16"/>
  <c r="L6" i="16"/>
  <c r="L22" i="16"/>
  <c r="L21" i="16"/>
  <c r="L18" i="16"/>
  <c r="L2" i="16"/>
  <c r="H35" i="24"/>
  <c r="G13" i="24"/>
  <c r="G15" i="24"/>
  <c r="E11" i="24"/>
  <c r="D11" i="24"/>
  <c r="L23" i="16"/>
  <c r="L30" i="16"/>
  <c r="L26" i="16"/>
  <c r="L31" i="16"/>
  <c r="L24" i="16"/>
  <c r="L36" i="16"/>
  <c r="L17" i="16"/>
  <c r="L14" i="16"/>
  <c r="L20" i="16"/>
  <c r="L15" i="16"/>
  <c r="L56" i="16"/>
  <c r="L54" i="16"/>
  <c r="L55" i="16"/>
  <c r="L51" i="16"/>
  <c r="L50" i="16"/>
  <c r="L48" i="16"/>
  <c r="L42" i="16"/>
  <c r="L32" i="16"/>
  <c r="L34" i="16"/>
  <c r="L38" i="16"/>
  <c r="L3" i="16"/>
  <c r="L35" i="16"/>
  <c r="L33" i="16"/>
  <c r="L29" i="16"/>
  <c r="F37" i="24"/>
  <c r="L27" i="16"/>
  <c r="L7" i="16"/>
  <c r="L9" i="16"/>
  <c r="L86" i="16"/>
  <c r="L128" i="16"/>
  <c r="L81" i="16"/>
  <c r="L74" i="16"/>
  <c r="L5" i="16"/>
  <c r="L4" i="16"/>
  <c r="F34" i="24"/>
  <c r="F36" i="24"/>
  <c r="G35" i="24"/>
  <c r="F35" i="24"/>
  <c r="I35" i="24" s="1"/>
  <c r="L39" i="16"/>
  <c r="L45" i="16"/>
  <c r="L37" i="16"/>
  <c r="F33" i="24"/>
  <c r="L8" i="16"/>
  <c r="F32" i="24"/>
  <c r="F29" i="24"/>
  <c r="F31" i="24"/>
  <c r="F30" i="24"/>
  <c r="F27" i="24"/>
  <c r="F28" i="24"/>
  <c r="F26" i="24"/>
  <c r="F24" i="24"/>
  <c r="F25" i="24"/>
  <c r="F23" i="24"/>
  <c r="C12" i="24"/>
  <c r="I16" i="24"/>
  <c r="C33" i="24"/>
  <c r="H33" i="24" s="1"/>
  <c r="C23" i="24"/>
  <c r="G23" i="24" s="1"/>
  <c r="C31" i="24"/>
  <c r="H31" i="24" s="1"/>
  <c r="C28" i="24"/>
  <c r="G28" i="24" s="1"/>
  <c r="C26" i="24"/>
  <c r="G26" i="24" s="1"/>
  <c r="C36" i="24"/>
  <c r="G36" i="24" s="1"/>
  <c r="C29" i="24"/>
  <c r="C24" i="24"/>
  <c r="C37" i="24"/>
  <c r="G37" i="24" s="1"/>
  <c r="C27" i="24"/>
  <c r="G27" i="24" s="1"/>
  <c r="C25" i="24"/>
  <c r="G25" i="24" s="1"/>
  <c r="C32" i="24"/>
  <c r="H32" i="24" s="1"/>
  <c r="C22" i="24"/>
  <c r="H22" i="24" s="1"/>
  <c r="C34" i="24"/>
  <c r="G34" i="24" s="1"/>
  <c r="C39" i="24"/>
  <c r="C38" i="24"/>
  <c r="H16" i="24"/>
  <c r="F22" i="24"/>
  <c r="C30" i="24"/>
  <c r="H30" i="24" s="1"/>
  <c r="H21" i="24"/>
  <c r="G21" i="24"/>
  <c r="F21" i="24"/>
  <c r="I21" i="24" s="1"/>
  <c r="F20" i="24"/>
  <c r="I20" i="24" s="1"/>
  <c r="G20" i="24"/>
  <c r="G18" i="24"/>
  <c r="G14" i="24"/>
  <c r="F19" i="24"/>
  <c r="I19" i="24" s="1"/>
  <c r="I14" i="24"/>
  <c r="I17" i="24"/>
  <c r="H19" i="24"/>
  <c r="H17" i="24"/>
  <c r="G19" i="24"/>
  <c r="I18" i="24"/>
  <c r="I15" i="24"/>
  <c r="I13" i="24"/>
  <c r="I12" i="24" s="1"/>
  <c r="F11" i="24" l="1"/>
  <c r="N41" i="24" s="1"/>
  <c r="H37" i="24"/>
  <c r="I37" i="24"/>
  <c r="H36" i="24"/>
  <c r="I36" i="24"/>
  <c r="I34" i="24"/>
  <c r="H34" i="24"/>
  <c r="I33" i="24"/>
  <c r="G33" i="24"/>
  <c r="H12" i="24"/>
  <c r="G12" i="24"/>
  <c r="G32" i="24"/>
  <c r="I32" i="24"/>
  <c r="G31" i="24"/>
  <c r="I31" i="24"/>
  <c r="G30" i="24"/>
  <c r="I30" i="24"/>
  <c r="H29" i="24"/>
  <c r="I29" i="24"/>
  <c r="G29" i="24"/>
  <c r="H28" i="24"/>
  <c r="I28" i="24"/>
  <c r="H26" i="24"/>
  <c r="I27" i="24"/>
  <c r="I24" i="24"/>
  <c r="H27" i="24"/>
  <c r="I26" i="24"/>
  <c r="I25" i="24"/>
  <c r="H25" i="24"/>
  <c r="H23" i="24"/>
  <c r="I23" i="24"/>
  <c r="H24" i="24"/>
  <c r="G24" i="24"/>
  <c r="G22" i="24"/>
  <c r="I22" i="24"/>
  <c r="N40" i="24" l="1"/>
  <c r="H11" i="24"/>
  <c r="G11" i="24"/>
  <c r="I11" i="24" l="1"/>
  <c r="G7" i="24" s="1"/>
  <c r="D7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<sst xmlns="http://schemas.openxmlformats.org/spreadsheetml/2006/main" count="27024" uniqueCount="11099">
  <si>
    <t>連絡先〒</t>
  </si>
  <si>
    <t>携帯電話番号</t>
  </si>
  <si>
    <t>連絡先住所</t>
  </si>
  <si>
    <t>団体名</t>
  </si>
  <si>
    <t>性別</t>
  </si>
  <si>
    <t>リレーチーム数</t>
  </si>
  <si>
    <t>男</t>
  </si>
  <si>
    <t>申込責任者氏名</t>
  </si>
  <si>
    <t>印</t>
  </si>
  <si>
    <t>登録
番号</t>
  </si>
  <si>
    <t>ﾌﾘｶﾞﾅ</t>
  </si>
  <si>
    <t>記録</t>
  </si>
  <si>
    <t>入力確認 
入力済=1,未入力=0</t>
  </si>
  <si>
    <t>秒</t>
  </si>
  <si>
    <t>分</t>
  </si>
  <si>
    <t>走高跳</t>
  </si>
  <si>
    <t>m</t>
  </si>
  <si>
    <t>棒高跳</t>
  </si>
  <si>
    <t>走幅跳</t>
  </si>
  <si>
    <t>三段跳</t>
  </si>
  <si>
    <t>砲丸投</t>
  </si>
  <si>
    <t>円盤投</t>
  </si>
  <si>
    <t>ハンマー投</t>
  </si>
  <si>
    <t>十種競技</t>
  </si>
  <si>
    <t>点</t>
  </si>
  <si>
    <t>やり投</t>
  </si>
  <si>
    <t>100m</t>
  </si>
  <si>
    <t>400m</t>
  </si>
  <si>
    <t>110mH</t>
  </si>
  <si>
    <t>1500m</t>
  </si>
  <si>
    <t>女</t>
  </si>
  <si>
    <t>七種競技</t>
  </si>
  <si>
    <t>100mH</t>
  </si>
  <si>
    <t>200m</t>
  </si>
  <si>
    <t>800m</t>
  </si>
  <si>
    <t>ｶﾅ</t>
  </si>
  <si>
    <t>団体コード</t>
  </si>
  <si>
    <t>大学名</t>
  </si>
  <si>
    <t>DB</t>
  </si>
  <si>
    <t>SX</t>
  </si>
  <si>
    <t>関西学院大学</t>
  </si>
  <si>
    <t>KAWAKAMI</t>
  </si>
  <si>
    <t>JPN</t>
  </si>
  <si>
    <t>Koichiro</t>
  </si>
  <si>
    <t>SHIMIZU</t>
  </si>
  <si>
    <t>Kotaro</t>
  </si>
  <si>
    <t>FUJIMOTO</t>
  </si>
  <si>
    <t>Keisuke</t>
  </si>
  <si>
    <t>OKADA</t>
  </si>
  <si>
    <t>Taisuke</t>
  </si>
  <si>
    <t>Yuya</t>
  </si>
  <si>
    <t>UEMURA</t>
  </si>
  <si>
    <t>Shin</t>
  </si>
  <si>
    <t>Yuki</t>
  </si>
  <si>
    <t>SAKAMOTO</t>
  </si>
  <si>
    <t>Haruki</t>
  </si>
  <si>
    <t>Tsubasa</t>
  </si>
  <si>
    <t>YAMADA</t>
  </si>
  <si>
    <t>Masaya</t>
  </si>
  <si>
    <t>SAKAI</t>
  </si>
  <si>
    <t>Takumi</t>
  </si>
  <si>
    <t>MORIMOTO</t>
  </si>
  <si>
    <t>Ryosei</t>
  </si>
  <si>
    <t>MORITA</t>
  </si>
  <si>
    <t>Daichi</t>
  </si>
  <si>
    <t>KAWAKITA</t>
  </si>
  <si>
    <t>Kanata</t>
  </si>
  <si>
    <t>KITAMURA</t>
  </si>
  <si>
    <t>Masato</t>
  </si>
  <si>
    <t>YAGI</t>
  </si>
  <si>
    <t>FURUICHI</t>
  </si>
  <si>
    <t>Koki</t>
  </si>
  <si>
    <t>ITO</t>
  </si>
  <si>
    <t>Ryo</t>
  </si>
  <si>
    <t>MURAKAMI</t>
  </si>
  <si>
    <t>Yudai</t>
  </si>
  <si>
    <t>Takuya</t>
  </si>
  <si>
    <t>KUWAHARA</t>
  </si>
  <si>
    <t>KATO</t>
  </si>
  <si>
    <t>Suguru</t>
  </si>
  <si>
    <t>TANIGUCHI</t>
  </si>
  <si>
    <t>Kodai</t>
  </si>
  <si>
    <t>Kazuho</t>
  </si>
  <si>
    <t>TAKEUCHI</t>
  </si>
  <si>
    <t>KATAYAMA</t>
  </si>
  <si>
    <t>Sho</t>
  </si>
  <si>
    <t>Kota</t>
  </si>
  <si>
    <t>MATSUMOTO</t>
  </si>
  <si>
    <t>Tomoya</t>
  </si>
  <si>
    <t>MIYAKE</t>
  </si>
  <si>
    <t>Homare</t>
  </si>
  <si>
    <t>FUJIWARA</t>
  </si>
  <si>
    <t>Hayato</t>
  </si>
  <si>
    <t>KOTANI</t>
  </si>
  <si>
    <t>Sota</t>
  </si>
  <si>
    <t>UEDA</t>
  </si>
  <si>
    <t>Yushi</t>
  </si>
  <si>
    <t>Genki</t>
  </si>
  <si>
    <t>Yusuke</t>
  </si>
  <si>
    <t>IMAI</t>
  </si>
  <si>
    <t>IWAMOTO</t>
  </si>
  <si>
    <t>Ryosuke</t>
  </si>
  <si>
    <t>Kakeru</t>
  </si>
  <si>
    <t>IDE</t>
  </si>
  <si>
    <t>Shingo</t>
  </si>
  <si>
    <t>Taichi</t>
  </si>
  <si>
    <t>Rikiya</t>
  </si>
  <si>
    <t>ONO</t>
  </si>
  <si>
    <t>KOBAYASHI</t>
  </si>
  <si>
    <t>Kenta</t>
  </si>
  <si>
    <t>NISHIO</t>
  </si>
  <si>
    <t>Atsushi</t>
  </si>
  <si>
    <t>FUJIKI</t>
  </si>
  <si>
    <t>Keigo</t>
  </si>
  <si>
    <t>UCHIYAMA</t>
  </si>
  <si>
    <t>MAEDA</t>
  </si>
  <si>
    <t>Tomoki</t>
  </si>
  <si>
    <t>Ayuto</t>
  </si>
  <si>
    <t>Shogo</t>
  </si>
  <si>
    <t>HAMADA</t>
  </si>
  <si>
    <t>Shuhei</t>
  </si>
  <si>
    <t>KAWAGUCHI</t>
  </si>
  <si>
    <t>Shuta</t>
  </si>
  <si>
    <t>Kosuke</t>
  </si>
  <si>
    <t>KUBOTA</t>
  </si>
  <si>
    <t>ANDO</t>
  </si>
  <si>
    <t>Ryuki</t>
  </si>
  <si>
    <t>YAMAOKA</t>
  </si>
  <si>
    <t>Kohei</t>
  </si>
  <si>
    <t>TANAKA</t>
  </si>
  <si>
    <t>Tatsuya</t>
  </si>
  <si>
    <t>NAKAMURA</t>
  </si>
  <si>
    <t>Kenshiro</t>
  </si>
  <si>
    <t>Riku</t>
  </si>
  <si>
    <t>Kengo</t>
  </si>
  <si>
    <t>Shoya</t>
  </si>
  <si>
    <t>SAITO</t>
  </si>
  <si>
    <t>Yasuaki</t>
  </si>
  <si>
    <t>YASUDA</t>
  </si>
  <si>
    <t>Shun</t>
  </si>
  <si>
    <t>Kazuki</t>
  </si>
  <si>
    <t>Naoya</t>
  </si>
  <si>
    <t>OKAMOTO</t>
  </si>
  <si>
    <t>OJIMA</t>
  </si>
  <si>
    <t>So</t>
  </si>
  <si>
    <t>KOJIMA</t>
  </si>
  <si>
    <t>ｲｼｲ ﾘｸﾄ</t>
  </si>
  <si>
    <t>Rikuto</t>
  </si>
  <si>
    <t>ISHII</t>
  </si>
  <si>
    <t>NAKATA</t>
  </si>
  <si>
    <t>Ryogo</t>
  </si>
  <si>
    <t>Shuto</t>
  </si>
  <si>
    <t>SATO</t>
  </si>
  <si>
    <t>OGINO</t>
  </si>
  <si>
    <t>Yuma</t>
  </si>
  <si>
    <t>SHIBATA</t>
  </si>
  <si>
    <t>TAKADA</t>
  </si>
  <si>
    <t>HAYASHI</t>
  </si>
  <si>
    <t>Kentaro</t>
  </si>
  <si>
    <t>NAKATANI</t>
  </si>
  <si>
    <t>SUTO</t>
  </si>
  <si>
    <t>Makoto</t>
  </si>
  <si>
    <t>Kosei</t>
  </si>
  <si>
    <t>Kazuto</t>
  </si>
  <si>
    <t>OMURA</t>
  </si>
  <si>
    <t>Masaki</t>
  </si>
  <si>
    <t>MAKI</t>
  </si>
  <si>
    <t>Shinya</t>
  </si>
  <si>
    <t>NAKAO</t>
  </si>
  <si>
    <t>Yusei</t>
  </si>
  <si>
    <t>Yohei</t>
  </si>
  <si>
    <t>Taro</t>
  </si>
  <si>
    <t>M1</t>
  </si>
  <si>
    <t>立命館大学</t>
  </si>
  <si>
    <t>Takamasa</t>
  </si>
  <si>
    <t>Koyo</t>
  </si>
  <si>
    <t>Yuta</t>
  </si>
  <si>
    <t>SUZUKI</t>
  </si>
  <si>
    <t>Ryota</t>
  </si>
  <si>
    <t>Itsuki</t>
  </si>
  <si>
    <t>NAGATA</t>
  </si>
  <si>
    <t>Kaito</t>
  </si>
  <si>
    <t>Naoki</t>
  </si>
  <si>
    <t>HIGASHI</t>
  </si>
  <si>
    <t>YOSHIDA</t>
  </si>
  <si>
    <t>Hikaru</t>
  </si>
  <si>
    <t>Kairi</t>
  </si>
  <si>
    <t>MATSUMURA</t>
  </si>
  <si>
    <t>FUKUDA</t>
  </si>
  <si>
    <t>SASAKI</t>
  </si>
  <si>
    <t>ISHIDA</t>
  </si>
  <si>
    <t>NAITO</t>
  </si>
  <si>
    <t>YAMASHITA</t>
  </si>
  <si>
    <t>Issei</t>
  </si>
  <si>
    <t>Jun</t>
  </si>
  <si>
    <t>KONDO</t>
  </si>
  <si>
    <t>Akito</t>
  </si>
  <si>
    <t>NOMURA</t>
  </si>
  <si>
    <t>Toshiki</t>
  </si>
  <si>
    <t>KIMURA</t>
  </si>
  <si>
    <t>Kazuya</t>
  </si>
  <si>
    <t>NAKAGAWA</t>
  </si>
  <si>
    <t>MASUDA</t>
  </si>
  <si>
    <t>Ryusei</t>
  </si>
  <si>
    <t>FUJITA</t>
  </si>
  <si>
    <t>Yuto</t>
  </si>
  <si>
    <t>Akira</t>
  </si>
  <si>
    <t>MATSUYAMA</t>
  </si>
  <si>
    <t>Asahi</t>
  </si>
  <si>
    <t>Daiki</t>
  </si>
  <si>
    <t>Nao</t>
  </si>
  <si>
    <t>Tsuyoshi</t>
  </si>
  <si>
    <t>Ayumu</t>
  </si>
  <si>
    <t>Ryohei</t>
  </si>
  <si>
    <t>HARADA</t>
  </si>
  <si>
    <t>Hayate</t>
  </si>
  <si>
    <t>TAKAMURA</t>
  </si>
  <si>
    <t>Akifumi</t>
  </si>
  <si>
    <t>ENDO</t>
  </si>
  <si>
    <t>KURIBAYASHI</t>
  </si>
  <si>
    <t>Harunobu</t>
  </si>
  <si>
    <t>Koji</t>
  </si>
  <si>
    <t>OISHI</t>
  </si>
  <si>
    <t>福字　涼太郎</t>
  </si>
  <si>
    <t>ﾌｸｼﾞ ﾘｮｳﾀﾛｳ</t>
  </si>
  <si>
    <t>Ryotaro</t>
  </si>
  <si>
    <t>FUKUJI</t>
  </si>
  <si>
    <t>Yosuke</t>
  </si>
  <si>
    <t>Rei</t>
  </si>
  <si>
    <t>KIKUCHI</t>
  </si>
  <si>
    <t>03</t>
  </si>
  <si>
    <t>KAWAMOTO</t>
  </si>
  <si>
    <t>Shintaro</t>
  </si>
  <si>
    <t>山崎　公士</t>
  </si>
  <si>
    <t>ﾔﾏｻﾞｷ ｺｳｼ</t>
  </si>
  <si>
    <t>04</t>
  </si>
  <si>
    <t>Koshi</t>
  </si>
  <si>
    <t>YAMAZAKI</t>
  </si>
  <si>
    <t>ABE</t>
  </si>
  <si>
    <t>Seiya</t>
  </si>
  <si>
    <t>YAMANAKA</t>
  </si>
  <si>
    <t>Shotaro</t>
  </si>
  <si>
    <t>NAKAYAMA</t>
  </si>
  <si>
    <t>Kazutaka</t>
  </si>
  <si>
    <t>TERAI</t>
  </si>
  <si>
    <t>岩井　星澄</t>
  </si>
  <si>
    <t>ｲﾜｲ ｾｲﾄ</t>
  </si>
  <si>
    <t>Seito</t>
  </si>
  <si>
    <t>IWAI</t>
  </si>
  <si>
    <t>01</t>
  </si>
  <si>
    <t>Haruto</t>
  </si>
  <si>
    <t>Yoshiaki</t>
  </si>
  <si>
    <t>YAMAGUCHI</t>
  </si>
  <si>
    <t>HIGUCHI</t>
  </si>
  <si>
    <t>Arata</t>
  </si>
  <si>
    <t>ISHIKAWA</t>
  </si>
  <si>
    <t>Soichi</t>
  </si>
  <si>
    <t>小林　一稀</t>
  </si>
  <si>
    <t>ｺﾊﾞﾔｼ ｶｽﾞｷ</t>
  </si>
  <si>
    <t>清水　優輝</t>
  </si>
  <si>
    <t>ｼﾐｽﾞ ﾕｳｷ</t>
  </si>
  <si>
    <t>INADA</t>
  </si>
  <si>
    <t>Seitaro</t>
  </si>
  <si>
    <t>NISHIMURA</t>
  </si>
  <si>
    <t>MATSUDA</t>
  </si>
  <si>
    <t>大阪教育大学</t>
  </si>
  <si>
    <t>びわこ成蹊スポーツ大学</t>
  </si>
  <si>
    <t>UEMATSU</t>
  </si>
  <si>
    <t>USUI</t>
  </si>
  <si>
    <t>KITA</t>
  </si>
  <si>
    <t>Takato</t>
  </si>
  <si>
    <t>Soma</t>
  </si>
  <si>
    <t>MAKINO</t>
  </si>
  <si>
    <t>Kai</t>
  </si>
  <si>
    <t>YAMAMOTO</t>
  </si>
  <si>
    <t>WATANABE</t>
  </si>
  <si>
    <t>Shota</t>
  </si>
  <si>
    <t>MATSUI</t>
  </si>
  <si>
    <t>INOUE</t>
  </si>
  <si>
    <t>UENO</t>
  </si>
  <si>
    <t>Kaoru</t>
  </si>
  <si>
    <t>Yuji</t>
  </si>
  <si>
    <t>Shinichiro</t>
  </si>
  <si>
    <t>OCHIAI</t>
  </si>
  <si>
    <t>Shunsuke</t>
  </si>
  <si>
    <t>KAWATA</t>
  </si>
  <si>
    <t>KISHIMOTO</t>
  </si>
  <si>
    <t>Jin</t>
  </si>
  <si>
    <t>楠見　涼介</t>
  </si>
  <si>
    <t>ｸｽﾐ ﾘｮｳｽｹ</t>
  </si>
  <si>
    <t>KUSUMI</t>
  </si>
  <si>
    <t>Shodai</t>
  </si>
  <si>
    <t>SUGIMOTO</t>
  </si>
  <si>
    <t>Ryoma</t>
  </si>
  <si>
    <t>TADA</t>
  </si>
  <si>
    <t>TSUDA</t>
  </si>
  <si>
    <t>Taisei</t>
  </si>
  <si>
    <t>NAKAZAWA</t>
  </si>
  <si>
    <t>NAKANISHI</t>
  </si>
  <si>
    <t>Mizuki</t>
  </si>
  <si>
    <t>Taito</t>
  </si>
  <si>
    <t>HIRAI</t>
  </si>
  <si>
    <t>Ryuto</t>
  </si>
  <si>
    <t>Masayuki</t>
  </si>
  <si>
    <t>HIROSE</t>
  </si>
  <si>
    <t>Ryuta</t>
  </si>
  <si>
    <t>MAEKAWA</t>
  </si>
  <si>
    <t>MAKITA</t>
  </si>
  <si>
    <t>MIYAMOTO</t>
  </si>
  <si>
    <t>Shunya</t>
  </si>
  <si>
    <t>MORISHITA</t>
  </si>
  <si>
    <t>YAMAMURA</t>
  </si>
  <si>
    <t>Ren</t>
  </si>
  <si>
    <t>ADACHI</t>
  </si>
  <si>
    <t>Chihiro</t>
  </si>
  <si>
    <t>石田　淳人</t>
  </si>
  <si>
    <t>ｲｼﾀﾞ ｼﾞｭﾝﾄ</t>
  </si>
  <si>
    <t>Junto</t>
  </si>
  <si>
    <t>Tomohiro</t>
  </si>
  <si>
    <t>ｳｴﾀﾞ ﾊﾙ</t>
  </si>
  <si>
    <t>Haru</t>
  </si>
  <si>
    <t>Kento</t>
  </si>
  <si>
    <t>KAMEISHI</t>
  </si>
  <si>
    <t>川北　脩斗</t>
  </si>
  <si>
    <t>ｶﾜｷﾀ ｼｭｳﾄ</t>
  </si>
  <si>
    <t>Soshi</t>
  </si>
  <si>
    <t>SHIMAMOTO</t>
  </si>
  <si>
    <t>Shoki</t>
  </si>
  <si>
    <t>TAGUCHI</t>
  </si>
  <si>
    <t>竹谷　幸希也</t>
  </si>
  <si>
    <t>ﾀｹﾀﾆ ﾕｷﾔ</t>
  </si>
  <si>
    <t>Yukiya</t>
  </si>
  <si>
    <t>TAKETANI</t>
  </si>
  <si>
    <t>TANABE</t>
  </si>
  <si>
    <t>富田　惇史</t>
  </si>
  <si>
    <t>ﾄﾐﾀ ｱﾂｼ</t>
  </si>
  <si>
    <t>TOMITA</t>
  </si>
  <si>
    <t>NAGANO</t>
  </si>
  <si>
    <t>Koshiro</t>
  </si>
  <si>
    <t>Akihiro</t>
  </si>
  <si>
    <t>MATSUBARA</t>
  </si>
  <si>
    <t>Kazuma</t>
  </si>
  <si>
    <t>Yuito</t>
  </si>
  <si>
    <t>MOCHIZUKI</t>
  </si>
  <si>
    <t>YAMASAKI</t>
  </si>
  <si>
    <t>KANEMITSU</t>
  </si>
  <si>
    <t>Hiroki</t>
  </si>
  <si>
    <t>同志社大学</t>
  </si>
  <si>
    <t>Asato</t>
  </si>
  <si>
    <t>HASHIMOTO</t>
  </si>
  <si>
    <t>Takafumi</t>
  </si>
  <si>
    <t>OBATA</t>
  </si>
  <si>
    <t>07</t>
  </si>
  <si>
    <t>YOSHIKAWA</t>
  </si>
  <si>
    <t>Keitaro</t>
  </si>
  <si>
    <t>TAKAOKA</t>
  </si>
  <si>
    <t>NISHIYAMA</t>
  </si>
  <si>
    <t>OKAMURA</t>
  </si>
  <si>
    <t>HIRANO</t>
  </si>
  <si>
    <t>Yugo</t>
  </si>
  <si>
    <t>Yamato</t>
  </si>
  <si>
    <t>WADA</t>
  </si>
  <si>
    <t>Takeru</t>
  </si>
  <si>
    <t>SHINJO</t>
  </si>
  <si>
    <t>Fumiaki</t>
  </si>
  <si>
    <t>Shoma</t>
  </si>
  <si>
    <t>KONO</t>
  </si>
  <si>
    <t>MIYOSHI</t>
  </si>
  <si>
    <t>NISHIKAWA</t>
  </si>
  <si>
    <t>TANIMOTO</t>
  </si>
  <si>
    <t>TSUJIMOTO</t>
  </si>
  <si>
    <t>Rentaro</t>
  </si>
  <si>
    <t>Junki</t>
  </si>
  <si>
    <t>ODA</t>
  </si>
  <si>
    <t>Shohei</t>
  </si>
  <si>
    <t>SAWADA</t>
  </si>
  <si>
    <t>KAMIMURA</t>
  </si>
  <si>
    <t>岩堀　剛己</t>
  </si>
  <si>
    <t>ｲﾜﾎﾘ ｺﾞｳｷ</t>
  </si>
  <si>
    <t>Goki</t>
  </si>
  <si>
    <t>IWAHORI</t>
  </si>
  <si>
    <t>武林　悠天</t>
  </si>
  <si>
    <t>ﾀｹﾊﾞﾔｼ ﾊﾙﾀｶ</t>
  </si>
  <si>
    <t>Harutaka</t>
  </si>
  <si>
    <t>TAKEBAYASHI</t>
  </si>
  <si>
    <t>Ryoji</t>
  </si>
  <si>
    <t>OTA</t>
  </si>
  <si>
    <t>Naohiro</t>
  </si>
  <si>
    <t>KATAOKA</t>
  </si>
  <si>
    <t>Riki</t>
  </si>
  <si>
    <t>FUJI</t>
  </si>
  <si>
    <t>Atsuki</t>
  </si>
  <si>
    <t>Kanta</t>
  </si>
  <si>
    <t>西田　拓暉</t>
  </si>
  <si>
    <t>ﾆｼﾀﾞ ﾋﾛｷ</t>
  </si>
  <si>
    <t>NISHIDA</t>
  </si>
  <si>
    <t>大石　真也</t>
  </si>
  <si>
    <t>ｵｵｲｼ ｼﾝﾔ</t>
  </si>
  <si>
    <t>Miyabi</t>
  </si>
  <si>
    <t>TAMAKI</t>
  </si>
  <si>
    <t>Taiga</t>
  </si>
  <si>
    <t>MORI</t>
  </si>
  <si>
    <t>TAKAHASHI</t>
  </si>
  <si>
    <t>NOZAKI</t>
  </si>
  <si>
    <t>Daiya</t>
  </si>
  <si>
    <t>近畿大学</t>
  </si>
  <si>
    <t>Taiki</t>
  </si>
  <si>
    <t>ﾆｼﾑﾗ ﾘｮｳﾀ</t>
  </si>
  <si>
    <t>MATSUOKA</t>
  </si>
  <si>
    <t>MIKI</t>
  </si>
  <si>
    <t>GOTO</t>
  </si>
  <si>
    <t>KINOSHITA</t>
  </si>
  <si>
    <t>TAKAGI</t>
  </si>
  <si>
    <t>TAKAYAMA</t>
  </si>
  <si>
    <t>Mahiro</t>
  </si>
  <si>
    <t>NAKANO</t>
  </si>
  <si>
    <t>Takuto</t>
  </si>
  <si>
    <t>尾崎　友基</t>
  </si>
  <si>
    <t>ｵｻﾞｷ ﾕｳｷ</t>
  </si>
  <si>
    <t>OZAKI</t>
  </si>
  <si>
    <t>TANI</t>
  </si>
  <si>
    <t>Ryoki</t>
  </si>
  <si>
    <t>HAMAGUCHI</t>
  </si>
  <si>
    <t>KAWANISHI</t>
  </si>
  <si>
    <t>TANO</t>
  </si>
  <si>
    <t>Toma</t>
  </si>
  <si>
    <t>Jumpei</t>
  </si>
  <si>
    <t>KIMOTO</t>
  </si>
  <si>
    <t>FUJII</t>
  </si>
  <si>
    <t>Tomoyuki</t>
  </si>
  <si>
    <t>Keita</t>
  </si>
  <si>
    <t>UCHIDA</t>
  </si>
  <si>
    <t>Wataru</t>
  </si>
  <si>
    <t>MATSUZAKI</t>
  </si>
  <si>
    <t>Rui</t>
  </si>
  <si>
    <t>Shinji</t>
  </si>
  <si>
    <t>Hibiki</t>
  </si>
  <si>
    <t>BESSHO</t>
  </si>
  <si>
    <t>大阪体育大学</t>
  </si>
  <si>
    <t>Taku</t>
  </si>
  <si>
    <t>ARAI</t>
  </si>
  <si>
    <t>TAKEDA</t>
  </si>
  <si>
    <t>HIRATA</t>
  </si>
  <si>
    <t>Shion</t>
  </si>
  <si>
    <t>AOKI</t>
  </si>
  <si>
    <t>Kei</t>
  </si>
  <si>
    <t>ICHIKAWA</t>
  </si>
  <si>
    <t>Hiroto</t>
  </si>
  <si>
    <t>Shoichi</t>
  </si>
  <si>
    <t>Hajime</t>
  </si>
  <si>
    <t>Tatsuki</t>
  </si>
  <si>
    <t>FURUKAWA</t>
  </si>
  <si>
    <t>MATSUSHITA</t>
  </si>
  <si>
    <t>MIZUNO</t>
  </si>
  <si>
    <t>YAMAUCHI</t>
  </si>
  <si>
    <t>Yotaro</t>
  </si>
  <si>
    <t>YOSHIMOTO</t>
  </si>
  <si>
    <t>Shuya</t>
  </si>
  <si>
    <t>KAWAI</t>
  </si>
  <si>
    <t>MIYAZAKI</t>
  </si>
  <si>
    <t>Naoto</t>
  </si>
  <si>
    <t>IWATA</t>
  </si>
  <si>
    <t>Takuma</t>
  </si>
  <si>
    <t>Ryoga</t>
  </si>
  <si>
    <t>Fumiya</t>
  </si>
  <si>
    <t>NAKAJIMA</t>
  </si>
  <si>
    <t>Kiichi</t>
  </si>
  <si>
    <t>Kaisei</t>
  </si>
  <si>
    <t>KOI</t>
  </si>
  <si>
    <t>HOSOMI</t>
  </si>
  <si>
    <t>Shunichi</t>
  </si>
  <si>
    <t>KODAMA</t>
  </si>
  <si>
    <t>Junta</t>
  </si>
  <si>
    <t>HASEGAWA</t>
  </si>
  <si>
    <t>HATA</t>
  </si>
  <si>
    <t>Hiroaki</t>
  </si>
  <si>
    <t>OKUMURA</t>
  </si>
  <si>
    <t>SONE</t>
  </si>
  <si>
    <t>IWASAKI</t>
  </si>
  <si>
    <t>KAWABATA</t>
  </si>
  <si>
    <t>Yoshiki</t>
  </si>
  <si>
    <t>Kensuke</t>
  </si>
  <si>
    <t>KOGA</t>
  </si>
  <si>
    <t>MARUYAMA</t>
  </si>
  <si>
    <t>Tokio</t>
  </si>
  <si>
    <t>MIURA</t>
  </si>
  <si>
    <t>KAJI</t>
  </si>
  <si>
    <t>OKAWA</t>
  </si>
  <si>
    <t>Misaki</t>
  </si>
  <si>
    <t>黒田　翔貴</t>
  </si>
  <si>
    <t>ｸﾛﾀﾞ ｼｮｳｷ</t>
  </si>
  <si>
    <t>KURODA</t>
  </si>
  <si>
    <t>OGAWA</t>
  </si>
  <si>
    <t>ﾕｱｻ ｶｲﾄ</t>
  </si>
  <si>
    <t>YUASA</t>
  </si>
  <si>
    <t>Nozomu</t>
  </si>
  <si>
    <t>Tasuku</t>
  </si>
  <si>
    <t>BAN</t>
  </si>
  <si>
    <t>Fuma</t>
  </si>
  <si>
    <t>ONISHI</t>
  </si>
  <si>
    <t>TATSUMI</t>
  </si>
  <si>
    <t>M2</t>
  </si>
  <si>
    <t>Junya</t>
  </si>
  <si>
    <t>MURATA</t>
  </si>
  <si>
    <t>関西大学</t>
  </si>
  <si>
    <t>AIKAWA</t>
  </si>
  <si>
    <t>TSUTSUI</t>
  </si>
  <si>
    <t>HONDA</t>
  </si>
  <si>
    <t>Takahiro</t>
  </si>
  <si>
    <t>YOSHIOKA</t>
  </si>
  <si>
    <t>Chiharu</t>
  </si>
  <si>
    <t>Hideaki</t>
  </si>
  <si>
    <t>UNO</t>
  </si>
  <si>
    <t>Yu</t>
  </si>
  <si>
    <t>UTSUMI</t>
  </si>
  <si>
    <t>Hideki</t>
  </si>
  <si>
    <t>HARA</t>
  </si>
  <si>
    <t>NABARA</t>
  </si>
  <si>
    <t>OKABE</t>
  </si>
  <si>
    <t>MIYAUCHI</t>
  </si>
  <si>
    <t>BANDO</t>
  </si>
  <si>
    <t>FUKUHARA</t>
  </si>
  <si>
    <t>Ayato</t>
  </si>
  <si>
    <t>TOMIOKA</t>
  </si>
  <si>
    <t>ISHIMARU</t>
  </si>
  <si>
    <t>KURIHARA</t>
  </si>
  <si>
    <t>SAKURAI</t>
  </si>
  <si>
    <t>HISATOMI</t>
  </si>
  <si>
    <t>HAMA</t>
  </si>
  <si>
    <t>坂本　亘生</t>
  </si>
  <si>
    <t>ｻｶﾓﾄ ｺｳｾｲ</t>
  </si>
  <si>
    <t>高梨　有仁</t>
  </si>
  <si>
    <t>ﾀｶﾅｼ ｱﾙﾋﾄ</t>
  </si>
  <si>
    <t>Aruhito</t>
  </si>
  <si>
    <t>TAKANASHI</t>
  </si>
  <si>
    <t>UMENO</t>
  </si>
  <si>
    <t>京都大学</t>
  </si>
  <si>
    <t>Takaaki</t>
  </si>
  <si>
    <t>OHARA</t>
  </si>
  <si>
    <t>Rintaro</t>
  </si>
  <si>
    <t>TSUCHIYA</t>
  </si>
  <si>
    <t>Sora</t>
  </si>
  <si>
    <t>MIKAMI</t>
  </si>
  <si>
    <t>Renya</t>
  </si>
  <si>
    <t>Masataka</t>
  </si>
  <si>
    <t>08</t>
  </si>
  <si>
    <t>ASAI</t>
  </si>
  <si>
    <t>09</t>
  </si>
  <si>
    <t>SAKAGUCHI</t>
  </si>
  <si>
    <t>Kyohei</t>
  </si>
  <si>
    <t>Natsuki</t>
  </si>
  <si>
    <t>KUROKAWA</t>
  </si>
  <si>
    <t>YOSHIMURA</t>
  </si>
  <si>
    <t>Shunta</t>
  </si>
  <si>
    <t>NODA</t>
  </si>
  <si>
    <t>HIRAOKA</t>
  </si>
  <si>
    <t>前田　朝陽</t>
  </si>
  <si>
    <t>ﾏｴﾀﾞ ｱｻﾋ</t>
  </si>
  <si>
    <t>Satoshi</t>
  </si>
  <si>
    <t>Ritsuki</t>
  </si>
  <si>
    <t>IKEDA</t>
  </si>
  <si>
    <t>KOZAKI</t>
  </si>
  <si>
    <t>齋藤　啓</t>
  </si>
  <si>
    <t>ｻｲﾄｳ ｹｲ</t>
  </si>
  <si>
    <t>梶　慎介</t>
  </si>
  <si>
    <t>ｶｼﾞ ｼﾝｽｹ</t>
  </si>
  <si>
    <t>Shinsuke</t>
  </si>
  <si>
    <t>木之下　隆弘</t>
  </si>
  <si>
    <t>ｷﾉｼﾀ ﾀｶﾋﾛ</t>
  </si>
  <si>
    <t>05</t>
  </si>
  <si>
    <t>島村　夏惟</t>
  </si>
  <si>
    <t>ｼﾏﾑﾗ ｶｲ</t>
  </si>
  <si>
    <t>SHIMAMURA</t>
  </si>
  <si>
    <t>MIYAZAWA</t>
  </si>
  <si>
    <t>MIYAZONO</t>
  </si>
  <si>
    <t>原　圭佑</t>
  </si>
  <si>
    <t>ﾊﾗ ｹｲｽｹ</t>
  </si>
  <si>
    <t>NAKAKITA</t>
  </si>
  <si>
    <t>IZUMI</t>
  </si>
  <si>
    <t>ﾔﾏﾓﾄ ｲﾂｷ</t>
  </si>
  <si>
    <t>天理大学</t>
  </si>
  <si>
    <t>KAWAMURA</t>
  </si>
  <si>
    <t>KONISHI</t>
  </si>
  <si>
    <t>NAKAI</t>
  </si>
  <si>
    <t>Masahiro</t>
  </si>
  <si>
    <t>MORIWAKI</t>
  </si>
  <si>
    <t>Yoshiyuki</t>
  </si>
  <si>
    <t>SANO</t>
  </si>
  <si>
    <t>TAKEMOTO</t>
  </si>
  <si>
    <t>TSUKAMOTO</t>
  </si>
  <si>
    <t>Reo</t>
  </si>
  <si>
    <t>YANO</t>
  </si>
  <si>
    <t>Ryuma</t>
  </si>
  <si>
    <t>Yuhei</t>
  </si>
  <si>
    <t>DOI</t>
  </si>
  <si>
    <t>KAMEYAMA</t>
  </si>
  <si>
    <t>ｷﾑﾗ ｶｲ</t>
  </si>
  <si>
    <t>SHIOTA</t>
  </si>
  <si>
    <t>YAMANE</t>
  </si>
  <si>
    <t>IMAIZUMI</t>
  </si>
  <si>
    <t>京都産業大学</t>
  </si>
  <si>
    <t>Yota</t>
  </si>
  <si>
    <t>KUNITANI</t>
  </si>
  <si>
    <t>NINOMIYA</t>
  </si>
  <si>
    <t>KOIZUMI</t>
  </si>
  <si>
    <t>KITADA</t>
  </si>
  <si>
    <t>OTSUKI</t>
  </si>
  <si>
    <t>YAMASHIRO</t>
  </si>
  <si>
    <t>TACHIBANA</t>
  </si>
  <si>
    <t>Shunki</t>
  </si>
  <si>
    <t>SUGIURA</t>
  </si>
  <si>
    <t>HATTA</t>
  </si>
  <si>
    <t>Daisuke</t>
  </si>
  <si>
    <t>KITAZAWA</t>
  </si>
  <si>
    <t>Keijiro</t>
  </si>
  <si>
    <t>ｷｼﾓﾄ ﾀﾞｲｷ</t>
  </si>
  <si>
    <t>NOGAMI</t>
  </si>
  <si>
    <t>Shumpei</t>
  </si>
  <si>
    <t>AWAI</t>
  </si>
  <si>
    <t>ﾀﾀﾞ ｿｳﾀ</t>
  </si>
  <si>
    <t>ﾅｶﾑﾗ ｺｳｷ</t>
  </si>
  <si>
    <t>Taiyo</t>
  </si>
  <si>
    <t>TAMAI</t>
  </si>
  <si>
    <t>OKUBO</t>
  </si>
  <si>
    <t>KANEKO</t>
  </si>
  <si>
    <t>Hiromu</t>
  </si>
  <si>
    <t>OMORI</t>
  </si>
  <si>
    <t>Kenshin</t>
  </si>
  <si>
    <t>TOMINAGA</t>
  </si>
  <si>
    <t>Ryuji</t>
  </si>
  <si>
    <t>SENDA</t>
  </si>
  <si>
    <t>龍谷大学</t>
  </si>
  <si>
    <t>Kyosuke</t>
  </si>
  <si>
    <t>NISHIJIMA</t>
  </si>
  <si>
    <t>MINAMI</t>
  </si>
  <si>
    <t>KAKIUCHI</t>
  </si>
  <si>
    <t>SHIBUYA</t>
  </si>
  <si>
    <t>TAHARA</t>
  </si>
  <si>
    <t>FUJINO</t>
  </si>
  <si>
    <t>KITAURA</t>
  </si>
  <si>
    <t>SEO</t>
  </si>
  <si>
    <t>Bunta</t>
  </si>
  <si>
    <t>OHASHI</t>
  </si>
  <si>
    <t>Sosuke</t>
  </si>
  <si>
    <t>MIZUTANI</t>
  </si>
  <si>
    <t>SHIMADA</t>
  </si>
  <si>
    <t>Sogo</t>
  </si>
  <si>
    <t>IBE</t>
  </si>
  <si>
    <t>NAMBU</t>
  </si>
  <si>
    <t>Yasumasa</t>
  </si>
  <si>
    <t>Kazushi</t>
  </si>
  <si>
    <t>YONEDA</t>
  </si>
  <si>
    <t>CHN</t>
  </si>
  <si>
    <t>TERAMOTO</t>
  </si>
  <si>
    <t>Tetsuya</t>
  </si>
  <si>
    <t>堀田　和志</t>
  </si>
  <si>
    <t>HORITA</t>
  </si>
  <si>
    <t>YASUI</t>
  </si>
  <si>
    <t>田中　陽介</t>
  </si>
  <si>
    <t>ﾀﾅｶ ﾖｳｽｹ</t>
  </si>
  <si>
    <t>Kojiro</t>
  </si>
  <si>
    <t>内藤　源一郎</t>
  </si>
  <si>
    <t>ﾅｲﾄｳ ｹﾞﾝｲﾁﾛｳ</t>
  </si>
  <si>
    <t>Genichiro</t>
  </si>
  <si>
    <t>中島　央人</t>
  </si>
  <si>
    <t>ﾅｶｼﾏ ﾋﾛﾄ</t>
  </si>
  <si>
    <t>NAKASHIMA</t>
  </si>
  <si>
    <t>中本　大地</t>
  </si>
  <si>
    <t>ﾅｶﾓﾄ ﾀﾞｲﾁ</t>
  </si>
  <si>
    <t>NAKAMOTO</t>
  </si>
  <si>
    <t>HASHIGUCHI</t>
  </si>
  <si>
    <t>蜂須賀　辰政</t>
  </si>
  <si>
    <t>ﾊﾁｽｶ ﾀﾂﾏｻ</t>
  </si>
  <si>
    <t>Tatsumasa</t>
  </si>
  <si>
    <t>HACHISUKA</t>
  </si>
  <si>
    <t>Atsuya</t>
  </si>
  <si>
    <t>Jo</t>
  </si>
  <si>
    <t>FUJISAWA</t>
  </si>
  <si>
    <t>吉門　宏祐</t>
  </si>
  <si>
    <t>ﾖｼｶﾄﾞ ｺｳｽｹ</t>
  </si>
  <si>
    <t>YOSHIKADO</t>
  </si>
  <si>
    <t>大阪大学</t>
  </si>
  <si>
    <t>D1</t>
  </si>
  <si>
    <t>木高　佳周</t>
  </si>
  <si>
    <t>ｷﾀﾞｶ ﾖｼﾅﾘ</t>
  </si>
  <si>
    <t>Yoshinari</t>
  </si>
  <si>
    <t>KIDAKA</t>
  </si>
  <si>
    <t>ISHIHARA</t>
  </si>
  <si>
    <t>大塚　遼</t>
  </si>
  <si>
    <t>ｵｵﾂｶ ﾘｮｳ</t>
  </si>
  <si>
    <t>OTSUKA</t>
  </si>
  <si>
    <t>KAWASAKI</t>
  </si>
  <si>
    <t>CHO</t>
  </si>
  <si>
    <t>HADA</t>
  </si>
  <si>
    <t>Taishi</t>
  </si>
  <si>
    <t>Shinnosuke</t>
  </si>
  <si>
    <t>OFUCHI</t>
  </si>
  <si>
    <t>Ken</t>
  </si>
  <si>
    <t>KUBO</t>
  </si>
  <si>
    <t>TAKAHARA</t>
  </si>
  <si>
    <t>Hirokazu</t>
  </si>
  <si>
    <t>Gaku</t>
  </si>
  <si>
    <t>HAYAKAWA</t>
  </si>
  <si>
    <t>FUJIMURA</t>
  </si>
  <si>
    <t>FURUSAWA</t>
  </si>
  <si>
    <t>Shunichiro</t>
  </si>
  <si>
    <t>Soichiro</t>
  </si>
  <si>
    <t>SUGANO</t>
  </si>
  <si>
    <t>NAGAI</t>
  </si>
  <si>
    <t>ﾆｼﾀﾞ ﾀｸﾐ</t>
  </si>
  <si>
    <t>Tomoaki</t>
  </si>
  <si>
    <t>大塚　陽斗</t>
  </si>
  <si>
    <t>ｵｵﾂｶ ﾊﾙﾄ</t>
  </si>
  <si>
    <t>OKUNO</t>
  </si>
  <si>
    <t>奥村　涼介</t>
  </si>
  <si>
    <t>ｵｸﾑﾗ ﾘｮｳｽｹ</t>
  </si>
  <si>
    <t>海北　遼介</t>
  </si>
  <si>
    <t>ｶｲｷﾀ ﾘｮｳｽｹ</t>
  </si>
  <si>
    <t>KAIKITA</t>
  </si>
  <si>
    <t>KAWADA</t>
  </si>
  <si>
    <t>小林　恒方</t>
  </si>
  <si>
    <t>ｺﾊﾞﾔｼ ﾂﾈﾏｻ</t>
  </si>
  <si>
    <t>Tsunemasa</t>
  </si>
  <si>
    <t>佐伯　有輝人</t>
  </si>
  <si>
    <t>ｻｴｷ ﾕｷﾄ</t>
  </si>
  <si>
    <t>Yukito</t>
  </si>
  <si>
    <t>SAEKI</t>
  </si>
  <si>
    <t>佐藤　耀介</t>
  </si>
  <si>
    <t>ｻﾄｳ ﾖｳｽｹ</t>
  </si>
  <si>
    <t>Noriyuki</t>
  </si>
  <si>
    <t>SEKI</t>
  </si>
  <si>
    <t>田上　陽悠</t>
  </si>
  <si>
    <t>ﾀｶﾞﾐ ﾊﾙﾋｻ</t>
  </si>
  <si>
    <t>Haruhisa</t>
  </si>
  <si>
    <t>TAGAMI</t>
  </si>
  <si>
    <t>冨田　和道</t>
  </si>
  <si>
    <t>ﾄﾐﾀ ｶｽﾞﾐﾁ</t>
  </si>
  <si>
    <t>Kazumichi</t>
  </si>
  <si>
    <t>ﾅｶﾞｲ ｼﾞｭﾝﾍﾟｲ</t>
  </si>
  <si>
    <t>ﾔｷﾞｼﾀ ﾄﾓｼ</t>
  </si>
  <si>
    <t>Tomoshi</t>
  </si>
  <si>
    <t>YAGISHITA</t>
  </si>
  <si>
    <t>山本　崇人</t>
  </si>
  <si>
    <t>ﾔﾏﾓﾄ ﾀｶﾄ</t>
  </si>
  <si>
    <t>YAMANA</t>
  </si>
  <si>
    <t>INABA</t>
  </si>
  <si>
    <t>KAKUMOTO</t>
  </si>
  <si>
    <t>KOMATSU</t>
  </si>
  <si>
    <t>坂口　智樹</t>
  </si>
  <si>
    <t>ｻｶｸﾞﾁ ﾄﾓｷ</t>
  </si>
  <si>
    <t>OKAJIMA</t>
  </si>
  <si>
    <t>TAMURA</t>
  </si>
  <si>
    <t>山田　恭佑</t>
  </si>
  <si>
    <t>ﾔﾏﾀﾞ ｷｮｳｽｹ</t>
  </si>
  <si>
    <t>UEKI</t>
  </si>
  <si>
    <t>追手門学院大学</t>
  </si>
  <si>
    <t>NAGAOKA</t>
  </si>
  <si>
    <t>MUKAI</t>
  </si>
  <si>
    <t>HATANAKA</t>
  </si>
  <si>
    <t>YAO</t>
  </si>
  <si>
    <t>神戸大学</t>
  </si>
  <si>
    <t>Masanori</t>
  </si>
  <si>
    <t>Satomi</t>
  </si>
  <si>
    <t>Sohei</t>
  </si>
  <si>
    <t>TANIGAKI</t>
  </si>
  <si>
    <t>TANOUE</t>
  </si>
  <si>
    <t>Futa</t>
  </si>
  <si>
    <t>佐藤　勇斗</t>
  </si>
  <si>
    <t>ｻﾄｳ ﾊﾔﾄ</t>
  </si>
  <si>
    <t>山崎　大毅</t>
  </si>
  <si>
    <t>ﾔﾏｻﾞｷ ﾀｲｷ</t>
  </si>
  <si>
    <t>佐々木　太一</t>
  </si>
  <si>
    <t>ｻｻｷ ﾀｲﾁ</t>
  </si>
  <si>
    <t>横谷　陸哉</t>
  </si>
  <si>
    <t>ﾖｺﾀﾆ ﾘｸﾔ</t>
  </si>
  <si>
    <t>Rikuya</t>
  </si>
  <si>
    <t>YOKOTANI</t>
  </si>
  <si>
    <t>山科　真之介</t>
  </si>
  <si>
    <t>ﾔﾏｼﾅ ｼﾝﾉｽｹ</t>
  </si>
  <si>
    <t>YAMASHINA</t>
  </si>
  <si>
    <t>塚原　啓太</t>
  </si>
  <si>
    <t>ﾂｶﾊﾗ ｹｲﾀ</t>
  </si>
  <si>
    <t>TSUKAHARA</t>
  </si>
  <si>
    <t>前村　土温</t>
  </si>
  <si>
    <t>ﾏｴﾑﾗ ﾄｵﾝ</t>
  </si>
  <si>
    <t>Toon</t>
  </si>
  <si>
    <t>MAEMURA</t>
  </si>
  <si>
    <t>MISHIMA</t>
  </si>
  <si>
    <t>上田　陽介</t>
  </si>
  <si>
    <t>ｳｴﾀﾞ ﾖｳｽｹ</t>
  </si>
  <si>
    <t>高見　哉多</t>
  </si>
  <si>
    <t>ﾀｶﾐ ｶﾅﾀ</t>
  </si>
  <si>
    <t>TAKAMI</t>
  </si>
  <si>
    <t>平田　岳</t>
  </si>
  <si>
    <t>ﾋﾗﾀ ｶﾞｸ</t>
  </si>
  <si>
    <t>MIYATA</t>
  </si>
  <si>
    <t>兵庫大学</t>
  </si>
  <si>
    <t>Yumeto</t>
  </si>
  <si>
    <t>神戸学院大学</t>
  </si>
  <si>
    <t>KASE</t>
  </si>
  <si>
    <t>ASAO</t>
  </si>
  <si>
    <t>Shuji</t>
  </si>
  <si>
    <t>TSURUTA</t>
  </si>
  <si>
    <t>Reiji</t>
  </si>
  <si>
    <t>HIRAYAMA</t>
  </si>
  <si>
    <t>兵庫教育大学</t>
  </si>
  <si>
    <t>若松　天晴</t>
  </si>
  <si>
    <t>ﾜｶﾏﾂ ﾃﾝｾｲ</t>
  </si>
  <si>
    <t>Tensei</t>
  </si>
  <si>
    <t>WAKAMATSU</t>
  </si>
  <si>
    <t>甲南大学</t>
  </si>
  <si>
    <t>IKUTA</t>
  </si>
  <si>
    <t>KANZAKI</t>
  </si>
  <si>
    <t>Takahito</t>
  </si>
  <si>
    <t>SHIKATA</t>
  </si>
  <si>
    <t>Seita</t>
  </si>
  <si>
    <t>SUGINO</t>
  </si>
  <si>
    <t>OHIRA</t>
  </si>
  <si>
    <t>KINUGASA</t>
  </si>
  <si>
    <t>ｺｼﾞﾏ ｼｮｳﾀ</t>
  </si>
  <si>
    <t>流通科学大学</t>
  </si>
  <si>
    <t>UMEDA</t>
  </si>
  <si>
    <t>関西福祉大学</t>
  </si>
  <si>
    <t>Ryunosuke</t>
  </si>
  <si>
    <t>MORIKAWA</t>
  </si>
  <si>
    <t>ARITA</t>
  </si>
  <si>
    <t>Ryoya</t>
  </si>
  <si>
    <t>兵庫県立大学</t>
  </si>
  <si>
    <t>SHIMANAKA</t>
  </si>
  <si>
    <t>MATSUNAGA</t>
  </si>
  <si>
    <t>Tomonori</t>
  </si>
  <si>
    <t>Koichi</t>
  </si>
  <si>
    <t>神戸国際大学</t>
  </si>
  <si>
    <t>ﾏﾂｵｶ ﾀｲｷ</t>
  </si>
  <si>
    <t>大阪経済大学</t>
  </si>
  <si>
    <t>SUDA</t>
  </si>
  <si>
    <t>KUSUMOTO</t>
  </si>
  <si>
    <t>SHIMANO</t>
  </si>
  <si>
    <t>HORI</t>
  </si>
  <si>
    <t>阪南大学</t>
  </si>
  <si>
    <t>大阪国際大学</t>
  </si>
  <si>
    <t>KAWACHI</t>
  </si>
  <si>
    <t>AZUMA</t>
  </si>
  <si>
    <t>ONOUE</t>
  </si>
  <si>
    <t>Towa</t>
  </si>
  <si>
    <t>SHIRAISHI</t>
  </si>
  <si>
    <t>MAENO</t>
  </si>
  <si>
    <t>Kensho</t>
  </si>
  <si>
    <t>Ibuki</t>
  </si>
  <si>
    <t>ﾀｶﾊｼ ｺｳｷ</t>
  </si>
  <si>
    <t>Masashi</t>
  </si>
  <si>
    <t>TOKUNAGA</t>
  </si>
  <si>
    <t>Genta</t>
  </si>
  <si>
    <t>Shoei</t>
  </si>
  <si>
    <t>TAKAMATSU</t>
  </si>
  <si>
    <t>FUTAI</t>
  </si>
  <si>
    <t>Temma</t>
  </si>
  <si>
    <t>Yuzuki</t>
  </si>
  <si>
    <t>HATTORI</t>
  </si>
  <si>
    <t>Minato</t>
  </si>
  <si>
    <t>FURUTANI</t>
  </si>
  <si>
    <t>和歌山大学</t>
  </si>
  <si>
    <t>UMEMOTO</t>
  </si>
  <si>
    <t>MARUO</t>
  </si>
  <si>
    <t>OOKA</t>
  </si>
  <si>
    <t>TANIMURA</t>
  </si>
  <si>
    <t>OBA</t>
  </si>
  <si>
    <t>IHARA</t>
  </si>
  <si>
    <t>KASHIWAGI</t>
  </si>
  <si>
    <t>大阪大谷大学</t>
  </si>
  <si>
    <t>DEGUCHI</t>
  </si>
  <si>
    <t>HARAGUCHI</t>
  </si>
  <si>
    <t>京都府立大学</t>
  </si>
  <si>
    <t>髙野　龍也</t>
  </si>
  <si>
    <t>ﾀｶﾉ ﾀﾂﾔ</t>
  </si>
  <si>
    <t>TAKANO</t>
  </si>
  <si>
    <t>KITANO</t>
  </si>
  <si>
    <t>関西外国語大学</t>
  </si>
  <si>
    <t>大阪医科薬科大学</t>
  </si>
  <si>
    <t>辻　翔平</t>
  </si>
  <si>
    <t>ﾂｼﾞ ｼｮｳﾍｲ</t>
  </si>
  <si>
    <t>TSUJI</t>
  </si>
  <si>
    <t>KAMIYA</t>
  </si>
  <si>
    <t>大阪学院大学</t>
  </si>
  <si>
    <t>HORIUCHI</t>
  </si>
  <si>
    <t>YOKOYAMA</t>
  </si>
  <si>
    <t>OKITA</t>
  </si>
  <si>
    <t>桃山学院大学</t>
  </si>
  <si>
    <t>IKEBE</t>
  </si>
  <si>
    <t>HOSODA</t>
  </si>
  <si>
    <t>NISHINO</t>
  </si>
  <si>
    <t>京都工芸繊維大学</t>
  </si>
  <si>
    <t>白矢　昂汰</t>
  </si>
  <si>
    <t>ｼﾗﾔ ｺｳﾀ</t>
  </si>
  <si>
    <t>SHIRAYA</t>
  </si>
  <si>
    <t>臼井　健悟</t>
  </si>
  <si>
    <t>ｳｽｲ ｹﾝｺﾞ</t>
  </si>
  <si>
    <t>栗山　玲温</t>
  </si>
  <si>
    <t>ｸﾘﾔﾏ ﾚｵﾝ</t>
  </si>
  <si>
    <t>Reon</t>
  </si>
  <si>
    <t>KURIYAMA</t>
  </si>
  <si>
    <t>ﾔﾏﾓﾄ ｿｳﾏ</t>
  </si>
  <si>
    <t>Takeshi</t>
  </si>
  <si>
    <t>AKITA</t>
  </si>
  <si>
    <t>山口　龍真</t>
  </si>
  <si>
    <t>ﾔﾏｸﾞﾁ ﾘｭｳｼﾝ</t>
  </si>
  <si>
    <t>Ryushin</t>
  </si>
  <si>
    <t>宜野座金　流亜</t>
  </si>
  <si>
    <t>ｷﾞﾉｻﾞｷﾑ ﾙｱ</t>
  </si>
  <si>
    <t>Rua</t>
  </si>
  <si>
    <t>GINOZAKIMU</t>
  </si>
  <si>
    <t>島田　昌佳</t>
  </si>
  <si>
    <t>ｼﾏﾀﾞ ﾏｻﾖｼ</t>
  </si>
  <si>
    <t>Masayoshi</t>
  </si>
  <si>
    <t>KUSAKA</t>
  </si>
  <si>
    <t>Keima</t>
  </si>
  <si>
    <t>HAMASAKI</t>
  </si>
  <si>
    <t>大阪産業大学</t>
  </si>
  <si>
    <t>KUROSE</t>
  </si>
  <si>
    <t>YONEZAWA</t>
  </si>
  <si>
    <t>大阪成蹊大学</t>
  </si>
  <si>
    <t>SAKAKURA</t>
  </si>
  <si>
    <t>Yoshihiro</t>
  </si>
  <si>
    <t>MIMURA</t>
  </si>
  <si>
    <t>Nanami</t>
  </si>
  <si>
    <t>大阪工業大学</t>
  </si>
  <si>
    <t>SAWAI</t>
  </si>
  <si>
    <t>村上　将悟</t>
  </si>
  <si>
    <t>ﾑﾗｶﾐ ｼｮｳｺﾞ</t>
  </si>
  <si>
    <t>放送大学関西</t>
  </si>
  <si>
    <t>阿賀　康生</t>
  </si>
  <si>
    <t>ｱｶﾞ ﾔｽｵ</t>
  </si>
  <si>
    <t>Yasuo</t>
  </si>
  <si>
    <t>AGA</t>
  </si>
  <si>
    <t>奈良県立医科大学</t>
  </si>
  <si>
    <t>野本　大介</t>
  </si>
  <si>
    <t>ﾉﾓﾄ ﾀﾞｲｽｹ</t>
  </si>
  <si>
    <t>KANAZAWA</t>
  </si>
  <si>
    <t>滋賀大学</t>
  </si>
  <si>
    <t>Manato</t>
  </si>
  <si>
    <t>ﾂｼﾞ ｶｲﾄ</t>
  </si>
  <si>
    <t>YOSHIHARA</t>
  </si>
  <si>
    <t>IIDA</t>
  </si>
  <si>
    <t>京都薬科大学</t>
  </si>
  <si>
    <t>ARAKI</t>
  </si>
  <si>
    <t>京都教育大学</t>
  </si>
  <si>
    <t>UMEHARA</t>
  </si>
  <si>
    <t>Takeaki</t>
  </si>
  <si>
    <t>山前　諒真</t>
  </si>
  <si>
    <t>ﾔﾏﾏｴ ﾘｮｳﾏ</t>
  </si>
  <si>
    <t>YAMAMAE</t>
  </si>
  <si>
    <t>京都府立医科大学</t>
  </si>
  <si>
    <t>IGUCHI</t>
  </si>
  <si>
    <t>OSAWA</t>
  </si>
  <si>
    <t>滋賀医科大学</t>
  </si>
  <si>
    <t>KIDA</t>
  </si>
  <si>
    <t>滋賀県立大学</t>
  </si>
  <si>
    <t>ｲﾄｳ ﾕｳﾀ</t>
  </si>
  <si>
    <t>Yusaku</t>
  </si>
  <si>
    <t>ﾌｼﾞｷ ﾕｳﾘ</t>
  </si>
  <si>
    <t>Yuri</t>
  </si>
  <si>
    <t>佛教大学</t>
  </si>
  <si>
    <t>KAWASE</t>
  </si>
  <si>
    <t>Aoto</t>
  </si>
  <si>
    <t>Hiyori</t>
  </si>
  <si>
    <t>DAIMON</t>
  </si>
  <si>
    <t>UOTANI</t>
  </si>
  <si>
    <t>KISHIDA</t>
  </si>
  <si>
    <t>ASADA</t>
  </si>
  <si>
    <t>明治国際医療大学</t>
  </si>
  <si>
    <t>Satoru</t>
  </si>
  <si>
    <t>NISHIOKA</t>
  </si>
  <si>
    <t>SHIMOMURA</t>
  </si>
  <si>
    <t>Ryoto</t>
  </si>
  <si>
    <t>Seidai</t>
  </si>
  <si>
    <t>HIROTA</t>
  </si>
  <si>
    <t>Keito</t>
  </si>
  <si>
    <t>松原　光汰</t>
  </si>
  <si>
    <t>ﾏﾂﾊﾞﾗ ｺｳﾀ</t>
  </si>
  <si>
    <t>Shu</t>
  </si>
  <si>
    <t>京都橘大学</t>
  </si>
  <si>
    <t>大谷大学</t>
  </si>
  <si>
    <t>摂南大学</t>
  </si>
  <si>
    <t>SAKODA</t>
  </si>
  <si>
    <t>FUJIE</t>
  </si>
  <si>
    <t>Shusuke</t>
  </si>
  <si>
    <t>MASUTANI</t>
  </si>
  <si>
    <t>東大阪大学</t>
  </si>
  <si>
    <t>Masatoshi</t>
  </si>
  <si>
    <t>びわこ学院大学</t>
  </si>
  <si>
    <t>URAKAWA</t>
  </si>
  <si>
    <t>Rukiya</t>
  </si>
  <si>
    <t>DOHI</t>
  </si>
  <si>
    <t>KITAGAWA</t>
  </si>
  <si>
    <t>HIRAO</t>
  </si>
  <si>
    <t>HORIGUCHI</t>
  </si>
  <si>
    <t>Miyu</t>
  </si>
  <si>
    <t>大阪商業大学</t>
  </si>
  <si>
    <t>YONEYAMA</t>
  </si>
  <si>
    <t>TODA</t>
  </si>
  <si>
    <t>木子　雄斗</t>
  </si>
  <si>
    <t>ｷｺﾞ ﾕｳﾄ</t>
  </si>
  <si>
    <t>KIGO</t>
  </si>
  <si>
    <t>AKAMATSU</t>
  </si>
  <si>
    <t>諏訪　皓己</t>
  </si>
  <si>
    <t>ｽﾜ ｺｳｷ</t>
  </si>
  <si>
    <t>SUWA</t>
  </si>
  <si>
    <t>Ko</t>
  </si>
  <si>
    <t>ﾊﾔｼ ｺｳｷ</t>
  </si>
  <si>
    <t>京都外国語大学</t>
  </si>
  <si>
    <t>Kazumasa</t>
  </si>
  <si>
    <t>FUKUMOTO</t>
  </si>
  <si>
    <t>中川　遥仁</t>
  </si>
  <si>
    <t>ﾅｶｶﾞﾜ ﾊﾙﾄ</t>
  </si>
  <si>
    <t>山田　慎之助</t>
  </si>
  <si>
    <t>ﾔﾏﾀﾞ ｼﾝﾉｽｹ</t>
  </si>
  <si>
    <t>山中　駿</t>
  </si>
  <si>
    <t>ﾔﾏﾅｶ ｼｭﾝ</t>
  </si>
  <si>
    <t>長田　雅史</t>
  </si>
  <si>
    <t>ﾅｶﾞﾀ ﾏｻｼ</t>
  </si>
  <si>
    <t>AMANO</t>
  </si>
  <si>
    <t>ﾌｼﾞｲ ﾉﾘﾌﾐ</t>
  </si>
  <si>
    <t>Norifumi</t>
  </si>
  <si>
    <t>OKANO</t>
  </si>
  <si>
    <t>二村　草輔</t>
  </si>
  <si>
    <t>ﾆﾑﾗ ｿｳｽｹ</t>
  </si>
  <si>
    <t>NIMURA</t>
  </si>
  <si>
    <t>Reiya</t>
  </si>
  <si>
    <t>井上　貴文</t>
  </si>
  <si>
    <t>ｲﾉｳｴ ﾀｶﾌﾐ</t>
  </si>
  <si>
    <t>田中　駿一朗</t>
  </si>
  <si>
    <t>ﾀﾅｶ ｼｭﾝｲﾁﾛｳ</t>
  </si>
  <si>
    <t>OGURA</t>
  </si>
  <si>
    <t>SHIRAI</t>
  </si>
  <si>
    <t>松井　洋輔</t>
  </si>
  <si>
    <t>ﾏﾂｲ ﾖｳｽｹ</t>
  </si>
  <si>
    <t>NAGAO</t>
  </si>
  <si>
    <t>YAMAGAMI</t>
  </si>
  <si>
    <t>YAMAGISHI</t>
  </si>
  <si>
    <t>UMEMURA</t>
  </si>
  <si>
    <t>OKA</t>
  </si>
  <si>
    <t>EDA</t>
  </si>
  <si>
    <t>青野　智也</t>
  </si>
  <si>
    <t>ｱｵﾉ ﾄﾓﾔ</t>
  </si>
  <si>
    <t>AONO</t>
  </si>
  <si>
    <t>KOHARA</t>
  </si>
  <si>
    <t>板東　帝太</t>
  </si>
  <si>
    <t>ﾊﾞﾝﾄﾞｳ ｵｳﾀ</t>
  </si>
  <si>
    <t>井上　陽登</t>
  </si>
  <si>
    <t>ｲﾉｳｴ ｱｷﾄ</t>
  </si>
  <si>
    <t>佐藤　智樹</t>
  </si>
  <si>
    <t>ｻﾄｳ ﾄﾓｷ</t>
  </si>
  <si>
    <t>志水　宙斗</t>
  </si>
  <si>
    <t>ｼﾐｽﾞ ﾋﾛﾄ</t>
  </si>
  <si>
    <t>MURASHIMA</t>
  </si>
  <si>
    <t>山本　智丈</t>
  </si>
  <si>
    <t>ﾔﾏﾓﾄ ﾄﾓﾋﾛ</t>
  </si>
  <si>
    <t>細江　友暉</t>
  </si>
  <si>
    <t>ﾎｿｴ ﾕｳｷ</t>
  </si>
  <si>
    <t>HOSOE</t>
  </si>
  <si>
    <t>SUGANUMA</t>
  </si>
  <si>
    <t>橋本　慶太</t>
  </si>
  <si>
    <t>ﾊｼﾓﾄ ｹｲﾀ</t>
  </si>
  <si>
    <t>関　晃太朗</t>
  </si>
  <si>
    <t>ｾｷ ｺｳﾀﾛｳ</t>
  </si>
  <si>
    <t>中村　一貴</t>
  </si>
  <si>
    <t>ﾅｶﾑﾗ ｶｽﾞﾀｶ</t>
  </si>
  <si>
    <t>IMURA</t>
  </si>
  <si>
    <t>奥谷　俊介</t>
  </si>
  <si>
    <t>ｵｸﾀﾆ ｼｭﾝｽｹ</t>
  </si>
  <si>
    <t>OKUTANI</t>
  </si>
  <si>
    <t>KUROKI</t>
  </si>
  <si>
    <t>ｻｲﾄｳ ｶﾞｸ</t>
  </si>
  <si>
    <t>DANJO</t>
  </si>
  <si>
    <t>安川　楓</t>
  </si>
  <si>
    <t>ﾔｽｶﾜ ｶｴﾃﾞ</t>
  </si>
  <si>
    <t>Kaede</t>
  </si>
  <si>
    <t>YASUKAWA</t>
  </si>
  <si>
    <t>城戸　裕登</t>
  </si>
  <si>
    <t>ｷﾄﾞ ﾕｳﾄ</t>
  </si>
  <si>
    <t>KIDO</t>
  </si>
  <si>
    <t>朝田　康聖</t>
  </si>
  <si>
    <t>ｱｻﾀﾞ ｺｳｾｲ</t>
  </si>
  <si>
    <t>木村　元</t>
  </si>
  <si>
    <t>島田　拓実</t>
  </si>
  <si>
    <t>ｼﾏﾀﾞ ﾀｸﾐ</t>
  </si>
  <si>
    <t>福﨑　友喜</t>
  </si>
  <si>
    <t>ﾌｸｻﾞｷ ﾄﾓｷ</t>
  </si>
  <si>
    <t>FUKUZAKI</t>
  </si>
  <si>
    <t>FURUNO</t>
  </si>
  <si>
    <t>Kaita</t>
  </si>
  <si>
    <t>Atomu</t>
  </si>
  <si>
    <t>Zen</t>
  </si>
  <si>
    <t>ARIKATA</t>
  </si>
  <si>
    <t>Chikara</t>
  </si>
  <si>
    <t>KAJITA</t>
  </si>
  <si>
    <t>大藪　輝</t>
  </si>
  <si>
    <t>ｵｵﾔﾌﾞ ｱｷﾗ</t>
  </si>
  <si>
    <t>NAKAHIRA</t>
  </si>
  <si>
    <t>Yoshihiko</t>
  </si>
  <si>
    <t>NISHIBATA</t>
  </si>
  <si>
    <t>大和大学</t>
  </si>
  <si>
    <t>KAWABE</t>
  </si>
  <si>
    <t>Shuma</t>
  </si>
  <si>
    <t>HATANO</t>
  </si>
  <si>
    <t>KUWANO</t>
  </si>
  <si>
    <t>KOMURA</t>
  </si>
  <si>
    <t>KOMAI</t>
  </si>
  <si>
    <t>SANADA</t>
  </si>
  <si>
    <t>SHIMODA</t>
  </si>
  <si>
    <t>菊池　太賀</t>
  </si>
  <si>
    <t>ｷｸﾁ ﾀｲｶﾞ</t>
  </si>
  <si>
    <t>西岡田　航大</t>
  </si>
  <si>
    <t>ﾆｼｵｶﾀﾞ ｺｳﾀﾞｲ</t>
  </si>
  <si>
    <t>NISHIOKADA</t>
  </si>
  <si>
    <t>武田　博樹</t>
  </si>
  <si>
    <t>ﾀｹﾀﾞ ﾋﾛｷ</t>
  </si>
  <si>
    <t>沖田　啓紀</t>
  </si>
  <si>
    <t>ｵｷﾀ ﾋﾛｷ</t>
  </si>
  <si>
    <t>尾田　晴風</t>
  </si>
  <si>
    <t>ｵﾀﾞ ﾊﾔｶ</t>
  </si>
  <si>
    <t>Hayaka</t>
  </si>
  <si>
    <t>野田　雄也</t>
  </si>
  <si>
    <t>ﾉﾀﾞ ﾕｳﾔ</t>
  </si>
  <si>
    <t>山路　涼太</t>
  </si>
  <si>
    <t>ﾔﾏｼﾞ ﾘｮｳﾀ</t>
  </si>
  <si>
    <t>YAMAJI</t>
  </si>
  <si>
    <t>辻本　駿葵</t>
  </si>
  <si>
    <t>ﾂｼﾞﾓﾄ ｼｭﾝｷ</t>
  </si>
  <si>
    <t>松永　宗大</t>
  </si>
  <si>
    <t>ﾏﾂﾅｶﾞ ｿｳﾀ</t>
  </si>
  <si>
    <t>安井　涼音</t>
  </si>
  <si>
    <t>ﾔｽｲ ﾘｮｵ</t>
  </si>
  <si>
    <t>福本　雄太</t>
  </si>
  <si>
    <t>ﾌｸﾓﾄ ﾕｳﾀ</t>
  </si>
  <si>
    <t>谷垣　幹</t>
  </si>
  <si>
    <t>ﾀﾆｶﾞｷ ﾂﾖｼ</t>
  </si>
  <si>
    <t>伊藤　拓真</t>
  </si>
  <si>
    <t>ｲﾄｳ ﾀｸﾏ</t>
  </si>
  <si>
    <t>角川　裕哉</t>
  </si>
  <si>
    <t>ｶﾄﾞｶﾜ ﾕｳﾔ</t>
  </si>
  <si>
    <t>KADOKAWA</t>
  </si>
  <si>
    <t>中山　翔太</t>
  </si>
  <si>
    <t>ﾅｶﾔﾏ ｼｮｳﾀ</t>
  </si>
  <si>
    <t>池本　陽介</t>
  </si>
  <si>
    <t>ｲｹﾓﾄ ﾖｳｽｹ</t>
  </si>
  <si>
    <t>IKEMOTO</t>
  </si>
  <si>
    <t>原　麻嘉</t>
  </si>
  <si>
    <t>ﾊﾗ ﾏﾋﾛ</t>
  </si>
  <si>
    <t>HIROHATA</t>
  </si>
  <si>
    <t>Mikito</t>
  </si>
  <si>
    <t>Hijiri</t>
  </si>
  <si>
    <t>岩本　翔太</t>
  </si>
  <si>
    <t>ｲﾜﾓﾄ ｼｮｳﾀ</t>
  </si>
  <si>
    <t>西川　洸平</t>
  </si>
  <si>
    <t>ﾆｼｶﾜ ｺｳﾍｲ</t>
  </si>
  <si>
    <t>平山　悦章</t>
  </si>
  <si>
    <t>ﾋﾗﾔﾏ ﾖｼｱｷ</t>
  </si>
  <si>
    <t>金盛　圭悟</t>
  </si>
  <si>
    <t>ｶﾅﾓﾘ ｹｲｺﾞ</t>
  </si>
  <si>
    <t>KANAMORI</t>
  </si>
  <si>
    <t>Takaya</t>
  </si>
  <si>
    <t>NISHI</t>
  </si>
  <si>
    <t>西山　在喜</t>
  </si>
  <si>
    <t>ﾆｼﾔﾏ ｱﾘｷ</t>
  </si>
  <si>
    <t>Ariki</t>
  </si>
  <si>
    <t>ﾀｶﾔﾏ ｹﾝｽｹ</t>
  </si>
  <si>
    <t>髙田　雄平</t>
  </si>
  <si>
    <t>ﾀｶﾀﾞ ﾕｳﾍｲ</t>
  </si>
  <si>
    <t>三嶋　友貴</t>
  </si>
  <si>
    <t>ﾐｼﾏ ﾄﾓｷ</t>
  </si>
  <si>
    <t>小笹　陽輝</t>
  </si>
  <si>
    <t>ｵｻﾞｻ ﾊﾙｷ</t>
  </si>
  <si>
    <t>OZASA</t>
  </si>
  <si>
    <t>KITAMOTO</t>
  </si>
  <si>
    <t>YOKOTE</t>
  </si>
  <si>
    <t>Kanshi</t>
  </si>
  <si>
    <t>NAKABE</t>
  </si>
  <si>
    <t>MURAMOTO</t>
  </si>
  <si>
    <t>TAKASE</t>
  </si>
  <si>
    <t>川井　流星</t>
  </si>
  <si>
    <t>ｶﾜｲ ﾘｭｳｾｲ</t>
  </si>
  <si>
    <t>小南　翔</t>
  </si>
  <si>
    <t>ｺﾐﾅﾐ ｼｮｳ</t>
  </si>
  <si>
    <t>KOMINAMI</t>
  </si>
  <si>
    <t>永沼　渡輝央</t>
  </si>
  <si>
    <t>ﾅｶﾞﾇﾏ ﾄｷｵ</t>
  </si>
  <si>
    <t>NAGANUMA</t>
  </si>
  <si>
    <t>河本　琉希</t>
  </si>
  <si>
    <t>ｶﾜﾓﾄ ﾘｭｳｷ</t>
  </si>
  <si>
    <t>天白　陸斗</t>
  </si>
  <si>
    <t>ﾃﾝﾊﾟｸ ﾘｸﾄ</t>
  </si>
  <si>
    <t>TEMPAKU</t>
  </si>
  <si>
    <t>長谷川　大智</t>
  </si>
  <si>
    <t>ﾊｾｶﾞﾜ ﾀﾞｲﾁ</t>
  </si>
  <si>
    <t>松本　良平</t>
  </si>
  <si>
    <t>ﾏﾂﾓﾄ ﾘｮｳﾍｲ</t>
  </si>
  <si>
    <t>小井　稜真</t>
  </si>
  <si>
    <t>ｺｲ ﾘｮｳﾏ</t>
  </si>
  <si>
    <t>OYAMA</t>
  </si>
  <si>
    <t>瀬川　大翔</t>
  </si>
  <si>
    <t>ｾｶﾞﾜ ﾋﾛﾄ</t>
  </si>
  <si>
    <t>SEGAWA</t>
  </si>
  <si>
    <t>HIRAMATSU</t>
  </si>
  <si>
    <t>Shido</t>
  </si>
  <si>
    <t>吉田　健太郎</t>
  </si>
  <si>
    <t>ﾖｼﾀﾞ ｹﾝﾀﾛｳ</t>
  </si>
  <si>
    <t>OKAZAKI</t>
  </si>
  <si>
    <t>高橋　考輝</t>
  </si>
  <si>
    <t>島谷　浩明</t>
  </si>
  <si>
    <t>ｼﾏﾔ ﾋﾛｱｷ</t>
  </si>
  <si>
    <t>SHIMAYA</t>
  </si>
  <si>
    <t>屋宜　峻輔</t>
  </si>
  <si>
    <t>ﾔｷﾞ ｼｭﾝｽｹ</t>
  </si>
  <si>
    <t>石谷　崚</t>
  </si>
  <si>
    <t>ｲｼﾀﾆ ﾘｮｳ</t>
  </si>
  <si>
    <t>ISHITANI</t>
  </si>
  <si>
    <t>Tomohito</t>
  </si>
  <si>
    <t>長島　聖</t>
  </si>
  <si>
    <t>ﾅｶﾞｼﾏ ﾋｼﾞﾘ</t>
  </si>
  <si>
    <t>NAGASHIMA</t>
  </si>
  <si>
    <t>MATSUURA</t>
  </si>
  <si>
    <t>Mikiya</t>
  </si>
  <si>
    <t>KURIMOTO</t>
  </si>
  <si>
    <t>KANAYAMA</t>
  </si>
  <si>
    <t>大阪経済法科大学</t>
  </si>
  <si>
    <t>OSADA</t>
  </si>
  <si>
    <t>KOMIYA</t>
  </si>
  <si>
    <t>Teruki</t>
  </si>
  <si>
    <t>N1</t>
  </si>
  <si>
    <t>N3</t>
  </si>
  <si>
    <t>Nana</t>
  </si>
  <si>
    <t>Suzuka</t>
  </si>
  <si>
    <t>Miku</t>
  </si>
  <si>
    <t>Aina</t>
  </si>
  <si>
    <t>Sena</t>
  </si>
  <si>
    <t>Ria</t>
  </si>
  <si>
    <t>HIGAKI</t>
  </si>
  <si>
    <t>Mayu</t>
  </si>
  <si>
    <t>Ami</t>
  </si>
  <si>
    <t>Kurumi</t>
  </si>
  <si>
    <t>Yoko</t>
  </si>
  <si>
    <t>Nagisa</t>
  </si>
  <si>
    <t>Akane</t>
  </si>
  <si>
    <t>Ayano</t>
  </si>
  <si>
    <t>Karen</t>
  </si>
  <si>
    <t>Madoka</t>
  </si>
  <si>
    <t>Mana</t>
  </si>
  <si>
    <t>Mai</t>
  </si>
  <si>
    <t>Yuka</t>
  </si>
  <si>
    <t>MISAKI</t>
  </si>
  <si>
    <t>Shiori</t>
  </si>
  <si>
    <t>IKI</t>
  </si>
  <si>
    <t>Aiko</t>
  </si>
  <si>
    <t>Ayane</t>
  </si>
  <si>
    <t>Koharu</t>
  </si>
  <si>
    <t>Miki</t>
  </si>
  <si>
    <t>SHISHIDO</t>
  </si>
  <si>
    <t>Riko</t>
  </si>
  <si>
    <t>Yae</t>
  </si>
  <si>
    <t>Sayaka</t>
  </si>
  <si>
    <t>Natsumi</t>
  </si>
  <si>
    <t>Yui</t>
  </si>
  <si>
    <t>Rinka</t>
  </si>
  <si>
    <t>Miho</t>
  </si>
  <si>
    <t>ASANO</t>
  </si>
  <si>
    <t>Misuzu</t>
  </si>
  <si>
    <t>Miu</t>
  </si>
  <si>
    <t>藤田　英里</t>
  </si>
  <si>
    <t>ﾌｼﾞﾀ ｴﾘ</t>
  </si>
  <si>
    <t>Eri</t>
  </si>
  <si>
    <t>Rina</t>
  </si>
  <si>
    <t>Yume</t>
  </si>
  <si>
    <t>Minami</t>
  </si>
  <si>
    <t>Nonoka</t>
  </si>
  <si>
    <t>Aika</t>
  </si>
  <si>
    <t>Mei</t>
  </si>
  <si>
    <t>Haruka</t>
  </si>
  <si>
    <t>Konoka</t>
  </si>
  <si>
    <t>室月　里莉花</t>
  </si>
  <si>
    <t>ﾑﾛﾂﾞｷ ﾘﾘｶ</t>
  </si>
  <si>
    <t>MUROZUKI</t>
  </si>
  <si>
    <t>Ririka</t>
  </si>
  <si>
    <t>Saya</t>
  </si>
  <si>
    <t>NAKACHI</t>
  </si>
  <si>
    <t>Kokoro</t>
  </si>
  <si>
    <t>FUKUNAGA</t>
  </si>
  <si>
    <t>Fuka</t>
  </si>
  <si>
    <t>MURAMATSU</t>
  </si>
  <si>
    <t>Ayaka</t>
  </si>
  <si>
    <t>Akari</t>
  </si>
  <si>
    <t>Honoka</t>
  </si>
  <si>
    <t>Hinata</t>
  </si>
  <si>
    <t>Aoi</t>
  </si>
  <si>
    <t>Yuko</t>
  </si>
  <si>
    <t>Kaho</t>
  </si>
  <si>
    <t>Kana</t>
  </si>
  <si>
    <t>Nozomi</t>
  </si>
  <si>
    <t>Moeka</t>
  </si>
  <si>
    <t>Rika</t>
  </si>
  <si>
    <t>Ayami</t>
  </si>
  <si>
    <t>Chisa</t>
  </si>
  <si>
    <t>Risa</t>
  </si>
  <si>
    <t>TOKUHARA</t>
  </si>
  <si>
    <t>Kyoka</t>
  </si>
  <si>
    <t>NOGUCHI</t>
  </si>
  <si>
    <t>Yuna</t>
  </si>
  <si>
    <t>Mako</t>
  </si>
  <si>
    <t>OSHITA</t>
  </si>
  <si>
    <t>Kanon</t>
  </si>
  <si>
    <t>Rena</t>
  </si>
  <si>
    <t>NAGASE</t>
  </si>
  <si>
    <t>Yukino</t>
  </si>
  <si>
    <t>Reika</t>
  </si>
  <si>
    <t>Sae</t>
  </si>
  <si>
    <t>Nami</t>
  </si>
  <si>
    <t>Nanaka</t>
  </si>
  <si>
    <t>Minori</t>
  </si>
  <si>
    <t>Chinatsu</t>
  </si>
  <si>
    <t>Suzuna</t>
  </si>
  <si>
    <t>YOSHINO</t>
  </si>
  <si>
    <t>KAI</t>
  </si>
  <si>
    <t>Momoka</t>
  </si>
  <si>
    <t>Namika</t>
  </si>
  <si>
    <t>Manami</t>
  </si>
  <si>
    <t>NAKASE</t>
  </si>
  <si>
    <t>Hina</t>
  </si>
  <si>
    <t>Maho</t>
  </si>
  <si>
    <t>Naoko</t>
  </si>
  <si>
    <t>Mao</t>
  </si>
  <si>
    <t>Karin</t>
  </si>
  <si>
    <t>Kano</t>
  </si>
  <si>
    <t>Shiho</t>
  </si>
  <si>
    <t>KIRIKURI</t>
  </si>
  <si>
    <t>Yumena</t>
  </si>
  <si>
    <t>Momoko</t>
  </si>
  <si>
    <t>三好　紗椰</t>
  </si>
  <si>
    <t>ﾐﾖｼ ｻﾔ</t>
  </si>
  <si>
    <t>日野谷　レナ</t>
  </si>
  <si>
    <t>ﾋﾉﾀﾆ ﾚﾅ</t>
  </si>
  <si>
    <t>Haruna</t>
  </si>
  <si>
    <t>Riho</t>
  </si>
  <si>
    <t>KATSURA</t>
  </si>
  <si>
    <t>Satsuki</t>
  </si>
  <si>
    <t>Rio</t>
  </si>
  <si>
    <t>中本　香</t>
  </si>
  <si>
    <t>ﾅｶﾓﾄ ｶｵﾘ</t>
  </si>
  <si>
    <t>Kaori</t>
  </si>
  <si>
    <t>山下　夏実</t>
  </si>
  <si>
    <t>ﾔﾏｼﾀ ﾅﾂﾐ</t>
  </si>
  <si>
    <t>Yurika</t>
  </si>
  <si>
    <t>Airi</t>
  </si>
  <si>
    <t>Erina</t>
  </si>
  <si>
    <t>Misato</t>
  </si>
  <si>
    <t>Mio</t>
  </si>
  <si>
    <t>MIYADE</t>
  </si>
  <si>
    <t>Natsu</t>
  </si>
  <si>
    <t>Sakura</t>
  </si>
  <si>
    <t>杉林　歩</t>
  </si>
  <si>
    <t>ｽｷﾞﾊﾞﾔｼ ｱﾕﾐ</t>
  </si>
  <si>
    <t>SUGIBAYASHI</t>
  </si>
  <si>
    <t>Ayumi</t>
  </si>
  <si>
    <t>OZAWA</t>
  </si>
  <si>
    <t>京都女子大学</t>
  </si>
  <si>
    <t>Saki</t>
  </si>
  <si>
    <t>Naho</t>
  </si>
  <si>
    <t>園田学園女子大学</t>
  </si>
  <si>
    <t>Mina</t>
  </si>
  <si>
    <t>Rin</t>
  </si>
  <si>
    <t>Ayana</t>
  </si>
  <si>
    <t>Tomoka</t>
  </si>
  <si>
    <t>廣瀬　桃奈</t>
  </si>
  <si>
    <t>ﾋﾛｾ ﾓﾓﾅ</t>
  </si>
  <si>
    <t>FUKUI</t>
  </si>
  <si>
    <t>Manaka</t>
  </si>
  <si>
    <t>Arisa</t>
  </si>
  <si>
    <t>定池　弥音</t>
  </si>
  <si>
    <t>ｻﾀﾞｲｹ ﾐﾈ</t>
  </si>
  <si>
    <t>Kotone</t>
  </si>
  <si>
    <t>村上　和葉</t>
  </si>
  <si>
    <t>ﾑﾗｶﾐ ｶｽﾞﾊ</t>
  </si>
  <si>
    <t>Wakana</t>
  </si>
  <si>
    <t>Ai</t>
  </si>
  <si>
    <t>同志社女子大学</t>
  </si>
  <si>
    <t>武庫川女子大学</t>
  </si>
  <si>
    <t>Moe</t>
  </si>
  <si>
    <t>Rino</t>
  </si>
  <si>
    <t>OBAYASHI</t>
  </si>
  <si>
    <t>MINEMOTO</t>
  </si>
  <si>
    <t>MORINAGA</t>
  </si>
  <si>
    <t>Emi</t>
  </si>
  <si>
    <t>YABUTA</t>
  </si>
  <si>
    <t>ISHINO</t>
  </si>
  <si>
    <t>加藤　りの</t>
  </si>
  <si>
    <t>ｶﾄｳ ﾘﾉ</t>
  </si>
  <si>
    <t>TABATA</t>
  </si>
  <si>
    <t>Hana</t>
  </si>
  <si>
    <t>Hinako</t>
  </si>
  <si>
    <t>ISOBE</t>
  </si>
  <si>
    <t>TAWA</t>
  </si>
  <si>
    <t>AOYAMA</t>
  </si>
  <si>
    <t>ﾔｽﾀﾞ ｱﾔﾉ</t>
  </si>
  <si>
    <t>Hinano</t>
  </si>
  <si>
    <t>YUMOTO</t>
  </si>
  <si>
    <t>Yumi</t>
  </si>
  <si>
    <t>Yua</t>
  </si>
  <si>
    <t>Ayako</t>
  </si>
  <si>
    <t>Kanna</t>
  </si>
  <si>
    <t>Anzu</t>
  </si>
  <si>
    <t>大阪芸術大学</t>
  </si>
  <si>
    <t>Hanami</t>
  </si>
  <si>
    <t>Anna</t>
  </si>
  <si>
    <t>KAWAHARA</t>
  </si>
  <si>
    <t>NONAKA</t>
  </si>
  <si>
    <t>AKIMOTO</t>
  </si>
  <si>
    <t>MIZUTA</t>
  </si>
  <si>
    <t>Reina</t>
  </si>
  <si>
    <t>Hazuki</t>
  </si>
  <si>
    <t>HORIKAWA</t>
  </si>
  <si>
    <t>YOSHIKI</t>
  </si>
  <si>
    <t>Chisato</t>
  </si>
  <si>
    <t>TAI</t>
  </si>
  <si>
    <t>Yuzu</t>
  </si>
  <si>
    <t>KAINUMA</t>
  </si>
  <si>
    <t>SUGIYAMA</t>
  </si>
  <si>
    <t>MIWA</t>
  </si>
  <si>
    <t>Nanako</t>
  </si>
  <si>
    <t/>
  </si>
  <si>
    <t>Risako</t>
  </si>
  <si>
    <t>隅本　千遥</t>
  </si>
  <si>
    <t>ｽﾐﾓﾄ ﾁﾊﾙ</t>
  </si>
  <si>
    <t>SUMIMOTO</t>
  </si>
  <si>
    <t>ﾊｯﾄﾘ ﾅﾅﾐ</t>
  </si>
  <si>
    <t>羽衣国際大学</t>
  </si>
  <si>
    <t>Ayuka</t>
  </si>
  <si>
    <t>Kae</t>
  </si>
  <si>
    <t>SHINDO</t>
  </si>
  <si>
    <t>Akiho</t>
  </si>
  <si>
    <t>IRIE</t>
  </si>
  <si>
    <t>KASHIMA</t>
  </si>
  <si>
    <t>Nina</t>
  </si>
  <si>
    <t>YODA</t>
  </si>
  <si>
    <t>Runa</t>
  </si>
  <si>
    <t>Sara</t>
  </si>
  <si>
    <t>TSUJIKAWA</t>
  </si>
  <si>
    <t>Sana</t>
  </si>
  <si>
    <t>Mayuko</t>
  </si>
  <si>
    <t>FUKUOKA</t>
  </si>
  <si>
    <t>京都光華女子大学</t>
  </si>
  <si>
    <t>OKUDA</t>
  </si>
  <si>
    <t>Serina</t>
  </si>
  <si>
    <t>Aimi</t>
  </si>
  <si>
    <t>Misako</t>
  </si>
  <si>
    <t>池田　朱里</t>
  </si>
  <si>
    <t>MURAI</t>
  </si>
  <si>
    <t>AKAHORI</t>
  </si>
  <si>
    <t>Ran</t>
  </si>
  <si>
    <t>Miko</t>
  </si>
  <si>
    <t>MORIOKA</t>
  </si>
  <si>
    <t>ﾌｼﾞﾀ ｻｷ</t>
  </si>
  <si>
    <t>Juria</t>
  </si>
  <si>
    <t>TOYAMA</t>
  </si>
  <si>
    <t>Momo</t>
  </si>
  <si>
    <t>Ayuri</t>
  </si>
  <si>
    <t>ﾑﾗﾀ ﾅﾂﾐ</t>
  </si>
  <si>
    <t>NAKAJI</t>
  </si>
  <si>
    <t>Ema</t>
  </si>
  <si>
    <t>Yura</t>
  </si>
  <si>
    <t>TABUCHI</t>
  </si>
  <si>
    <t>KIJIMA</t>
  </si>
  <si>
    <t>KADOBAYASHI</t>
  </si>
  <si>
    <t>NOMA</t>
  </si>
  <si>
    <t>Mirai</t>
  </si>
  <si>
    <t>Yurina</t>
  </si>
  <si>
    <t>KAMO</t>
  </si>
  <si>
    <t>OGUMA</t>
  </si>
  <si>
    <t>Himeka</t>
  </si>
  <si>
    <t>Sayu</t>
  </si>
  <si>
    <t>MIZUKOSHI</t>
  </si>
  <si>
    <t>鈴木　凪</t>
  </si>
  <si>
    <t>ｽｽﾞｷ ﾅｷﾞ</t>
  </si>
  <si>
    <t>Nagi</t>
  </si>
  <si>
    <t>Yoshino</t>
  </si>
  <si>
    <t>濱田　惠美</t>
  </si>
  <si>
    <t>ﾊﾏﾀﾞ ｴﾐ</t>
  </si>
  <si>
    <t>二井　範子</t>
  </si>
  <si>
    <t>ﾌﾀｲ ﾉﾘｺ</t>
  </si>
  <si>
    <t>Noriko</t>
  </si>
  <si>
    <t>篠田　佳奈</t>
  </si>
  <si>
    <t>ｼﾉﾀﾞ ｶﾅ</t>
  </si>
  <si>
    <t>SHINODA</t>
  </si>
  <si>
    <t>Yuina</t>
  </si>
  <si>
    <t>N2</t>
  </si>
  <si>
    <t>NT</t>
  </si>
  <si>
    <t>KC</t>
  </si>
  <si>
    <t>MC</t>
  </si>
  <si>
    <t>TL</t>
  </si>
  <si>
    <t>WT</t>
  </si>
  <si>
    <t>ZK</t>
  </si>
  <si>
    <t>S1</t>
  </si>
  <si>
    <t>TM</t>
  </si>
  <si>
    <t>S2</t>
  </si>
  <si>
    <t>S3</t>
  </si>
  <si>
    <t>S4</t>
  </si>
  <si>
    <t>S5</t>
  </si>
  <si>
    <t>S6</t>
  </si>
  <si>
    <t>京都大</t>
  </si>
  <si>
    <t>京都女子大</t>
  </si>
  <si>
    <t>追手門学院大</t>
  </si>
  <si>
    <t>同志社大</t>
  </si>
  <si>
    <t>関西学院大</t>
  </si>
  <si>
    <t>武庫川女子大</t>
  </si>
  <si>
    <t>神戸大</t>
  </si>
  <si>
    <t>兵庫大</t>
  </si>
  <si>
    <t>神戸学院大</t>
  </si>
  <si>
    <t>関西大</t>
  </si>
  <si>
    <t>兵庫教育大</t>
  </si>
  <si>
    <t>龍谷大</t>
  </si>
  <si>
    <t>流通科学大</t>
  </si>
  <si>
    <t>大阪体育大</t>
  </si>
  <si>
    <t>関西福祉大</t>
  </si>
  <si>
    <t>兵庫県立大</t>
  </si>
  <si>
    <t>大阪教育大</t>
  </si>
  <si>
    <t>大阪大</t>
  </si>
  <si>
    <t>大阪芸術大</t>
  </si>
  <si>
    <t>阪南大</t>
  </si>
  <si>
    <t>大阪国際大</t>
  </si>
  <si>
    <t>近畿大</t>
  </si>
  <si>
    <t>和歌山大</t>
  </si>
  <si>
    <t>大阪大谷大</t>
  </si>
  <si>
    <t>京都府立大</t>
  </si>
  <si>
    <t>関西外国語大</t>
  </si>
  <si>
    <t>羽衣国際大</t>
  </si>
  <si>
    <t>大阪学院大</t>
  </si>
  <si>
    <t>桃山学院大</t>
  </si>
  <si>
    <t>京都工芸繊維大</t>
  </si>
  <si>
    <t>大阪産業大</t>
  </si>
  <si>
    <t>大阪工業大</t>
  </si>
  <si>
    <t>天理大</t>
  </si>
  <si>
    <t>奈良県立医科大</t>
  </si>
  <si>
    <t>滋賀大</t>
  </si>
  <si>
    <t>京都薬科大</t>
  </si>
  <si>
    <t>京都教育大</t>
  </si>
  <si>
    <t>京都府立医科大</t>
  </si>
  <si>
    <t>滋賀医科大</t>
  </si>
  <si>
    <t>滋賀県立大</t>
  </si>
  <si>
    <t>京都光華女子大</t>
  </si>
  <si>
    <t>佛教大</t>
  </si>
  <si>
    <t>明治国際医療大</t>
  </si>
  <si>
    <t>京都橘大</t>
  </si>
  <si>
    <t>京都産業大</t>
  </si>
  <si>
    <t>大谷大</t>
  </si>
  <si>
    <t>摂南大</t>
  </si>
  <si>
    <t>東大阪大</t>
  </si>
  <si>
    <t>大阪商業大</t>
  </si>
  <si>
    <t>京都外国語大</t>
  </si>
  <si>
    <t>大和大</t>
  </si>
  <si>
    <t>大阪経済法科大</t>
  </si>
  <si>
    <t>大会名</t>
    <rPh sb="0" eb="3">
      <t>タイカイメイ</t>
    </rPh>
    <phoneticPr fontId="15"/>
  </si>
  <si>
    <t>種目</t>
    <rPh sb="0" eb="2">
      <t>シュモク</t>
    </rPh>
    <phoneticPr fontId="15"/>
  </si>
  <si>
    <t>種　目</t>
    <rPh sb="0" eb="1">
      <t>タネ</t>
    </rPh>
    <rPh sb="2" eb="3">
      <t>メ</t>
    </rPh>
    <phoneticPr fontId="15"/>
  </si>
  <si>
    <t>→</t>
    <phoneticPr fontId="15"/>
  </si>
  <si>
    <r>
      <t>価　格</t>
    </r>
    <r>
      <rPr>
        <sz val="9"/>
        <color theme="1"/>
        <rFont val="游ゴシック"/>
        <family val="3"/>
        <charset val="128"/>
        <scheme val="minor"/>
      </rPr>
      <t>※色の付いた種目のみ単価を入力</t>
    </r>
    <rPh sb="0" eb="1">
      <t>アタイ</t>
    </rPh>
    <rPh sb="2" eb="3">
      <t>カク</t>
    </rPh>
    <rPh sb="4" eb="5">
      <t>イロ</t>
    </rPh>
    <rPh sb="6" eb="7">
      <t>ツ</t>
    </rPh>
    <rPh sb="9" eb="11">
      <t>シュモク</t>
    </rPh>
    <rPh sb="13" eb="15">
      <t>タンカ</t>
    </rPh>
    <rPh sb="16" eb="18">
      <t>ニュウリョク</t>
    </rPh>
    <phoneticPr fontId="15"/>
  </si>
  <si>
    <t>合計種目数</t>
    <rPh sb="0" eb="5">
      <t>ゴウケイシュモクスウ</t>
    </rPh>
    <phoneticPr fontId="15"/>
  </si>
  <si>
    <r>
      <t>セルのロック管理</t>
    </r>
    <r>
      <rPr>
        <sz val="9"/>
        <color theme="1"/>
        <rFont val="游ゴシック"/>
        <family val="3"/>
        <charset val="128"/>
        <scheme val="minor"/>
      </rPr>
      <t>※F9で更新</t>
    </r>
    <rPh sb="6" eb="8">
      <t>カンリ</t>
    </rPh>
    <rPh sb="12" eb="14">
      <t>コウシン</t>
    </rPh>
    <phoneticPr fontId="15"/>
  </si>
  <si>
    <t>3000m</t>
    <phoneticPr fontId="15"/>
  </si>
  <si>
    <t>5000m</t>
  </si>
  <si>
    <t>10000m</t>
  </si>
  <si>
    <t>400mH</t>
  </si>
  <si>
    <t>3000mSC</t>
  </si>
  <si>
    <t>5000mW</t>
    <phoneticPr fontId="15"/>
  </si>
  <si>
    <t>10000mW</t>
  </si>
  <si>
    <t>マラソン</t>
    <phoneticPr fontId="15"/>
  </si>
  <si>
    <t>ﾊｰﾌﾏﾗｿﾝ</t>
    <phoneticPr fontId="15"/>
  </si>
  <si>
    <t>登録番号</t>
    <rPh sb="0" eb="2">
      <t>トウロク</t>
    </rPh>
    <rPh sb="2" eb="4">
      <t>バンゴウ</t>
    </rPh>
    <phoneticPr fontId="12"/>
  </si>
  <si>
    <t>団体コード</t>
    <rPh sb="0" eb="2">
      <t>ダンタイ</t>
    </rPh>
    <phoneticPr fontId="12"/>
  </si>
  <si>
    <t>団体名</t>
    <rPh sb="0" eb="3">
      <t>ダンタイメイ</t>
    </rPh>
    <phoneticPr fontId="12"/>
  </si>
  <si>
    <t>氏名</t>
    <rPh sb="0" eb="2">
      <t>シメイ</t>
    </rPh>
    <phoneticPr fontId="12"/>
  </si>
  <si>
    <t>カナ氏名</t>
    <rPh sb="2" eb="4">
      <t>シメイ</t>
    </rPh>
    <phoneticPr fontId="12"/>
  </si>
  <si>
    <t>生年月日</t>
    <rPh sb="0" eb="2">
      <t>セイネン</t>
    </rPh>
    <rPh sb="2" eb="4">
      <t>ガッピ</t>
    </rPh>
    <phoneticPr fontId="12"/>
  </si>
  <si>
    <t>学年</t>
    <rPh sb="0" eb="2">
      <t>ガクネン</t>
    </rPh>
    <phoneticPr fontId="12"/>
  </si>
  <si>
    <t>陸協コード</t>
    <rPh sb="0" eb="2">
      <t>リッキョウ</t>
    </rPh>
    <phoneticPr fontId="12"/>
  </si>
  <si>
    <t>アルファベット(姓)</t>
    <rPh sb="8" eb="9">
      <t>セイ</t>
    </rPh>
    <phoneticPr fontId="12"/>
  </si>
  <si>
    <t>アルファベット(名)</t>
    <rPh sb="8" eb="9">
      <t>メイ</t>
    </rPh>
    <phoneticPr fontId="12"/>
  </si>
  <si>
    <t>国籍(3レター)</t>
    <rPh sb="0" eb="2">
      <t>コクセキ</t>
    </rPh>
    <phoneticPr fontId="12"/>
  </si>
  <si>
    <t>漢字（学年）</t>
    <rPh sb="0" eb="2">
      <t>カンジ</t>
    </rPh>
    <rPh sb="3" eb="5">
      <t>ガクネン</t>
    </rPh>
    <phoneticPr fontId="12"/>
  </si>
  <si>
    <t>アルファベット（生年月日）</t>
    <rPh sb="8" eb="12">
      <t>セイネンガッピ</t>
    </rPh>
    <phoneticPr fontId="12"/>
  </si>
  <si>
    <t>YAMAKAWA</t>
  </si>
  <si>
    <t>Kuga</t>
  </si>
  <si>
    <t>梅原　佑介</t>
  </si>
  <si>
    <t>ｳﾒﾊﾗ ﾕｳｽｹ</t>
  </si>
  <si>
    <t>Haruhiko</t>
  </si>
  <si>
    <t>Atsuro</t>
  </si>
  <si>
    <t>団体名略称</t>
    <rPh sb="0" eb="5">
      <t>ダンタイメイリャクショウ</t>
    </rPh>
    <phoneticPr fontId="15"/>
  </si>
  <si>
    <t>申込責任者</t>
    <rPh sb="0" eb="2">
      <t>モウシコミ</t>
    </rPh>
    <rPh sb="2" eb="5">
      <t>セキニンシャ</t>
    </rPh>
    <phoneticPr fontId="15"/>
  </si>
  <si>
    <t>氏名</t>
    <rPh sb="0" eb="2">
      <t>シメイ</t>
    </rPh>
    <phoneticPr fontId="15"/>
  </si>
  <si>
    <t>連絡先〒</t>
    <rPh sb="0" eb="3">
      <t>レンラクサキ</t>
    </rPh>
    <phoneticPr fontId="15"/>
  </si>
  <si>
    <t>連絡先電話番号</t>
    <rPh sb="0" eb="3">
      <t>レンラクサキ</t>
    </rPh>
    <rPh sb="3" eb="7">
      <t>デンワバンゴウ</t>
    </rPh>
    <phoneticPr fontId="15"/>
  </si>
  <si>
    <t>連絡先住所</t>
    <rPh sb="0" eb="3">
      <t>レンラクサキ</t>
    </rPh>
    <rPh sb="3" eb="5">
      <t>ジュウショ</t>
    </rPh>
    <phoneticPr fontId="15"/>
  </si>
  <si>
    <t>男子</t>
    <rPh sb="0" eb="2">
      <t>ダンシ</t>
    </rPh>
    <phoneticPr fontId="13"/>
  </si>
  <si>
    <t>女子</t>
    <rPh sb="0" eb="1">
      <t>ジョ</t>
    </rPh>
    <rPh sb="1" eb="2">
      <t>シ</t>
    </rPh>
    <phoneticPr fontId="13"/>
  </si>
  <si>
    <t>小計</t>
    <rPh sb="0" eb="2">
      <t>ショウケイ</t>
    </rPh>
    <phoneticPr fontId="13"/>
  </si>
  <si>
    <t>S1</t>
    <phoneticPr fontId="15"/>
  </si>
  <si>
    <t>S2</t>
    <phoneticPr fontId="15"/>
  </si>
  <si>
    <t>S3</t>
    <phoneticPr fontId="15"/>
  </si>
  <si>
    <t>種目1</t>
    <rPh sb="0" eb="2">
      <t>シュモク</t>
    </rPh>
    <phoneticPr fontId="13"/>
  </si>
  <si>
    <t>種目コード1</t>
    <rPh sb="0" eb="2">
      <t>シュモク</t>
    </rPh>
    <phoneticPr fontId="13"/>
  </si>
  <si>
    <t>種別コード</t>
    <rPh sb="0" eb="2">
      <t>シュベツ</t>
    </rPh>
    <phoneticPr fontId="13"/>
  </si>
  <si>
    <t>記録1</t>
    <rPh sb="0" eb="2">
      <t>キロク</t>
    </rPh>
    <phoneticPr fontId="13"/>
  </si>
  <si>
    <t>コード&amp;記録1</t>
    <rPh sb="4" eb="6">
      <t>キロク</t>
    </rPh>
    <phoneticPr fontId="13"/>
  </si>
  <si>
    <t>入力判定1</t>
    <rPh sb="0" eb="2">
      <t>ニュウリョク</t>
    </rPh>
    <rPh sb="2" eb="4">
      <t>ハンテイ</t>
    </rPh>
    <phoneticPr fontId="15"/>
  </si>
  <si>
    <t>種目2</t>
    <rPh sb="0" eb="2">
      <t>シュモク</t>
    </rPh>
    <phoneticPr fontId="13"/>
  </si>
  <si>
    <t>種目コード2</t>
    <rPh sb="0" eb="2">
      <t>シュモク</t>
    </rPh>
    <phoneticPr fontId="13"/>
  </si>
  <si>
    <t>記録2</t>
    <rPh sb="0" eb="2">
      <t>キロク</t>
    </rPh>
    <phoneticPr fontId="13"/>
  </si>
  <si>
    <t>コード&amp;記録2</t>
    <rPh sb="4" eb="6">
      <t>キロク</t>
    </rPh>
    <phoneticPr fontId="13"/>
  </si>
  <si>
    <t>入力判定2</t>
    <rPh sb="0" eb="4">
      <t>ニュウリョクハンテイ</t>
    </rPh>
    <phoneticPr fontId="15"/>
  </si>
  <si>
    <t>種目3</t>
    <rPh sb="0" eb="2">
      <t>シュモク</t>
    </rPh>
    <phoneticPr fontId="13"/>
  </si>
  <si>
    <t>種目コード3</t>
    <rPh sb="0" eb="2">
      <t>シュモク</t>
    </rPh>
    <phoneticPr fontId="13"/>
  </si>
  <si>
    <t>記録3</t>
    <rPh sb="0" eb="2">
      <t>キロク</t>
    </rPh>
    <phoneticPr fontId="13"/>
  </si>
  <si>
    <t>コード&amp;記録3</t>
    <rPh sb="4" eb="6">
      <t>キロク</t>
    </rPh>
    <phoneticPr fontId="13"/>
  </si>
  <si>
    <t>入力判定3</t>
    <rPh sb="0" eb="4">
      <t>ニュウリョクハンテイ</t>
    </rPh>
    <phoneticPr fontId="15"/>
  </si>
  <si>
    <t>混成競技</t>
    <rPh sb="0" eb="4">
      <t>コンセイキョウギ</t>
    </rPh>
    <phoneticPr fontId="13"/>
  </si>
  <si>
    <t>種目コード</t>
    <rPh sb="0" eb="2">
      <t>シュモク</t>
    </rPh>
    <phoneticPr fontId="15"/>
  </si>
  <si>
    <t>種別コード</t>
    <rPh sb="0" eb="2">
      <t>シュベツ</t>
    </rPh>
    <phoneticPr fontId="15"/>
  </si>
  <si>
    <t>混成記録</t>
    <rPh sb="0" eb="2">
      <t>コンセイ</t>
    </rPh>
    <rPh sb="2" eb="4">
      <t>キロク</t>
    </rPh>
    <phoneticPr fontId="15"/>
  </si>
  <si>
    <t>コード&amp;記録</t>
    <rPh sb="4" eb="6">
      <t>キロク</t>
    </rPh>
    <phoneticPr fontId="15"/>
  </si>
  <si>
    <t>002</t>
    <phoneticPr fontId="15"/>
  </si>
  <si>
    <t>003</t>
    <phoneticPr fontId="15"/>
  </si>
  <si>
    <t>005</t>
    <phoneticPr fontId="15"/>
  </si>
  <si>
    <t>006</t>
    <phoneticPr fontId="15"/>
  </si>
  <si>
    <t>008</t>
    <phoneticPr fontId="15"/>
  </si>
  <si>
    <t>010</t>
    <phoneticPr fontId="15"/>
  </si>
  <si>
    <t>011</t>
    <phoneticPr fontId="15"/>
  </si>
  <si>
    <t>012</t>
    <phoneticPr fontId="15"/>
  </si>
  <si>
    <t>034</t>
    <phoneticPr fontId="15"/>
  </si>
  <si>
    <t>044</t>
    <phoneticPr fontId="15"/>
  </si>
  <si>
    <t>037</t>
    <phoneticPr fontId="15"/>
  </si>
  <si>
    <t>046</t>
    <phoneticPr fontId="15"/>
  </si>
  <si>
    <t>053</t>
    <phoneticPr fontId="15"/>
  </si>
  <si>
    <t>054</t>
    <phoneticPr fontId="15"/>
  </si>
  <si>
    <t>061</t>
    <phoneticPr fontId="15"/>
  </si>
  <si>
    <t>062</t>
    <phoneticPr fontId="15"/>
  </si>
  <si>
    <t>071</t>
    <phoneticPr fontId="15"/>
  </si>
  <si>
    <t>072</t>
    <phoneticPr fontId="15"/>
  </si>
  <si>
    <t>073</t>
    <phoneticPr fontId="15"/>
  </si>
  <si>
    <t>074</t>
    <phoneticPr fontId="15"/>
  </si>
  <si>
    <t>081</t>
    <phoneticPr fontId="15"/>
  </si>
  <si>
    <t>084</t>
    <phoneticPr fontId="15"/>
  </si>
  <si>
    <t>086</t>
    <phoneticPr fontId="15"/>
  </si>
  <si>
    <t>088</t>
    <phoneticPr fontId="15"/>
  </si>
  <si>
    <t>089</t>
    <phoneticPr fontId="15"/>
  </si>
  <si>
    <t>094</t>
    <phoneticPr fontId="15"/>
  </si>
  <si>
    <t>092</t>
    <phoneticPr fontId="15"/>
  </si>
  <si>
    <t>093</t>
    <phoneticPr fontId="15"/>
  </si>
  <si>
    <t>氏名</t>
    <rPh sb="0" eb="2">
      <t>シメイ</t>
    </rPh>
    <phoneticPr fontId="16"/>
  </si>
  <si>
    <t>学年</t>
    <rPh sb="0" eb="2">
      <t>ガクネン</t>
    </rPh>
    <phoneticPr fontId="16"/>
  </si>
  <si>
    <t>登録人数</t>
    <rPh sb="0" eb="4">
      <t>トウロクニンズウ</t>
    </rPh>
    <phoneticPr fontId="16"/>
  </si>
  <si>
    <t>対校の部</t>
    <rPh sb="0" eb="2">
      <t>タイコウ</t>
    </rPh>
    <rPh sb="3" eb="4">
      <t>ブ</t>
    </rPh>
    <phoneticPr fontId="16"/>
  </si>
  <si>
    <t>申込人数</t>
    <rPh sb="0" eb="4">
      <t>モウシコミニンズウ</t>
    </rPh>
    <phoneticPr fontId="16"/>
  </si>
  <si>
    <t>大学名</t>
    <rPh sb="0" eb="3">
      <t>ダイガクメイ</t>
    </rPh>
    <phoneticPr fontId="16"/>
  </si>
  <si>
    <t>100m</t>
    <phoneticPr fontId="16"/>
  </si>
  <si>
    <t>200m</t>
    <phoneticPr fontId="16"/>
  </si>
  <si>
    <t>400m</t>
    <phoneticPr fontId="16"/>
  </si>
  <si>
    <t>800m</t>
    <phoneticPr fontId="16"/>
  </si>
  <si>
    <t>1500m</t>
    <phoneticPr fontId="16"/>
  </si>
  <si>
    <t>5000m</t>
    <phoneticPr fontId="16"/>
  </si>
  <si>
    <t>10000m</t>
    <phoneticPr fontId="16"/>
  </si>
  <si>
    <t>110mH</t>
    <phoneticPr fontId="16"/>
  </si>
  <si>
    <t>100mH</t>
    <phoneticPr fontId="16"/>
  </si>
  <si>
    <t>400mH</t>
    <phoneticPr fontId="16"/>
  </si>
  <si>
    <t>3000mSC</t>
    <phoneticPr fontId="16"/>
  </si>
  <si>
    <t>10000mW</t>
    <phoneticPr fontId="16"/>
  </si>
  <si>
    <t>4×100m</t>
    <phoneticPr fontId="16"/>
  </si>
  <si>
    <t>4×400m</t>
    <phoneticPr fontId="16"/>
  </si>
  <si>
    <t>種目</t>
    <phoneticPr fontId="16"/>
  </si>
  <si>
    <t>男子4×100m</t>
    <phoneticPr fontId="16"/>
  </si>
  <si>
    <t>男子4×400m</t>
    <phoneticPr fontId="16"/>
  </si>
  <si>
    <t>女子4×100m</t>
    <phoneticPr fontId="16"/>
  </si>
  <si>
    <t>女子4×400m</t>
    <phoneticPr fontId="16"/>
  </si>
  <si>
    <t>対校申込確認表用</t>
    <rPh sb="0" eb="2">
      <t>タイコウ</t>
    </rPh>
    <rPh sb="2" eb="4">
      <t>モウシコミ</t>
    </rPh>
    <rPh sb="4" eb="7">
      <t>カクニンヒョウ</t>
    </rPh>
    <rPh sb="7" eb="8">
      <t>ヨウ</t>
    </rPh>
    <phoneticPr fontId="15"/>
  </si>
  <si>
    <t>対校種目選択用</t>
    <rPh sb="0" eb="2">
      <t>タイコウ</t>
    </rPh>
    <rPh sb="2" eb="4">
      <t>シュモク</t>
    </rPh>
    <rPh sb="4" eb="6">
      <t>センタク</t>
    </rPh>
    <rPh sb="6" eb="7">
      <t>ヨウ</t>
    </rPh>
    <phoneticPr fontId="15"/>
  </si>
  <si>
    <t>対校男子</t>
    <rPh sb="0" eb="2">
      <t>タイコウ</t>
    </rPh>
    <rPh sb="2" eb="4">
      <t>ダンシ</t>
    </rPh>
    <phoneticPr fontId="15"/>
  </si>
  <si>
    <t>対校女子</t>
    <rPh sb="0" eb="2">
      <t>タイコウ</t>
    </rPh>
    <rPh sb="2" eb="4">
      <t>ジョシ</t>
    </rPh>
    <phoneticPr fontId="15"/>
  </si>
  <si>
    <t>広告費</t>
    <rPh sb="0" eb="3">
      <t>コウコクヒ</t>
    </rPh>
    <phoneticPr fontId="16"/>
  </si>
  <si>
    <t>分担金</t>
    <rPh sb="0" eb="3">
      <t>ブンタンキン</t>
    </rPh>
    <phoneticPr fontId="16"/>
  </si>
  <si>
    <t>総計</t>
    <rPh sb="0" eb="2">
      <t>ソウケイ</t>
    </rPh>
    <phoneticPr fontId="16"/>
  </si>
  <si>
    <t>人数（チーム数）</t>
    <rPh sb="0" eb="2">
      <t>ニンズウ</t>
    </rPh>
    <rPh sb="6" eb="7">
      <t>スウ</t>
    </rPh>
    <phoneticPr fontId="16"/>
  </si>
  <si>
    <t>広告費</t>
    <rPh sb="0" eb="3">
      <t>コウコクヒ</t>
    </rPh>
    <phoneticPr fontId="16"/>
  </si>
  <si>
    <t>印刷範囲</t>
    <rPh sb="0" eb="4">
      <t>インサツハンイ</t>
    </rPh>
    <phoneticPr fontId="16"/>
  </si>
  <si>
    <t>4×100m</t>
  </si>
  <si>
    <t>4×400m</t>
  </si>
  <si>
    <t>4×100m</t>
    <phoneticPr fontId="16"/>
  </si>
  <si>
    <t>4×400m</t>
    <phoneticPr fontId="16"/>
  </si>
  <si>
    <t>列番号</t>
    <rPh sb="0" eb="3">
      <t>レツバンゴウ</t>
    </rPh>
    <phoneticPr fontId="16"/>
  </si>
  <si>
    <t>大阪公立大学</t>
  </si>
  <si>
    <t>分担金</t>
    <rPh sb="0" eb="3">
      <t>ブンタンキン</t>
    </rPh>
    <phoneticPr fontId="16"/>
  </si>
  <si>
    <t>栗本　遥生</t>
  </si>
  <si>
    <t>ｸﾘﾓﾄ ﾊﾙｷ</t>
  </si>
  <si>
    <t>渡邊　泰生</t>
  </si>
  <si>
    <t>ﾜﾀﾅﾍﾞ ﾀｲｷ</t>
  </si>
  <si>
    <t>尾林　恒星</t>
  </si>
  <si>
    <t>ｵﾊﾞﾔｼ ｺｳｾｲ</t>
  </si>
  <si>
    <t>坂口　賢太朗</t>
  </si>
  <si>
    <t>ｻｶｸﾞﾁ ｹﾝﾀﾛｳ</t>
  </si>
  <si>
    <t>田部　央</t>
  </si>
  <si>
    <t>ﾀﾅﾍﾞ ｵｳ</t>
  </si>
  <si>
    <t>井上　龍太</t>
  </si>
  <si>
    <t>ｲﾉｳｴ ﾘｭｳﾀ</t>
  </si>
  <si>
    <t>金高　哲哉</t>
  </si>
  <si>
    <t>ｷﾝﾀｶ ﾃﾂﾔ</t>
  </si>
  <si>
    <t>KINTAKA</t>
  </si>
  <si>
    <t>土屋　温希</t>
  </si>
  <si>
    <t>ﾂﾁﾔ ｱﾂｷ</t>
  </si>
  <si>
    <t>八木　丞太郎</t>
  </si>
  <si>
    <t>ﾔｷﾞ ｼｮｳﾀﾛｳ</t>
  </si>
  <si>
    <t>福谷　苑樹</t>
  </si>
  <si>
    <t>ﾌｸﾀﾆ ｴﾝｼﾞｭ</t>
  </si>
  <si>
    <t>FUKUTANI</t>
  </si>
  <si>
    <t>Enju</t>
  </si>
  <si>
    <t>倉橋　慶</t>
  </si>
  <si>
    <t>ｸﾗﾊｼ ｹｲ</t>
  </si>
  <si>
    <t>長澤　悠太</t>
  </si>
  <si>
    <t>ﾅｶﾞｻﾜ ﾕｳﾀ</t>
  </si>
  <si>
    <t>茶木　涼介</t>
  </si>
  <si>
    <t>ﾁｬｷ ﾘｮｳｽｹ</t>
  </si>
  <si>
    <t>高　蓮太郎</t>
  </si>
  <si>
    <t>ｺｳ ﾚﾝﾀﾛｳ</t>
  </si>
  <si>
    <t>小林　生承</t>
  </si>
  <si>
    <t>ｺﾊﾞﾔｼ ｷｼｮｳ</t>
  </si>
  <si>
    <t>Kisho</t>
  </si>
  <si>
    <t>上田　瑞樹</t>
  </si>
  <si>
    <t>木下　凌輔</t>
  </si>
  <si>
    <t>ｷﾉｼﾀ ﾘｮｳｽｹ</t>
  </si>
  <si>
    <t>松井　聰</t>
  </si>
  <si>
    <t>ﾏﾂｲ ﾊｼﾞﾒ</t>
  </si>
  <si>
    <t>田原　佳悟</t>
  </si>
  <si>
    <t>ﾀﾊﾗ ｹｲｺﾞ</t>
  </si>
  <si>
    <t>西山　慧</t>
  </si>
  <si>
    <t>ﾆｼﾔﾏ ｹｲ</t>
  </si>
  <si>
    <t>横田　紘季</t>
  </si>
  <si>
    <t>ﾖｺﾀ ｺｳｷ</t>
  </si>
  <si>
    <t>YOKOTA</t>
  </si>
  <si>
    <t>北川　広大</t>
  </si>
  <si>
    <t>ｷﾀｶﾞﾜ ｺｳﾀﾞｲ</t>
  </si>
  <si>
    <t>中田　泰聖</t>
  </si>
  <si>
    <t>ﾅｶﾀ ﾀｲｾｲ</t>
  </si>
  <si>
    <t>山田　悠月</t>
  </si>
  <si>
    <t>ﾔﾏﾀﾞ ﾕﾂﾞｷ</t>
  </si>
  <si>
    <t>佐脇　岳</t>
  </si>
  <si>
    <t>ｻﾜｷ ｶﾞｸ</t>
  </si>
  <si>
    <t>SAWAKI</t>
  </si>
  <si>
    <t>山田　彩翔</t>
  </si>
  <si>
    <t>ﾔﾏﾀﾞ ｱﾔﾄ</t>
  </si>
  <si>
    <t>宮地　築</t>
  </si>
  <si>
    <t>ﾐﾔｼﾞ ｷﾂﾞｸ</t>
  </si>
  <si>
    <t>MIYAJI</t>
  </si>
  <si>
    <t>Kizuku</t>
  </si>
  <si>
    <t>田中　智</t>
  </si>
  <si>
    <t>ﾀﾅｶ ｻﾄｼ</t>
  </si>
  <si>
    <t>家田　惇基</t>
  </si>
  <si>
    <t>ｲｴﾀﾞ ﾄｼｷ</t>
  </si>
  <si>
    <t>IEDA</t>
  </si>
  <si>
    <t>太田　駿</t>
  </si>
  <si>
    <t>ｵｵﾀ ｼｭﾝ</t>
  </si>
  <si>
    <t>小川　龍之介</t>
  </si>
  <si>
    <t>ｵｶﾞﾜ ﾘｭｳﾉｽｹ</t>
  </si>
  <si>
    <t>牧野　大輝</t>
  </si>
  <si>
    <t>ﾏｷﾉ ﾀｲｷ</t>
  </si>
  <si>
    <t>川手　友希</t>
  </si>
  <si>
    <t>ｶﾜﾃ ﾕｳｷ</t>
  </si>
  <si>
    <t>KAWATE</t>
  </si>
  <si>
    <t>浜田　聖也</t>
  </si>
  <si>
    <t>ﾊﾏﾀﾞ ｾｲﾔ</t>
  </si>
  <si>
    <t>山本　雅也</t>
  </si>
  <si>
    <t>ﾔﾏﾓﾄ ﾏｻﾔ</t>
  </si>
  <si>
    <t>末留　颯楽</t>
  </si>
  <si>
    <t>ｽｴﾄﾒ ｿﾗ</t>
  </si>
  <si>
    <t>SUETOME</t>
  </si>
  <si>
    <t>森　大喜</t>
  </si>
  <si>
    <t>ﾓﾘ ﾀｲｷ</t>
  </si>
  <si>
    <t>ﾊﾀﾔﾏ ﾖｳｾｲ</t>
  </si>
  <si>
    <t>HATAYAMA</t>
  </si>
  <si>
    <t>Yosei</t>
  </si>
  <si>
    <t>新海　弘一朗</t>
  </si>
  <si>
    <t>ｼﾝｶｲ ｺｳｲﾁﾛｳ</t>
  </si>
  <si>
    <t>SHINKAI</t>
  </si>
  <si>
    <t>新山　優弥</t>
  </si>
  <si>
    <t>ｼﾝﾔﾏ ｳﾐ</t>
  </si>
  <si>
    <t>SHINYAMA</t>
  </si>
  <si>
    <t>Umi</t>
  </si>
  <si>
    <t>山本　拓実</t>
  </si>
  <si>
    <t>ﾔﾏﾓﾄ ﾀｸﾐ</t>
  </si>
  <si>
    <t>阿河　孝樹</t>
  </si>
  <si>
    <t>ｱｶﾞ ｺｳｷ</t>
  </si>
  <si>
    <t>瀬古　陸斗</t>
  </si>
  <si>
    <t>ｾｺ ﾘｸﾄ</t>
  </si>
  <si>
    <t>SEKO</t>
  </si>
  <si>
    <t>三浦　康生</t>
  </si>
  <si>
    <t>ﾐｳﾗ ｺｳｾｲ</t>
  </si>
  <si>
    <t>梅本　宜広</t>
  </si>
  <si>
    <t>ｳﾒﾓﾄ ﾖｼﾋﾛ</t>
  </si>
  <si>
    <t>山城　嘉人</t>
  </si>
  <si>
    <t>ﾔﾏｼﾛ ｶｲﾄ</t>
  </si>
  <si>
    <t>有方　修斗</t>
  </si>
  <si>
    <t>ｱﾘｶﾀ ｼｭｳﾄ</t>
  </si>
  <si>
    <t>圓句　知也</t>
  </si>
  <si>
    <t>ｴﾝｸ ﾄﾓﾔ</t>
  </si>
  <si>
    <t>ENKU</t>
  </si>
  <si>
    <t>松本　拳志郎</t>
  </si>
  <si>
    <t>ﾏﾂﾓﾄ ｹﾝｼﾛｳ</t>
  </si>
  <si>
    <t>小林　想</t>
  </si>
  <si>
    <t>ｺﾊﾞﾔｼ ｿｳ</t>
  </si>
  <si>
    <t>久保　幸陽</t>
  </si>
  <si>
    <t>ｸﾎﾞ ｺｳﾖｳ</t>
  </si>
  <si>
    <t>山口　大凱</t>
  </si>
  <si>
    <t>ﾔﾏｸﾞﾁ ﾀｲｶﾞ</t>
  </si>
  <si>
    <t>Ikuto</t>
  </si>
  <si>
    <t>髙山　兼輔</t>
  </si>
  <si>
    <t>藤野　大翔</t>
  </si>
  <si>
    <t>ﾌｼﾞﾉ ﾋﾛﾄ</t>
  </si>
  <si>
    <t>石川　真那斗</t>
  </si>
  <si>
    <t>ｲｼｶﾜ ﾏﾅﾄ</t>
  </si>
  <si>
    <t>尾田　力飛</t>
  </si>
  <si>
    <t>ｵﾀﾞ ﾘｸﾄ</t>
  </si>
  <si>
    <t>田中　慎也</t>
  </si>
  <si>
    <t>ﾀﾅｶ ｼﾝﾔ</t>
  </si>
  <si>
    <t>高瀬　一晟</t>
  </si>
  <si>
    <t>ﾀｶｾ ｲｯｾｲ</t>
  </si>
  <si>
    <t>入江　聖空</t>
  </si>
  <si>
    <t>ｲﾘｴ ｿﾗ</t>
  </si>
  <si>
    <t>髙　聖翔</t>
  </si>
  <si>
    <t>ﾀｶ ﾏｻﾄ</t>
  </si>
  <si>
    <t>TAKA</t>
  </si>
  <si>
    <t>辻　蒼汰</t>
  </si>
  <si>
    <t>ﾂｼﾞ ｿｳﾀ</t>
  </si>
  <si>
    <t>寺本　京介</t>
  </si>
  <si>
    <t>ﾃﾗﾓﾄ ｷｮｳｽｹ</t>
  </si>
  <si>
    <t>土井　琉遠</t>
  </si>
  <si>
    <t>ﾄﾞｲ ﾘｵﾝ</t>
  </si>
  <si>
    <t>Rion</t>
  </si>
  <si>
    <t>樹　亮太</t>
  </si>
  <si>
    <t>ｳｴｷ ﾘｮｳﾀ</t>
  </si>
  <si>
    <t>須田　真央</t>
  </si>
  <si>
    <t>ｽﾀﾞ ﾏﾋﾛ</t>
  </si>
  <si>
    <t>婦木　拓実</t>
  </si>
  <si>
    <t>ﾌｷ ﾀｸﾐ</t>
  </si>
  <si>
    <t>FUKI</t>
  </si>
  <si>
    <t>宮﨑　源喜</t>
  </si>
  <si>
    <t>ﾐﾔｻﾞｷ ｹﾞﾝｷ</t>
  </si>
  <si>
    <t>山﨑　真聖</t>
  </si>
  <si>
    <t>田村　奏人</t>
  </si>
  <si>
    <t>ﾀﾑﾗ ｶﾅﾄ</t>
  </si>
  <si>
    <t>Kanato</t>
  </si>
  <si>
    <t>池本　大介</t>
  </si>
  <si>
    <t>ｲｹﾓﾄ ﾀﾞｲｽｹ</t>
  </si>
  <si>
    <t>柴崎　優</t>
  </si>
  <si>
    <t>ｼﾊﾞｻｷ ﾕｳ</t>
  </si>
  <si>
    <t>SHIBASAKI</t>
  </si>
  <si>
    <t>末藤　唯人</t>
  </si>
  <si>
    <t>ｽｴﾄｳ ﾕｲﾄ</t>
  </si>
  <si>
    <t>SUETO</t>
  </si>
  <si>
    <t>東原　知輝</t>
  </si>
  <si>
    <t>ﾋｶﾞｼﾊﾗ ｶｽﾞｷ</t>
  </si>
  <si>
    <t>HIGASHIHARA</t>
  </si>
  <si>
    <t>山本　慈喜</t>
  </si>
  <si>
    <t>吉川　新</t>
  </si>
  <si>
    <t>ﾖｼｶﾜ ｱﾗﾀ</t>
  </si>
  <si>
    <t>NAKADA</t>
  </si>
  <si>
    <t>宮田　晴人</t>
  </si>
  <si>
    <t>ﾐﾔﾀ ﾊﾙﾄ</t>
  </si>
  <si>
    <t>緒方　将人</t>
  </si>
  <si>
    <t>ｵｶﾞﾀ ﾏｻﾄ</t>
  </si>
  <si>
    <t>OGATA</t>
  </si>
  <si>
    <t>濱田　雅人</t>
  </si>
  <si>
    <t>ﾊﾏﾀﾞ ﾏｻﾄ</t>
  </si>
  <si>
    <t>大葉　遼</t>
  </si>
  <si>
    <t>ｵｵﾊﾞ ﾘｮｳ</t>
  </si>
  <si>
    <t>押井　耀</t>
  </si>
  <si>
    <t>ｵｼｲ ｶｶﾞﾔ</t>
  </si>
  <si>
    <t>OSHII</t>
  </si>
  <si>
    <t>Kagaya</t>
  </si>
  <si>
    <t>梶田　風也</t>
  </si>
  <si>
    <t>ｶｼﾞﾀ ﾌｳﾔ</t>
  </si>
  <si>
    <t>Fuya</t>
  </si>
  <si>
    <t>北澤　太晟</t>
  </si>
  <si>
    <t>ｷﾀｻﾞﾜ ﾀｲｾｲ</t>
  </si>
  <si>
    <t>ｷﾑﾗ ﾊｼﾞﾒ</t>
  </si>
  <si>
    <t>木村　海和</t>
  </si>
  <si>
    <t>ｷﾑﾗ ﾐﾅﾄ</t>
  </si>
  <si>
    <t>黒岩　依央</t>
  </si>
  <si>
    <t>ｸﾛｲﾜ ｲｵ</t>
  </si>
  <si>
    <t>KUROIWA</t>
  </si>
  <si>
    <t>Io</t>
  </si>
  <si>
    <t>國谷　和飛</t>
  </si>
  <si>
    <t>ｸﾆﾀﾆ ｶｽﾞﾄ</t>
  </si>
  <si>
    <t>陶　康平</t>
  </si>
  <si>
    <t>ｽｴ ｺｳﾍｲ</t>
  </si>
  <si>
    <t>SUE</t>
  </si>
  <si>
    <t>ﾀｶﾊｼ ｼｮｳﾀ</t>
  </si>
  <si>
    <t>竹内　優作</t>
  </si>
  <si>
    <t>ﾀｹｳﾁ ﾕｳｻｸ</t>
  </si>
  <si>
    <t>田中　裕一郎</t>
  </si>
  <si>
    <t>ﾀﾅｶ ﾕｳｲﾁﾛｳ</t>
  </si>
  <si>
    <t>Yuichiro</t>
  </si>
  <si>
    <t>飛田　駿星</t>
  </si>
  <si>
    <t>ﾄﾋﾞﾀ ﾘｭｳﾄ</t>
  </si>
  <si>
    <t>TOBITA</t>
  </si>
  <si>
    <t>濵田　竜宜</t>
  </si>
  <si>
    <t>ﾊﾏﾀﾞ ﾘｭｳｷ</t>
  </si>
  <si>
    <t>Isshin</t>
  </si>
  <si>
    <t>宮田　成輝</t>
  </si>
  <si>
    <t>ﾐﾔﾀ ﾅﾙｷ</t>
  </si>
  <si>
    <t>Naruki</t>
  </si>
  <si>
    <t>山下　太陽</t>
  </si>
  <si>
    <t>ﾔﾏｼﾀ ﾀｲﾖｳ</t>
  </si>
  <si>
    <t>高木　大地</t>
  </si>
  <si>
    <t>ﾀｶｷﾞ ﾀﾞｲﾁ</t>
  </si>
  <si>
    <t>藤本　真生</t>
  </si>
  <si>
    <t>ﾌｼﾞﾓﾄ ﾏﾅｾ</t>
  </si>
  <si>
    <t>Manase</t>
  </si>
  <si>
    <t>森永　悠斗</t>
  </si>
  <si>
    <t>ﾓﾘﾅｶﾞ ﾕｳﾄ</t>
  </si>
  <si>
    <t>今井　智也</t>
  </si>
  <si>
    <t>ｲﾏｲ ﾄﾓﾔ</t>
  </si>
  <si>
    <t>土井　陽向</t>
  </si>
  <si>
    <t>ﾄﾞｲ ﾋﾅﾀ</t>
  </si>
  <si>
    <t>中野　正隆</t>
  </si>
  <si>
    <t>ﾅｶﾉ ﾏｻﾀｶ</t>
  </si>
  <si>
    <t>久保　慎太朗</t>
  </si>
  <si>
    <t>ｸﾎﾞ ｼﾝﾀﾛｳ</t>
  </si>
  <si>
    <t>KUWAZURU</t>
  </si>
  <si>
    <t>松田　大輝</t>
  </si>
  <si>
    <t>ﾏﾂﾀﾞ ﾀﾞｲｷ</t>
  </si>
  <si>
    <t>D3</t>
  </si>
  <si>
    <t>中村　拓矢</t>
  </si>
  <si>
    <t>ﾅｶﾑﾗ ﾀｸﾔ</t>
  </si>
  <si>
    <t>NOMOTO</t>
  </si>
  <si>
    <t>西川　祥多</t>
  </si>
  <si>
    <t>ﾆｼｶﾜ ｼｮｳﾀ</t>
  </si>
  <si>
    <t>齋藤　岳</t>
  </si>
  <si>
    <t>朝井　啓斗</t>
  </si>
  <si>
    <t>ｱｻｲ ｹｲﾄ</t>
  </si>
  <si>
    <t>馬渕　健彰</t>
  </si>
  <si>
    <t>ﾏﾌﾞﾁ ｹﾝｼｮｳ</t>
  </si>
  <si>
    <t>MABUCHI</t>
  </si>
  <si>
    <t>井口　一歩</t>
  </si>
  <si>
    <t>ｲﾉｸﾞﾁ ｲﾂﾎ</t>
  </si>
  <si>
    <t>INOGUCHI</t>
  </si>
  <si>
    <t>Itsuho</t>
  </si>
  <si>
    <t>OYABU</t>
  </si>
  <si>
    <t>Keiichi</t>
  </si>
  <si>
    <t>OJI</t>
  </si>
  <si>
    <t>福井　伯</t>
  </si>
  <si>
    <t>ﾌｸｲ ﾊｸ</t>
  </si>
  <si>
    <t>Haku</t>
  </si>
  <si>
    <t>浅野　晴樹</t>
  </si>
  <si>
    <t>ｱｻﾉ ﾊﾙｷ</t>
  </si>
  <si>
    <t>中山　文太</t>
  </si>
  <si>
    <t>ﾅｶﾔﾏ ﾌﾞﾝﾀ</t>
  </si>
  <si>
    <t>村本　海玖斗</t>
  </si>
  <si>
    <t>ﾑﾗﾓﾄ ﾐｸﾄ</t>
  </si>
  <si>
    <t>Mikuto</t>
  </si>
  <si>
    <t>島袋　李陸</t>
  </si>
  <si>
    <t>ｼﾏﾌﾞｸﾛ ﾘﾘｸ</t>
  </si>
  <si>
    <t>SHIMABUKURO</t>
  </si>
  <si>
    <t>Ririku</t>
  </si>
  <si>
    <t>徳永　光涼</t>
  </si>
  <si>
    <t>ﾄｸﾅｶﾞ ｺｳﾘｮｳ</t>
  </si>
  <si>
    <t>Koryo</t>
  </si>
  <si>
    <t>河野　純太</t>
  </si>
  <si>
    <t>ｺｳﾉ ｼﾞｭﾝﾀ</t>
  </si>
  <si>
    <t>酒井　優</t>
  </si>
  <si>
    <t>ｻｶｲ ﾕｳ</t>
  </si>
  <si>
    <t>奥村　夏生</t>
  </si>
  <si>
    <t>ｵｸﾑﾗ ﾅｵ</t>
  </si>
  <si>
    <t>下村　瞭河</t>
  </si>
  <si>
    <t>ｼﾓﾑﾗ ﾘｮｳｶﾞ</t>
  </si>
  <si>
    <t>中野　海斗</t>
  </si>
  <si>
    <t>ﾅｶﾉ ｶｲﾄ</t>
  </si>
  <si>
    <t>中田　アドリアン勝</t>
  </si>
  <si>
    <t>ﾅｶﾀ ｱﾄﾞﾘｱﾝﾏｻﾙ</t>
  </si>
  <si>
    <t>Adrianmasaru</t>
  </si>
  <si>
    <t>KAN</t>
  </si>
  <si>
    <t>Yuwa</t>
  </si>
  <si>
    <t>平井　迅</t>
  </si>
  <si>
    <t>ﾋﾗｲ ｼﾞﾝ</t>
  </si>
  <si>
    <t>久冨　優太</t>
  </si>
  <si>
    <t>ﾋｻﾄﾐ ﾕｳﾀ</t>
  </si>
  <si>
    <t>藤木　悠理</t>
  </si>
  <si>
    <t>吉岡　流空</t>
  </si>
  <si>
    <t>ﾖｼｵｶ ﾘｸ</t>
  </si>
  <si>
    <t>OI</t>
  </si>
  <si>
    <t>辰巳　開陸</t>
  </si>
  <si>
    <t>ﾀﾂﾐ ｶｲﾘ</t>
  </si>
  <si>
    <t>南山　大於起</t>
  </si>
  <si>
    <t>ﾐﾅﾐﾔﾏ ﾋﾛｵｷ</t>
  </si>
  <si>
    <t>MINAMIYAMA</t>
  </si>
  <si>
    <t>Hirooki</t>
  </si>
  <si>
    <t>青木　陸</t>
  </si>
  <si>
    <t>ｱｵｷ ﾘｸ</t>
  </si>
  <si>
    <t>HONJO</t>
  </si>
  <si>
    <t>HAYASHIDA</t>
  </si>
  <si>
    <t>UDO</t>
  </si>
  <si>
    <t>古川　健輔</t>
  </si>
  <si>
    <t>ﾌﾙｶﾜ ｹﾝｽｹ</t>
  </si>
  <si>
    <t>伴　遼典</t>
  </si>
  <si>
    <t>ﾊﾞﾝ ﾘｮｳｽｹ</t>
  </si>
  <si>
    <t>油谷　陽輝</t>
  </si>
  <si>
    <t>ｱﾌﾞﾗﾀﾆ ﾊﾙｷ</t>
  </si>
  <si>
    <t>ABURATANI</t>
  </si>
  <si>
    <t>柳楽　康太</t>
  </si>
  <si>
    <t>ﾅｷﾞﾗ ｺｳﾀ</t>
  </si>
  <si>
    <t>NAGIRA</t>
  </si>
  <si>
    <t>土方　大也</t>
  </si>
  <si>
    <t>ﾋｼﾞｶﾀ ﾀﾞｲﾔ</t>
  </si>
  <si>
    <t>HIJIKATA</t>
  </si>
  <si>
    <t>馬場　寛太</t>
  </si>
  <si>
    <t>ｳﾏﾊﾞ ｶﾝﾀ</t>
  </si>
  <si>
    <t>UMABA</t>
  </si>
  <si>
    <t>原　稜介</t>
  </si>
  <si>
    <t>ﾊﾗ ﾘｮｳｽｹ</t>
  </si>
  <si>
    <t>山内　望</t>
  </si>
  <si>
    <t>ﾔﾏｳﾁ ﾉｿﾞﾑ</t>
  </si>
  <si>
    <t>山岸　健太</t>
  </si>
  <si>
    <t>ﾔﾏｷﾞｼ ｹﾝﾀ</t>
  </si>
  <si>
    <t>原口　篤志</t>
  </si>
  <si>
    <t>ﾊﾗｸﾞﾁ ｱﾂｼ</t>
  </si>
  <si>
    <t>ｲﾉｳｴ ﾀﾞｲｽｹ</t>
  </si>
  <si>
    <t>ｱｷﾔﾏ ｼｮｳﾀﾛｳ</t>
  </si>
  <si>
    <t>AKIYAMA</t>
  </si>
  <si>
    <t>芝　秀介</t>
  </si>
  <si>
    <t>ｼﾊﾞ ｼｭｳｽｹ</t>
  </si>
  <si>
    <t>SHIBA</t>
  </si>
  <si>
    <t>谷村　恒晟</t>
  </si>
  <si>
    <t>ﾀﾆﾑﾗ ｺｳｾｲ</t>
  </si>
  <si>
    <t>嶋田　匠海</t>
  </si>
  <si>
    <t>市川　侑生</t>
  </si>
  <si>
    <t>ｲﾁｶﾜ ﾕｳｾｲ</t>
  </si>
  <si>
    <t>藤井　蓮也</t>
  </si>
  <si>
    <t>ﾌｼﾞｲ ﾚﾝﾔ</t>
  </si>
  <si>
    <t>垣内　慶紀</t>
  </si>
  <si>
    <t>ｶｷｳﾁ ﾖｼｷ</t>
  </si>
  <si>
    <t>山田　雄大</t>
  </si>
  <si>
    <t>ﾔﾏﾀﾞ ﾕｳﾀﾞｲ</t>
  </si>
  <si>
    <t>京竹　泰雅</t>
  </si>
  <si>
    <t>ｷｮｳﾀｹ ﾀｲｶﾞ</t>
  </si>
  <si>
    <t>KYOTAKE</t>
  </si>
  <si>
    <t>菅沼　慶斗</t>
  </si>
  <si>
    <t>ｽｶﾞﾇﾏ ｹｲﾄ</t>
  </si>
  <si>
    <t>ﾓﾘﾊﾗ ﾚﾝﾄ</t>
  </si>
  <si>
    <t>MORIHARA</t>
  </si>
  <si>
    <t>Rento</t>
  </si>
  <si>
    <t>壹岐　元太</t>
  </si>
  <si>
    <t>ｲｷ ｹﾞﾝﾀ</t>
  </si>
  <si>
    <t>田中　颯</t>
  </si>
  <si>
    <t>ﾀﾅｶ ﾊﾔﾃ</t>
  </si>
  <si>
    <t>岡嶋　大地</t>
  </si>
  <si>
    <t>ｵｶｼﾞﾏ ﾀﾞｲﾁ</t>
  </si>
  <si>
    <t>川口　大輝</t>
  </si>
  <si>
    <t>ｶﾜｸﾞﾁ ﾀﾞｲｷ</t>
  </si>
  <si>
    <t>冨岡　凜太郎</t>
  </si>
  <si>
    <t>ﾄﾐｵｶ ﾘﾝﾀﾛｳ</t>
  </si>
  <si>
    <t>ﾂｼﾞﾀ ｺｳｷ</t>
  </si>
  <si>
    <t>TSUJITA</t>
  </si>
  <si>
    <t>上戸　一真</t>
  </si>
  <si>
    <t>ｶﾐﾄ ｶｽﾞﾏ</t>
  </si>
  <si>
    <t>KAMITO</t>
  </si>
  <si>
    <t>渡邉　陽介</t>
  </si>
  <si>
    <t>ﾜﾀﾅﾍﾞ ﾖｳｽｹ</t>
  </si>
  <si>
    <t>多田　颯汰</t>
  </si>
  <si>
    <t>庵地　祐希</t>
  </si>
  <si>
    <t>ｱﾝﾁ ﾕｳｷ</t>
  </si>
  <si>
    <t>ANCHI</t>
  </si>
  <si>
    <t>内海　師童</t>
  </si>
  <si>
    <t>ｳﾂﾐ ｼﾄﾞｳ</t>
  </si>
  <si>
    <t>木下　太成</t>
  </si>
  <si>
    <t>ｷﾉｼﾀ ﾀｲｾｲ</t>
  </si>
  <si>
    <t>久保　明央人</t>
  </si>
  <si>
    <t>ｸﾎﾞ ｱｵﾄ</t>
  </si>
  <si>
    <t>桒田　大樹</t>
  </si>
  <si>
    <t>ｸﾜﾀ ﾀﾞｲｷ</t>
  </si>
  <si>
    <t>KUWATA</t>
  </si>
  <si>
    <t>鈴木　優一郎</t>
  </si>
  <si>
    <t>ｽｽﾞｷ ﾕｳｲﾁﾛｳ</t>
  </si>
  <si>
    <t>武内　里賢</t>
  </si>
  <si>
    <t>ﾀｹｳﾁ ｻﾄｼ</t>
  </si>
  <si>
    <t>米田　勇輝</t>
  </si>
  <si>
    <t>ﾖﾈﾀﾞ ﾕｳｷ</t>
  </si>
  <si>
    <t>西村　稜太</t>
  </si>
  <si>
    <t>倉松　健</t>
  </si>
  <si>
    <t>ｸﾗﾏﾂ ｹﾝ</t>
  </si>
  <si>
    <t>KURAMATSU</t>
  </si>
  <si>
    <t>藤原　悠月</t>
  </si>
  <si>
    <t>ﾌｼﾞﾜﾗ ﾕﾂﾞｷ</t>
  </si>
  <si>
    <t>Ota</t>
  </si>
  <si>
    <t>中井　一成</t>
  </si>
  <si>
    <t>ﾅｶｲ ｲｯｾｲ</t>
  </si>
  <si>
    <t>西川　諒</t>
  </si>
  <si>
    <t>ﾆｼｶﾜ ﾘｮｳ</t>
  </si>
  <si>
    <t>Azumi</t>
  </si>
  <si>
    <t>Kotomi</t>
  </si>
  <si>
    <t>SUGIMURA</t>
  </si>
  <si>
    <t>Sari</t>
  </si>
  <si>
    <t>Momona</t>
  </si>
  <si>
    <t>SADAIKE</t>
  </si>
  <si>
    <t>Mine</t>
  </si>
  <si>
    <t>Kazuha</t>
  </si>
  <si>
    <t>入山　眞菜</t>
  </si>
  <si>
    <t>ｲﾘﾔﾏ ﾏﾅ</t>
  </si>
  <si>
    <t>IRIYAMA</t>
  </si>
  <si>
    <t>荻野　優美</t>
  </si>
  <si>
    <t>ｵｷﾞﾉ ﾕｳﾐ</t>
  </si>
  <si>
    <t>Ritsu</t>
  </si>
  <si>
    <t>木岡　優芽</t>
  </si>
  <si>
    <t>ｷｵｶ ﾕﾒ</t>
  </si>
  <si>
    <t>KIOKA</t>
  </si>
  <si>
    <t>岸本　冬羽</t>
  </si>
  <si>
    <t>ｷｼﾓﾄ ﾌｳ</t>
  </si>
  <si>
    <t>Fu</t>
  </si>
  <si>
    <t>清水　優萌</t>
  </si>
  <si>
    <t>ｷﾖﾐｽﾞ ﾕﾒ</t>
  </si>
  <si>
    <t>KIYOMIZU</t>
  </si>
  <si>
    <t>小林　琉奈</t>
  </si>
  <si>
    <t>ｺﾊﾞﾔｼ ﾙﾅ</t>
  </si>
  <si>
    <t>白金　愛沙海</t>
  </si>
  <si>
    <t>ｼﾛｶﾞﾈ ｱｻﾐ</t>
  </si>
  <si>
    <t>SHIROGANE</t>
  </si>
  <si>
    <t>Asami</t>
  </si>
  <si>
    <t>高垣　実夢</t>
  </si>
  <si>
    <t>ﾀｶｶﾞｷ ﾐﾕ</t>
  </si>
  <si>
    <t>TAKAGAKI</t>
  </si>
  <si>
    <t>武元　美澪</t>
  </si>
  <si>
    <t>ﾀｹﾓﾄ ﾐﾚｲ</t>
  </si>
  <si>
    <t>Mirei</t>
  </si>
  <si>
    <t>田村　璃々花</t>
  </si>
  <si>
    <t>ﾀﾑﾗ ﾘﾘｶ</t>
  </si>
  <si>
    <t>栃尾　陽菜</t>
  </si>
  <si>
    <t>ﾄﾁｵ ﾋﾅﾀ</t>
  </si>
  <si>
    <t>TOCHIO</t>
  </si>
  <si>
    <t>鳥羽　千晴</t>
  </si>
  <si>
    <t>ﾄﾊﾞ ﾁﾊﾙ</t>
  </si>
  <si>
    <t>TOBA</t>
  </si>
  <si>
    <t>内藤　澪</t>
  </si>
  <si>
    <t>ﾅｲﾄｳ ﾚｲ</t>
  </si>
  <si>
    <t>中村　咲心</t>
  </si>
  <si>
    <t>ﾅｶﾑﾗ ｻｷ</t>
  </si>
  <si>
    <t>西崎　来実</t>
  </si>
  <si>
    <t>ﾆｼｻﾞｷ ｸﾙﾐ</t>
  </si>
  <si>
    <t>NISHIZAKI</t>
  </si>
  <si>
    <t>藤本　色映</t>
  </si>
  <si>
    <t>ﾌｼﾞﾓﾄ ｲﾛﾊ</t>
  </si>
  <si>
    <t>Iroha</t>
  </si>
  <si>
    <t>松本　彩華</t>
  </si>
  <si>
    <t>ﾏﾂﾓﾄ ｱﾔｶ</t>
  </si>
  <si>
    <t>松本　百音</t>
  </si>
  <si>
    <t>ﾏﾂﾓﾄ ﾓﾈ</t>
  </si>
  <si>
    <t>Mone</t>
  </si>
  <si>
    <t>山本　心葉</t>
  </si>
  <si>
    <t>ﾔﾏﾓﾄ ｺｺﾊ</t>
  </si>
  <si>
    <t>02</t>
  </si>
  <si>
    <t>河内　瀬桜</t>
  </si>
  <si>
    <t>ｶﾜﾁ ｾﾅ</t>
  </si>
  <si>
    <t>竹内　のどか</t>
  </si>
  <si>
    <t>ﾀｹｳﾁ ﾉﾄﾞｶ</t>
  </si>
  <si>
    <t>Nodoka</t>
  </si>
  <si>
    <t>秋澤　花音</t>
  </si>
  <si>
    <t>ｱｷｻﾞﾜ ﾊﾅﾈ</t>
  </si>
  <si>
    <t>AKIZAWA</t>
  </si>
  <si>
    <t>Hanane</t>
  </si>
  <si>
    <t>浅木　都紀葉</t>
  </si>
  <si>
    <t>ｱｻｷﾞ ﾂｷﾊ</t>
  </si>
  <si>
    <t>金　華鈴</t>
  </si>
  <si>
    <t>ｷﾝ ｶﾘﾝ</t>
  </si>
  <si>
    <t>KIN</t>
  </si>
  <si>
    <t>日下　あやな</t>
  </si>
  <si>
    <t>ｸｻｶ ｱﾔﾅ</t>
  </si>
  <si>
    <t>角　良子</t>
  </si>
  <si>
    <t>ｽﾐ ﾘｮｳｺ</t>
  </si>
  <si>
    <t>SUMI</t>
  </si>
  <si>
    <t>Ryoko</t>
  </si>
  <si>
    <t>永石　小雪</t>
  </si>
  <si>
    <t>ﾅｶﾞｲｼ ｺﾕｷ</t>
  </si>
  <si>
    <t>NAGAISHI</t>
  </si>
  <si>
    <t>Koyuki</t>
  </si>
  <si>
    <t>村松　結</t>
  </si>
  <si>
    <t>ﾑﾗﾏﾂ ﾕｳ</t>
  </si>
  <si>
    <t>土屋　舞琴</t>
  </si>
  <si>
    <t>ﾂﾁﾔ ﾏｺﾄ</t>
  </si>
  <si>
    <t>柳井　綾音</t>
  </si>
  <si>
    <t>ﾔﾅｲ ｱﾔﾈ</t>
  </si>
  <si>
    <t>YANAI</t>
  </si>
  <si>
    <t>外間　礼那</t>
  </si>
  <si>
    <t>ｿﾄﾏ ﾚｲﾅ</t>
  </si>
  <si>
    <t>SOTOMA</t>
  </si>
  <si>
    <t>宮澤　実亜</t>
  </si>
  <si>
    <t>ﾐﾔｻﾞﾜ ﾐｱ</t>
  </si>
  <si>
    <t>Mia</t>
  </si>
  <si>
    <t>植村　莉子</t>
  </si>
  <si>
    <t>ｳｴﾑﾗ ﾘｺ</t>
  </si>
  <si>
    <t>片山　歩香</t>
  </si>
  <si>
    <t>ｶﾀﾔﾏ ｱﾕｶ</t>
  </si>
  <si>
    <t>香取　美春</t>
  </si>
  <si>
    <t>ｶﾄﾘ ﾐﾊﾙ</t>
  </si>
  <si>
    <t>KATORI</t>
  </si>
  <si>
    <t>Miharu</t>
  </si>
  <si>
    <t>杉本　美優音</t>
  </si>
  <si>
    <t>ｽｷﾞﾓﾄ ﾐﾕﾈ</t>
  </si>
  <si>
    <t>Miyune</t>
  </si>
  <si>
    <t>野田　真杜</t>
  </si>
  <si>
    <t>ﾉﾀﾞ ﾏｺﾄ</t>
  </si>
  <si>
    <t>福井　雅</t>
  </si>
  <si>
    <t>ﾌｸｲ ﾐﾔﾋﾞ</t>
  </si>
  <si>
    <t>横田　桃子</t>
  </si>
  <si>
    <t>ﾖｺﾀ ﾓﾓｺ</t>
  </si>
  <si>
    <t>川田　美沙希</t>
  </si>
  <si>
    <t>ｶﾜﾀ ﾐｻｷ</t>
  </si>
  <si>
    <t>太田　愛梨</t>
  </si>
  <si>
    <t>ｵｵﾀ ｱｲﾘ</t>
  </si>
  <si>
    <t>宍戸　花帆</t>
  </si>
  <si>
    <t>ｼｼﾄﾞ ｶﾎ</t>
  </si>
  <si>
    <t>石野　帆奈</t>
  </si>
  <si>
    <t>ｲｼﾉ ﾊﾝﾅ</t>
  </si>
  <si>
    <t>Hanna</t>
  </si>
  <si>
    <t>土橋　心暖</t>
  </si>
  <si>
    <t>ﾄﾞﾊﾞｼ ｺｺﾛ</t>
  </si>
  <si>
    <t>DOBASHI</t>
  </si>
  <si>
    <t>鶴井　美友</t>
  </si>
  <si>
    <t>ﾂﾙｲ ﾐﾕｳ</t>
  </si>
  <si>
    <t>TSURUI</t>
  </si>
  <si>
    <t>Mika</t>
  </si>
  <si>
    <t>Narumi</t>
  </si>
  <si>
    <t>NAKATO</t>
  </si>
  <si>
    <t>TSUBAKIHARA</t>
  </si>
  <si>
    <t>小野寺　萌華</t>
  </si>
  <si>
    <t>ｵﾉﾃﾞﾗ ﾓｴｶ</t>
  </si>
  <si>
    <t>ONODERA</t>
  </si>
  <si>
    <t>河本　瑞華</t>
  </si>
  <si>
    <t>ｶﾜﾓﾄ ﾐｽﾞｶ</t>
  </si>
  <si>
    <t>Mizuka</t>
  </si>
  <si>
    <t>HINOTANI</t>
  </si>
  <si>
    <t>世良　柚実乃</t>
  </si>
  <si>
    <t>ｾﾗ ﾕﾐﾉ</t>
  </si>
  <si>
    <t>SERA</t>
  </si>
  <si>
    <t>Yumino</t>
  </si>
  <si>
    <t>山岸　朱里</t>
  </si>
  <si>
    <t>ﾔﾏｷﾞｼ ｱｶﾘ</t>
  </si>
  <si>
    <t>KANO</t>
  </si>
  <si>
    <t>新免　菜央</t>
  </si>
  <si>
    <t>ｼﾝﾒﾝ ﾅｵ</t>
  </si>
  <si>
    <t>SHIMMEN</t>
  </si>
  <si>
    <t>ﾐｻｷ ﾕﾘﾅ</t>
  </si>
  <si>
    <t>星場　麗羽</t>
  </si>
  <si>
    <t>ﾎｼﾊﾞ ｳﾙﾊ</t>
  </si>
  <si>
    <t>HOSHIBA</t>
  </si>
  <si>
    <t>Uruha</t>
  </si>
  <si>
    <t>寺本　葵</t>
  </si>
  <si>
    <t>ﾃﾗﾓﾄ ｱｵｲ</t>
  </si>
  <si>
    <t>田中　凜</t>
  </si>
  <si>
    <t>ﾀﾅｶ ﾘﾝ</t>
  </si>
  <si>
    <t>中尾　美咲</t>
  </si>
  <si>
    <t>ﾅｶｵ ﾐｻｷ</t>
  </si>
  <si>
    <t>三宅　彩菜</t>
  </si>
  <si>
    <t>ﾐﾔｹ ｱﾔﾅ</t>
  </si>
  <si>
    <t>尾中　花和</t>
  </si>
  <si>
    <t>ｵﾅｶ ﾊﾅﾅ</t>
  </si>
  <si>
    <t>ONAKA</t>
  </si>
  <si>
    <t>Hanana</t>
  </si>
  <si>
    <t>北野　小槙</t>
  </si>
  <si>
    <t>ｷﾀﾉ ｺﾏｷ</t>
  </si>
  <si>
    <t>Komaki</t>
  </si>
  <si>
    <t>桑田　渚</t>
  </si>
  <si>
    <t>ｸﾜﾀ ﾅｷﾞｻ</t>
  </si>
  <si>
    <t>佐藤　友香</t>
  </si>
  <si>
    <t>ｻﾄｳ ﾄﾓｶ</t>
  </si>
  <si>
    <t>ﾐﾔｻﾀﾞ ｱﾐ</t>
  </si>
  <si>
    <t>MIYASADA</t>
  </si>
  <si>
    <t>岩本　風音</t>
  </si>
  <si>
    <t>ｲﾜﾓﾄ ｶｻﾞﾈ</t>
  </si>
  <si>
    <t>Kazane</t>
  </si>
  <si>
    <t>有田　茉合香</t>
  </si>
  <si>
    <t>ｱﾘﾀ ﾏﾘｶ</t>
  </si>
  <si>
    <t>Marika</t>
  </si>
  <si>
    <t>澤田　佳奈</t>
  </si>
  <si>
    <t>ｻﾜﾀﾞ ｶﾅ</t>
  </si>
  <si>
    <t>野川　明莉</t>
  </si>
  <si>
    <t>ﾉｶﾞﾜ ｱｶﾘ</t>
  </si>
  <si>
    <t>NOGAWA</t>
  </si>
  <si>
    <t>後藤　みのり</t>
  </si>
  <si>
    <t>ｺﾞﾄｳ ﾐﾉﾘ</t>
  </si>
  <si>
    <t>出口　綾乃</t>
  </si>
  <si>
    <t>ﾃﾞｸﾞﾁ ｱﾔﾉ</t>
  </si>
  <si>
    <t>伊原　こころ</t>
  </si>
  <si>
    <t>ｲﾊﾗ ｺｺﾛ</t>
  </si>
  <si>
    <t>岡田　結愛</t>
  </si>
  <si>
    <t>ｵｶﾀﾞ ﾕﾒ</t>
  </si>
  <si>
    <t>岡根　和奏</t>
  </si>
  <si>
    <t>ｵｶﾈ ﾜｶﾅ</t>
  </si>
  <si>
    <t>OKANE</t>
  </si>
  <si>
    <t>岡野　弥幸</t>
  </si>
  <si>
    <t>ｵｶﾉ ﾐｻｷ</t>
  </si>
  <si>
    <t>奥野　由萌</t>
  </si>
  <si>
    <t>ｵｸﾉ ﾕﾒ</t>
  </si>
  <si>
    <t>林　七実</t>
  </si>
  <si>
    <t>ﾊﾔｼ ﾅﾅﾐ</t>
  </si>
  <si>
    <t>三宅　舞</t>
  </si>
  <si>
    <t>ﾐﾔｹ ﾏｲ</t>
  </si>
  <si>
    <t>二ノ宮　沙那</t>
  </si>
  <si>
    <t>ﾆﾉﾐﾔ ｻﾅ</t>
  </si>
  <si>
    <t>宮崎　佳乃</t>
  </si>
  <si>
    <t>ﾐﾔｻﾞｷ ｶﾉ</t>
  </si>
  <si>
    <t>山根　千歩</t>
  </si>
  <si>
    <t>ﾔﾏﾈ ﾁﾎ</t>
  </si>
  <si>
    <t>Chiho</t>
  </si>
  <si>
    <t>黒田　結生</t>
  </si>
  <si>
    <t>ｸﾛﾀﾞ ﾕｲﾅ</t>
  </si>
  <si>
    <t>石田　悠月</t>
  </si>
  <si>
    <t>ｲｼﾀﾞ ﾕｽﾞｷ</t>
  </si>
  <si>
    <t>高橋　茉柚</t>
  </si>
  <si>
    <t>ﾀｶﾊｼ ﾏﾕ</t>
  </si>
  <si>
    <t>福田　七海</t>
  </si>
  <si>
    <t>ﾌｸﾀﾞ ﾅﾐ</t>
  </si>
  <si>
    <t>菅原　真桜</t>
  </si>
  <si>
    <t>ｽｶﾞﾜﾗ ﾏｵ</t>
  </si>
  <si>
    <t>SUGAWARA</t>
  </si>
  <si>
    <t>小林　弓珠</t>
  </si>
  <si>
    <t>ｺﾊﾞﾔｼ ﾕｽﾞ</t>
  </si>
  <si>
    <t>松村　佳代子</t>
  </si>
  <si>
    <t>ﾏﾂﾑﾗ ｶﾖｺ</t>
  </si>
  <si>
    <t>Kayoko</t>
  </si>
  <si>
    <t>菅﨑　南花</t>
  </si>
  <si>
    <t>ｽｶﾞｻｷ ﾅﾐｶ</t>
  </si>
  <si>
    <t>SUGASAKI</t>
  </si>
  <si>
    <t>青栁　朋花</t>
  </si>
  <si>
    <t>ｱｵﾔｷﾞ ﾄﾓｶ</t>
  </si>
  <si>
    <t>AOYAGI</t>
  </si>
  <si>
    <t>鎌田　幸来</t>
  </si>
  <si>
    <t>ｶﾏﾀﾞ ｺｺ</t>
  </si>
  <si>
    <t>KAMADA</t>
  </si>
  <si>
    <t>Koko</t>
  </si>
  <si>
    <t>三浦　萌</t>
  </si>
  <si>
    <t>ﾐｳﾗ ﾓｴ</t>
  </si>
  <si>
    <t>山下　彩菜</t>
  </si>
  <si>
    <t>ﾔﾏｼﾀ ｱﾔﾅ</t>
  </si>
  <si>
    <t>奥澤　虹雨</t>
  </si>
  <si>
    <t>ｵｸｻﾞﾜ ｺｳ</t>
  </si>
  <si>
    <t>OKUZAWA</t>
  </si>
  <si>
    <t>河本　優希</t>
  </si>
  <si>
    <t>ｶﾜﾓﾄ ﾕｷ</t>
  </si>
  <si>
    <t>木村　心咲</t>
  </si>
  <si>
    <t>ｷﾑﾗ ﾐｻｷ</t>
  </si>
  <si>
    <t>札場　美桜</t>
  </si>
  <si>
    <t>ﾌﾀﾞﾊﾞ ﾐｵ</t>
  </si>
  <si>
    <t>FUDABA</t>
  </si>
  <si>
    <t>松井　あれさ</t>
  </si>
  <si>
    <t>ﾏﾂｲ ｱﾚｻ</t>
  </si>
  <si>
    <t>Aresa</t>
  </si>
  <si>
    <t>水川　陽香留</t>
  </si>
  <si>
    <t>ﾐｽﾞｶﾜ ﾋｶﾙ</t>
  </si>
  <si>
    <t>MIZUKAWA</t>
  </si>
  <si>
    <t>室山　優奈</t>
  </si>
  <si>
    <t>ﾑﾛﾔﾏ ﾕｳﾅ</t>
  </si>
  <si>
    <t>MUROYAMA</t>
  </si>
  <si>
    <t>白石　羽蘭</t>
  </si>
  <si>
    <t>ｼﾗｲｼ ｳﾗﾝ</t>
  </si>
  <si>
    <t>Uran</t>
  </si>
  <si>
    <t>宮下　実羽</t>
  </si>
  <si>
    <t>ﾐﾔｼﾀ ﾐｳ</t>
  </si>
  <si>
    <t>MIYASHITA</t>
  </si>
  <si>
    <t>宮﨑　奈桜</t>
  </si>
  <si>
    <t>ﾐﾔｻﾞｷ ﾅｵ</t>
  </si>
  <si>
    <t>Yumeho</t>
  </si>
  <si>
    <t>WAKISAKA</t>
  </si>
  <si>
    <t>岩田　乃映</t>
  </si>
  <si>
    <t>ｲﾜﾀ ﾉｱ</t>
  </si>
  <si>
    <t>Noa</t>
  </si>
  <si>
    <t>忰山　碧</t>
  </si>
  <si>
    <t>ｶｾﾔﾏ ｱｵｲ</t>
  </si>
  <si>
    <t>KASEYAMA</t>
  </si>
  <si>
    <t>田　春菜</t>
  </si>
  <si>
    <t>ﾃﾞﾝ ﾊﾙﾅ</t>
  </si>
  <si>
    <t>DEN</t>
  </si>
  <si>
    <t>辰巳　沙也加</t>
  </si>
  <si>
    <t>ﾀﾂﾐ ｻﾔｶ</t>
  </si>
  <si>
    <t>来間　美月</t>
  </si>
  <si>
    <t>ｸﾙﾏ ﾐﾂﾞｷ</t>
  </si>
  <si>
    <t>KURUMA</t>
  </si>
  <si>
    <t>松浦　優夏</t>
  </si>
  <si>
    <t>ﾏﾂｳﾗ ﾕｳﾅ</t>
  </si>
  <si>
    <t>藪内　あゆみ</t>
  </si>
  <si>
    <t>ﾔﾌﾞｳﾁ ｱﾕﾐ</t>
  </si>
  <si>
    <t>YABUUCHI</t>
  </si>
  <si>
    <t>古西　亜海</t>
  </si>
  <si>
    <t>ﾌﾙﾆｼ ｱﾐ</t>
  </si>
  <si>
    <t>FURUNISHI</t>
  </si>
  <si>
    <t>吉田　優衣</t>
  </si>
  <si>
    <t>ﾖｼﾀﾞ ﾕｲ</t>
  </si>
  <si>
    <t>村山　美乃</t>
  </si>
  <si>
    <t>ﾑﾗﾔﾏ ﾖｼﾉ</t>
  </si>
  <si>
    <t>MURAYAMA</t>
  </si>
  <si>
    <t>石田　遥花</t>
  </si>
  <si>
    <t>ｲｼﾀﾞ ﾊﾙｶ</t>
  </si>
  <si>
    <t>井本　彩文</t>
  </si>
  <si>
    <t>IMOTO</t>
  </si>
  <si>
    <t>Saaya</t>
  </si>
  <si>
    <t>柴田　さくら</t>
  </si>
  <si>
    <t>ｼﾊﾞﾀ ｻｸﾗ</t>
  </si>
  <si>
    <t>前野　美優</t>
  </si>
  <si>
    <t>ﾏｴﾉ ﾐﾕ</t>
  </si>
  <si>
    <t>村井　美友</t>
  </si>
  <si>
    <t>ﾑﾗｲ ﾐﾕｳ</t>
  </si>
  <si>
    <t>山本　莉瑳</t>
  </si>
  <si>
    <t>ﾔﾏﾓﾄ ﾘｻ</t>
  </si>
  <si>
    <t>高橋　萌々子</t>
  </si>
  <si>
    <t>ﾀｶﾊｼ ﾓﾓｺ</t>
  </si>
  <si>
    <t>西込　珠輝来</t>
  </si>
  <si>
    <t>ﾆｼｺﾞﾐ ｽﾃﾗ</t>
  </si>
  <si>
    <t>NISHIGOMI</t>
  </si>
  <si>
    <t>Sutera</t>
  </si>
  <si>
    <t>粟　愛華</t>
  </si>
  <si>
    <t>ｱﾜ ﾏﾅｶ</t>
  </si>
  <si>
    <t>AWA</t>
  </si>
  <si>
    <t>福井　彩乃</t>
  </si>
  <si>
    <t>ﾌｸｲ ｱﾔﾉ</t>
  </si>
  <si>
    <t>長谷川　麻央</t>
  </si>
  <si>
    <t>ﾊｾｶﾞﾜ ﾏﾋﾛ</t>
  </si>
  <si>
    <t>藤原　一華</t>
  </si>
  <si>
    <t>ﾌｼﾞﾜﾗ ｲﾁｶ</t>
  </si>
  <si>
    <t>Ichika</t>
  </si>
  <si>
    <t>大学名</t>
    <rPh sb="0" eb="3">
      <t>ダイガクメイ</t>
    </rPh>
    <phoneticPr fontId="16"/>
  </si>
  <si>
    <t>00</t>
    <phoneticPr fontId="16"/>
  </si>
  <si>
    <t>七種競技</t>
    <rPh sb="0" eb="1">
      <t>ナナ</t>
    </rPh>
    <rPh sb="1" eb="2">
      <t>シュ</t>
    </rPh>
    <phoneticPr fontId="16"/>
  </si>
  <si>
    <t>ﾊｰﾌﾏﾗｿﾝ</t>
    <phoneticPr fontId="16"/>
  </si>
  <si>
    <t>ﾊｰﾌﾏﾗｿﾝ出場数</t>
    <rPh sb="7" eb="10">
      <t>シュツジョウスウ</t>
    </rPh>
    <phoneticPr fontId="16"/>
  </si>
  <si>
    <t>区分</t>
    <rPh sb="0" eb="2">
      <t>クブン</t>
    </rPh>
    <phoneticPr fontId="16"/>
  </si>
  <si>
    <t>A</t>
    <phoneticPr fontId="16"/>
  </si>
  <si>
    <t>B</t>
    <phoneticPr fontId="16"/>
  </si>
  <si>
    <t>学校枠</t>
    <rPh sb="0" eb="3">
      <t>ガッコウワク</t>
    </rPh>
    <phoneticPr fontId="16"/>
  </si>
  <si>
    <t>十種競技　種目別記録記入欄</t>
  </si>
  <si>
    <t>登録番号</t>
  </si>
  <si>
    <t>氏名</t>
  </si>
  <si>
    <t>最高記録（点）</t>
  </si>
  <si>
    <t>（例）</t>
  </si>
  <si>
    <t>七種競技　種目別記録記入欄</t>
  </si>
  <si>
    <t>1部校</t>
    <rPh sb="1" eb="3">
      <t>ブコウ</t>
    </rPh>
    <phoneticPr fontId="16"/>
  </si>
  <si>
    <t>学連　太郎</t>
    <rPh sb="0" eb="2">
      <t>ガクレン</t>
    </rPh>
    <rPh sb="3" eb="5">
      <t>タロウ</t>
    </rPh>
    <phoneticPr fontId="16"/>
  </si>
  <si>
    <t>学連　花子</t>
    <rPh sb="0" eb="2">
      <t>ガクレン</t>
    </rPh>
    <rPh sb="3" eb="5">
      <t>ハナコ</t>
    </rPh>
    <phoneticPr fontId="16"/>
  </si>
  <si>
    <t>合計</t>
    <rPh sb="0" eb="1">
      <t>ゴウ</t>
    </rPh>
    <phoneticPr fontId="16"/>
  </si>
  <si>
    <t>男子1部</t>
    <rPh sb="0" eb="2">
      <t>ダンシ</t>
    </rPh>
    <rPh sb="3" eb="4">
      <t>ブ</t>
    </rPh>
    <phoneticPr fontId="15"/>
  </si>
  <si>
    <t>男子2部</t>
    <rPh sb="0" eb="2">
      <t>ダンシ</t>
    </rPh>
    <rPh sb="3" eb="4">
      <t>ブ</t>
    </rPh>
    <phoneticPr fontId="15"/>
  </si>
  <si>
    <t>女子・その他</t>
    <rPh sb="0" eb="2">
      <t>ジョシ</t>
    </rPh>
    <rPh sb="5" eb="6">
      <t>タ</t>
    </rPh>
    <phoneticPr fontId="15"/>
  </si>
  <si>
    <t>10.12</t>
    <phoneticPr fontId="16"/>
  </si>
  <si>
    <t>8m28</t>
    <phoneticPr fontId="16"/>
  </si>
  <si>
    <t>19m17</t>
    <phoneticPr fontId="16"/>
  </si>
  <si>
    <t>2m27</t>
    <phoneticPr fontId="16"/>
  </si>
  <si>
    <t>45.00</t>
    <phoneticPr fontId="16"/>
  </si>
  <si>
    <t>13.36</t>
    <phoneticPr fontId="16"/>
  </si>
  <si>
    <t>55m87</t>
    <phoneticPr fontId="16"/>
  </si>
  <si>
    <t>5m76</t>
    <phoneticPr fontId="16"/>
  </si>
  <si>
    <t>79m80</t>
    <phoneticPr fontId="16"/>
  </si>
  <si>
    <t>3:58.70</t>
    <phoneticPr fontId="16"/>
  </si>
  <si>
    <t>12.54</t>
    <phoneticPr fontId="16"/>
  </si>
  <si>
    <t>2m02</t>
    <phoneticPr fontId="16"/>
  </si>
  <si>
    <t>17m31</t>
    <phoneticPr fontId="16"/>
  </si>
  <si>
    <t>22.30</t>
    <phoneticPr fontId="16"/>
  </si>
  <si>
    <t>7m27</t>
    <phoneticPr fontId="16"/>
  </si>
  <si>
    <t>64m64</t>
    <phoneticPr fontId="16"/>
  </si>
  <si>
    <t>2:01.84</t>
    <phoneticPr fontId="16"/>
  </si>
  <si>
    <t>大阪医科薬科大</t>
  </si>
  <si>
    <t>大阪経済大</t>
  </si>
  <si>
    <t>大阪公立大</t>
  </si>
  <si>
    <t>大阪成蹊大</t>
  </si>
  <si>
    <t>甲南大</t>
  </si>
  <si>
    <t>神戸国際大</t>
  </si>
  <si>
    <t>四天王寺大学</t>
  </si>
  <si>
    <t>四天王寺大</t>
  </si>
  <si>
    <t>園田学園女子大</t>
  </si>
  <si>
    <t>同志社女子大</t>
  </si>
  <si>
    <t>奈良教育大学</t>
  </si>
  <si>
    <t>奈良教育大</t>
  </si>
  <si>
    <t>びわこ学院大</t>
  </si>
  <si>
    <t>放送大関西</t>
  </si>
  <si>
    <t>森ノ宮医療大学</t>
  </si>
  <si>
    <t>森ノ宮医療大</t>
  </si>
  <si>
    <t>立命館大</t>
  </si>
  <si>
    <t>関西医科大学</t>
  </si>
  <si>
    <t>関西医科大</t>
  </si>
  <si>
    <t>ｱﾀﾞﾁ ｶﾅﾀ</t>
  </si>
  <si>
    <t>木挽　幹太</t>
  </si>
  <si>
    <t>ｺﾋﾞｷ ｶﾝﾀ</t>
  </si>
  <si>
    <t>並川　颯晟</t>
  </si>
  <si>
    <t>ﾅﾐｶﾜ ﾊﾔｾ</t>
  </si>
  <si>
    <t>堀　匠舞</t>
  </si>
  <si>
    <t>ﾎﾘ ｼｮｳﾌﾞ</t>
  </si>
  <si>
    <t>赤井　伊夫貴</t>
  </si>
  <si>
    <t>ｱｶｲ ｲﾌﾞｷ</t>
  </si>
  <si>
    <t>大川　秀仁</t>
  </si>
  <si>
    <t>ｵｵｶﾜ ﾋﾃﾞﾋﾄ</t>
  </si>
  <si>
    <t>岡本　憲弥</t>
  </si>
  <si>
    <t>ｵｶﾓﾄ ｶｽﾞﾔ</t>
  </si>
  <si>
    <t>甲斐　楽海</t>
  </si>
  <si>
    <t>ｶｲ ﾓﾄﾐ</t>
  </si>
  <si>
    <t>片岡　大輔</t>
  </si>
  <si>
    <t>ｶﾀｵｶ ﾀﾞｲｽｹ</t>
  </si>
  <si>
    <t>加納　大河</t>
  </si>
  <si>
    <t>ｶﾉｳ ﾀｲｶﾞ</t>
  </si>
  <si>
    <t>川北　隼平</t>
  </si>
  <si>
    <t>ｶﾜｷﾀ ｼｭﾝﾍﾟｲ</t>
  </si>
  <si>
    <t>倉　凌雅</t>
  </si>
  <si>
    <t>ｸﾗ ﾘｮｳｶﾞ</t>
  </si>
  <si>
    <t>小﨑　昂</t>
  </si>
  <si>
    <t>ｺｻﾞｷ ｱｷﾗ</t>
  </si>
  <si>
    <t>小村　陸月</t>
  </si>
  <si>
    <t>ｺﾑﾗ ﾘﾂｷ</t>
  </si>
  <si>
    <t>塩路　添真</t>
  </si>
  <si>
    <t>ｼｵｼﾞ ﾃﾝﾏ</t>
  </si>
  <si>
    <t>下川　玲布</t>
  </si>
  <si>
    <t>ｼﾓｶﾜ ﾚﾉ</t>
  </si>
  <si>
    <t>髙木　一之進</t>
  </si>
  <si>
    <t>ﾀｶｷﾞ ｲﾁﾉｼﾝ</t>
  </si>
  <si>
    <t>田原　和歩</t>
  </si>
  <si>
    <t>ﾀﾊﾗ ｶｽﾞﾎ</t>
  </si>
  <si>
    <t>中鶴　颯</t>
  </si>
  <si>
    <t>ﾅｶﾂﾙ ｿｳ</t>
  </si>
  <si>
    <t>服部　右夢</t>
  </si>
  <si>
    <t>ﾊｯﾄﾘ ﾐﾓ</t>
  </si>
  <si>
    <t>阪東　海斗</t>
  </si>
  <si>
    <t>ﾊﾞﾝﾄﾞｳ ｶｲﾄ</t>
  </si>
  <si>
    <t>深海　響輝</t>
  </si>
  <si>
    <t>ﾌｶﾐ ﾋﾋﾞｷ</t>
  </si>
  <si>
    <t>藤澤　龍吾</t>
  </si>
  <si>
    <t>ﾌｼﾞｻﾜ ﾘｭｳｺﾞ</t>
  </si>
  <si>
    <t>古久保　壮舞</t>
  </si>
  <si>
    <t>ﾌﾙｸﾎﾞ ｿｳﾏ</t>
  </si>
  <si>
    <t>古田　蒼空</t>
  </si>
  <si>
    <t>ﾌﾙﾀ ｿﾗ</t>
  </si>
  <si>
    <t>堀田　力也</t>
  </si>
  <si>
    <t>ﾎﾘﾀ ﾘｷﾔ</t>
  </si>
  <si>
    <t>松岡　浩光</t>
  </si>
  <si>
    <t>ﾏﾂｵｶ ﾋﾛﾐ</t>
  </si>
  <si>
    <t>松山　巧</t>
  </si>
  <si>
    <t>ﾏﾂﾔﾏ ﾀｸﾐ</t>
  </si>
  <si>
    <t>三野　瞳真</t>
  </si>
  <si>
    <t>ﾐﾉ ﾄｳﾏ</t>
  </si>
  <si>
    <t>宮﨑　泉光</t>
  </si>
  <si>
    <t>ﾐﾔｻﾞｷ ｲｽﾞﾐ</t>
  </si>
  <si>
    <t>宮本　一樹</t>
  </si>
  <si>
    <t>ﾐﾔﾓﾄ ｲﾂｷ</t>
  </si>
  <si>
    <t>村山　巧</t>
  </si>
  <si>
    <t>ﾑﾗﾔﾏ ﾀｸﾐ</t>
  </si>
  <si>
    <t>吉岡　晴輝</t>
  </si>
  <si>
    <t>ﾖｼｵｶ ﾊﾙｷ</t>
  </si>
  <si>
    <t>和田　一晃</t>
  </si>
  <si>
    <t>ﾜﾀﾞ ｶｽﾞｱｷ</t>
  </si>
  <si>
    <t>則岡　颯太</t>
  </si>
  <si>
    <t>ﾉﾘｵｶ ｿｳﾀ</t>
  </si>
  <si>
    <t>藤本　亮</t>
  </si>
  <si>
    <t>ﾌｼﾞﾓﾄ ﾘｮｳ</t>
  </si>
  <si>
    <t>田中　一範</t>
  </si>
  <si>
    <t>ﾀﾅｶ ｶｽﾞﾉﾘ</t>
  </si>
  <si>
    <t>菅野　壱心</t>
  </si>
  <si>
    <t>ｶﾝﾉ ｲｯｼﾝ</t>
  </si>
  <si>
    <t>藤川　亜都夢</t>
  </si>
  <si>
    <t>ﾌｼﾞｶﾜ ｱﾄﾑ</t>
  </si>
  <si>
    <t>諸岡　一也</t>
  </si>
  <si>
    <t>ﾓﾛｵｶ ｶｽﾞﾔ</t>
  </si>
  <si>
    <t>中川　悠</t>
  </si>
  <si>
    <t>ﾅｶｶﾞﾜ ﾕｳ</t>
  </si>
  <si>
    <t>中村　大雅</t>
  </si>
  <si>
    <t>ﾅｶﾑﾗ ﾀｲｶﾞ</t>
  </si>
  <si>
    <t>福井　清流</t>
  </si>
  <si>
    <t>ﾌｸｲ ｷｵﾗ</t>
  </si>
  <si>
    <t>山田　晃大</t>
  </si>
  <si>
    <t>ﾔﾏﾀﾞ ｺｳﾀﾞｲ</t>
  </si>
  <si>
    <t>藤田　勇人</t>
  </si>
  <si>
    <t>ﾌｼﾞﾀ ﾕｳﾄ</t>
  </si>
  <si>
    <t>南野　佑貴</t>
  </si>
  <si>
    <t>ﾐﾅﾐﾉ ﾕｳｷ</t>
  </si>
  <si>
    <t>岡本　隆太</t>
  </si>
  <si>
    <t>ｵｶﾓﾄ ﾘｭｳﾀ</t>
  </si>
  <si>
    <t>嘉勢　悠夏</t>
  </si>
  <si>
    <t>ｶｾ ﾕｳｶ</t>
  </si>
  <si>
    <t>新居　駿介</t>
  </si>
  <si>
    <t>ﾆｲ ｼｭﾝｽｹ</t>
  </si>
  <si>
    <t>牧野　光晟</t>
  </si>
  <si>
    <t>ﾏｷﾉ ｺｳｾｲ</t>
  </si>
  <si>
    <t>澤田　武丸</t>
  </si>
  <si>
    <t>ｻﾜﾀﾞ ﾀｹﾏﾙ</t>
  </si>
  <si>
    <t>ｲﾜｻｷ ﾀｸﾐ</t>
  </si>
  <si>
    <t>秋山　鴻太</t>
  </si>
  <si>
    <t>ｱｷﾔﾏ ｺｳﾀ</t>
  </si>
  <si>
    <t>林　亘希</t>
  </si>
  <si>
    <t>吉川　和真</t>
  </si>
  <si>
    <t>ﾖｼｶﾜ ｶｽﾞﾏ</t>
  </si>
  <si>
    <t>村上　龍永</t>
  </si>
  <si>
    <t>ﾑﾗｶﾐ ﾘｭｳｴｲ</t>
  </si>
  <si>
    <t>森元　湧稀</t>
  </si>
  <si>
    <t>ﾓﾘﾓﾄ ﾕｳｷ</t>
  </si>
  <si>
    <t>田中　一輝</t>
  </si>
  <si>
    <t>ﾀﾅｶ ｶｽﾞｷ</t>
  </si>
  <si>
    <t>足立　颯吾</t>
  </si>
  <si>
    <t>ｱﾀﾞﾁ ｿｳｺﾞ</t>
  </si>
  <si>
    <t>橋本　昂星</t>
  </si>
  <si>
    <t>ﾊｼﾓﾄ ｺｳｾｲ</t>
  </si>
  <si>
    <t>清水　敬晶</t>
  </si>
  <si>
    <t>ｼﾐｽﾞ ｹｲｼｮｳ</t>
  </si>
  <si>
    <t>中村　颯征</t>
  </si>
  <si>
    <t>ﾅｶﾑﾗ ﾘｭｳｾｲ</t>
  </si>
  <si>
    <t>奥田　倖成</t>
  </si>
  <si>
    <t>ｵｸﾀﾞ ｺｳｾｲ</t>
  </si>
  <si>
    <t>山口　悠登</t>
  </si>
  <si>
    <t>ﾔﾏｸﾞﾁ ﾕｳﾄ</t>
  </si>
  <si>
    <t>足立　稜河</t>
  </si>
  <si>
    <t>ｱﾀﾞﾁ ﾘｮｳｶﾞ</t>
  </si>
  <si>
    <t>高瀬　悠輝</t>
  </si>
  <si>
    <t>ﾀｶｾ ﾕｳｷ</t>
  </si>
  <si>
    <t>吉原　白虎</t>
  </si>
  <si>
    <t>ﾖｼﾊﾗ ﾊｸﾄ</t>
  </si>
  <si>
    <t>内山　大希</t>
  </si>
  <si>
    <t>ｳﾁﾔﾏ ﾀﾞｲｷ</t>
  </si>
  <si>
    <t>中北　廉太郞</t>
  </si>
  <si>
    <t>ﾅｶｷﾀ ﾚﾝﾀﾛｳ</t>
  </si>
  <si>
    <t>廣田　風吾</t>
  </si>
  <si>
    <t>ﾋﾛﾀ ﾌｳｺﾞ</t>
  </si>
  <si>
    <t>河村　昂樹</t>
  </si>
  <si>
    <t>ｶﾜﾑﾗ ｺｳｷ</t>
  </si>
  <si>
    <t>中松　暖弥</t>
  </si>
  <si>
    <t>ﾅｶﾏﾂ ﾊﾙﾔ</t>
  </si>
  <si>
    <t>西川　巧巳</t>
  </si>
  <si>
    <t>ﾆｼｶﾜ ﾀｸﾐ</t>
  </si>
  <si>
    <t>須藤　勇大</t>
  </si>
  <si>
    <t>ｽﾄｳ ﾕｳﾀﾞｲ</t>
  </si>
  <si>
    <t>鈴木　陸人</t>
  </si>
  <si>
    <t>ｽｽﾞｷ ﾘｸﾄ</t>
  </si>
  <si>
    <t>内田　大稀</t>
  </si>
  <si>
    <t>ｳﾁﾀﾞ ﾋﾛｷ</t>
  </si>
  <si>
    <t>大荒　大翔</t>
  </si>
  <si>
    <t>ｵｵｱﾚ ﾀﾞｲﾄ</t>
  </si>
  <si>
    <t>尾崎　竜毅</t>
  </si>
  <si>
    <t>ｵｻﾞｷ ﾀﾂｷ</t>
  </si>
  <si>
    <t>甲斐　直樹</t>
  </si>
  <si>
    <t>ｶｲ ﾅｵｷ</t>
  </si>
  <si>
    <t>西本　旬雄</t>
  </si>
  <si>
    <t>ﾆｼﾓﾄ ﾄｷｵ</t>
  </si>
  <si>
    <t>山下　椋生</t>
  </si>
  <si>
    <t>ﾔﾏｼﾀ ﾘｮｳｾｲ</t>
  </si>
  <si>
    <t>青山　陽太</t>
  </si>
  <si>
    <t>ｱｵﾔﾏ ﾋﾅﾀ</t>
  </si>
  <si>
    <t>伊藤　大輔</t>
  </si>
  <si>
    <t>ｲﾄｳ ﾀﾞｲｽｹ</t>
  </si>
  <si>
    <t>川原　玄靖</t>
  </si>
  <si>
    <t>ｶﾜﾊﾗ ｹﾞﾝｾｲ</t>
  </si>
  <si>
    <t>喜多村　涼</t>
  </si>
  <si>
    <t>ｷﾀﾑﾗ ﾘｮｳ</t>
  </si>
  <si>
    <t>小林　成夢</t>
  </si>
  <si>
    <t>ｺﾊﾞﾔｼ ﾅﾙﾑ</t>
  </si>
  <si>
    <t>末盛　巧</t>
  </si>
  <si>
    <t>ｽｴﾓﾘ ﾀｸ</t>
  </si>
  <si>
    <t>谷口　知弘</t>
  </si>
  <si>
    <t>ﾀﾆｸﾞﾁ ﾄﾓﾋﾛ</t>
  </si>
  <si>
    <t>塚元　一輝</t>
  </si>
  <si>
    <t>ﾂｶﾓﾄ ｶｽﾞｷ</t>
  </si>
  <si>
    <t>安福　柊汰</t>
  </si>
  <si>
    <t>ｱﾌﾞｸ ｼｭｳﾀ</t>
  </si>
  <si>
    <t>神髙　達也</t>
  </si>
  <si>
    <t>ｶﾝﾀﾞｶ ﾀﾂﾔ</t>
  </si>
  <si>
    <t>杉浦　宏我</t>
  </si>
  <si>
    <t>ｽｷﾞｳﾗ ｺｳｶﾞ</t>
  </si>
  <si>
    <t>田中　湧晟</t>
  </si>
  <si>
    <t>ﾀﾅｶ ﾕｳｾｲ</t>
  </si>
  <si>
    <t>千草　開</t>
  </si>
  <si>
    <t>ﾁｸﾞｻ ﾊﾙｷ</t>
  </si>
  <si>
    <t>藤本　陽紀</t>
  </si>
  <si>
    <t>ﾌｼﾞﾓﾄ ﾊﾙｷ</t>
  </si>
  <si>
    <t>濵　直佑</t>
  </si>
  <si>
    <t>ﾊﾏ ﾅｵｽｹ</t>
  </si>
  <si>
    <t>吉田　直剛</t>
  </si>
  <si>
    <t>ﾖｼﾀﾞ ﾅｵﾀｹ</t>
  </si>
  <si>
    <t>田中　昇一</t>
  </si>
  <si>
    <t>ﾀﾅｶ ｼｮｳｲﾁ</t>
  </si>
  <si>
    <t>齋藤　圭人</t>
  </si>
  <si>
    <t>ｻｲﾄｳ ｹｲﾄ</t>
  </si>
  <si>
    <t>清水　慎太郎</t>
  </si>
  <si>
    <t>ｼﾐｽﾞ ｼﾝﾀﾛｳ</t>
  </si>
  <si>
    <t>山下　諒</t>
  </si>
  <si>
    <t>ﾔﾏｼﾀ ﾘｮｳ</t>
  </si>
  <si>
    <t>依田　巧磨</t>
  </si>
  <si>
    <t>ﾖﾀﾞ ﾀｸﾏ</t>
  </si>
  <si>
    <t>檀上　亜里</t>
  </si>
  <si>
    <t>ﾀﾞﾝｼﾞｮｳ ｱｻﾄ</t>
  </si>
  <si>
    <t>山口　達也</t>
  </si>
  <si>
    <t>ﾔﾏｸﾞﾁ ﾀﾂﾔ</t>
  </si>
  <si>
    <t>清水　隼人</t>
  </si>
  <si>
    <t>ｼﾐｽﾞ ﾊﾔﾄ</t>
  </si>
  <si>
    <t>恵南　優貴</t>
  </si>
  <si>
    <t>ｴﾅﾐ ﾕｳｷ</t>
  </si>
  <si>
    <t>渡邉　拓</t>
  </si>
  <si>
    <t>ﾜﾀﾅﾍﾞ ﾀｸ</t>
  </si>
  <si>
    <t>門脇　優</t>
  </si>
  <si>
    <t>ｶﾄﾞﾜｷ ﾕｳ</t>
  </si>
  <si>
    <t>黒瀬　涼大</t>
  </si>
  <si>
    <t>ｸﾛｾ ﾘｮｳﾀ</t>
  </si>
  <si>
    <t>中野　峻作</t>
  </si>
  <si>
    <t>ﾅｶﾉ ｼｭﾝｻｸ</t>
  </si>
  <si>
    <t>橋本　翔太</t>
  </si>
  <si>
    <t>ﾊｼﾓﾄ ｼｮｳﾀ</t>
  </si>
  <si>
    <t>中島　慶大</t>
  </si>
  <si>
    <t>ﾅｶｼﾏ ｹｲﾀ</t>
  </si>
  <si>
    <t>宿野　咲太</t>
  </si>
  <si>
    <t>ｼｭｸﾉ ｻｸﾀ</t>
  </si>
  <si>
    <t>福谷　知紀</t>
  </si>
  <si>
    <t>ﾌｸﾀﾆ ﾄﾓｷ</t>
  </si>
  <si>
    <t>久留宮　圭祐</t>
  </si>
  <si>
    <t>ｸﾙﾐﾔ ｹｲｽｹ</t>
  </si>
  <si>
    <t>増田　涼</t>
  </si>
  <si>
    <t>ﾏｽﾀﾞ ﾘｮｳ</t>
  </si>
  <si>
    <t>山上　海斗</t>
  </si>
  <si>
    <t>ﾔﾏｶﾞﾐ ｶｲﾄ</t>
  </si>
  <si>
    <t>宇野　京弥</t>
  </si>
  <si>
    <t>ｳﾉ ｷｮｳﾔ</t>
  </si>
  <si>
    <t>福井　大斗</t>
  </si>
  <si>
    <t>ﾌｸｲ ﾀﾞｲﾄ</t>
  </si>
  <si>
    <t>籾谷　憲司</t>
  </si>
  <si>
    <t>ﾓﾐﾀﾆ ｹﾝｼﾞ</t>
  </si>
  <si>
    <t>住田　夢大</t>
  </si>
  <si>
    <t>ｽﾐﾀ ﾕｳﾄ</t>
  </si>
  <si>
    <t>堀内　貫志</t>
  </si>
  <si>
    <t>ﾎﾘｳﾁ ｶﾝｼ</t>
  </si>
  <si>
    <t>木村　烈</t>
  </si>
  <si>
    <t>ｷﾑﾗ ﾚﾂ</t>
  </si>
  <si>
    <t>藤田　剛史</t>
  </si>
  <si>
    <t>ﾌｼﾞﾀ ﾂﾖｼ</t>
  </si>
  <si>
    <t>筒井　翔星</t>
  </si>
  <si>
    <t>ﾂﾂｲ ｼｮｳｾｲ</t>
  </si>
  <si>
    <t>ｲﾂｼﾞ ｶｲﾀ</t>
  </si>
  <si>
    <t>中西　海翔</t>
  </si>
  <si>
    <t>ﾅｶﾆｼ ｶｲﾄ</t>
  </si>
  <si>
    <t>山元　悠也</t>
  </si>
  <si>
    <t>ﾔﾏﾓﾄ ﾕｳﾔ</t>
  </si>
  <si>
    <t>赤井　優斗</t>
  </si>
  <si>
    <t>ｱｶｲ ﾕｳﾄ</t>
  </si>
  <si>
    <t>中西　優弥</t>
  </si>
  <si>
    <t>ﾅｶﾆｼ ﾕｳﾔ</t>
  </si>
  <si>
    <t>石原　一真</t>
  </si>
  <si>
    <t>ｲｼﾊﾗ ｶｽﾞﾏ</t>
  </si>
  <si>
    <t>青栁　佑</t>
  </si>
  <si>
    <t>ｱｵﾔｷﾞ ﾕｳ</t>
  </si>
  <si>
    <t>高橋　昂生</t>
  </si>
  <si>
    <t>ﾀｶﾊｼ ｺｳｾｲ</t>
  </si>
  <si>
    <t>奥村　究</t>
  </si>
  <si>
    <t>ｵｸﾑﾗ ｷｭｳ</t>
  </si>
  <si>
    <t>杉原　一冴</t>
  </si>
  <si>
    <t>ｽｷﾞﾊﾗ ｶｽﾞｻ</t>
  </si>
  <si>
    <t>伊藤　寿真</t>
  </si>
  <si>
    <t>ｲﾄｳ ｶｽﾞﾏ</t>
  </si>
  <si>
    <t>田中　颯真</t>
  </si>
  <si>
    <t>ﾀﾅｶ ｿｳﾏ</t>
  </si>
  <si>
    <t>田渕　凌</t>
  </si>
  <si>
    <t>ﾀﾌﾞﾁ ﾘｮｳ</t>
  </si>
  <si>
    <t>宇野　誠純</t>
  </si>
  <si>
    <t>ｳﾉ ｾｲｼﾞｭﾝ</t>
  </si>
  <si>
    <t>村田　悠人</t>
  </si>
  <si>
    <t>ﾑﾗﾀ ﾕｳﾄ</t>
  </si>
  <si>
    <t>神田　遥輝</t>
  </si>
  <si>
    <t>ｶﾝﾀﾞ ﾊﾙｷ</t>
  </si>
  <si>
    <t>藤本　真吾</t>
  </si>
  <si>
    <t>ﾌｼﾞﾓﾄ ｼﾝｺﾞ</t>
  </si>
  <si>
    <t>齋藤　拳</t>
  </si>
  <si>
    <t>ｻｲﾄｳ ｹﾝ</t>
  </si>
  <si>
    <t>岡本　啓志</t>
  </si>
  <si>
    <t>ｵｶﾓﾄ ｹｲｼ</t>
  </si>
  <si>
    <t>高木　祐汰</t>
  </si>
  <si>
    <t>ﾀｶｷﾞ ﾕｳﾀﾞｲ</t>
  </si>
  <si>
    <t>吉田　隼人</t>
  </si>
  <si>
    <t>ﾖｼﾀﾞ ﾊﾔﾄ</t>
  </si>
  <si>
    <t>嘉藤　和真</t>
  </si>
  <si>
    <t>ｶﾄｳ ｶｽﾞﾏ</t>
  </si>
  <si>
    <t>木村　悠</t>
  </si>
  <si>
    <t>ｷﾑﾗ ﾕｳ</t>
  </si>
  <si>
    <t>中西　大悟</t>
  </si>
  <si>
    <t>ﾅｶﾆｼ ﾀﾞｲｺﾞ</t>
  </si>
  <si>
    <t>岡　俊輔</t>
  </si>
  <si>
    <t>ｵｶ ｼｭﾝｽｹ</t>
  </si>
  <si>
    <t>金子　アレックス</t>
  </si>
  <si>
    <t>ｶﾈｺ ｱﾚｯｸｽ</t>
  </si>
  <si>
    <t>松井　天</t>
  </si>
  <si>
    <t>ﾏﾂｲ ﾃﾝ</t>
  </si>
  <si>
    <t>幸田　稔也</t>
  </si>
  <si>
    <t>ｺｳﾀﾞ ﾄｼﾔ</t>
  </si>
  <si>
    <t>出雲　滉己</t>
  </si>
  <si>
    <t>ｲｽﾞﾓ ｺｳｷ</t>
  </si>
  <si>
    <t>大久保　慧輝</t>
  </si>
  <si>
    <t>ｵｵｸﾎﾞ ｻﾄｷ</t>
  </si>
  <si>
    <t>松原　慎之介</t>
  </si>
  <si>
    <t>ﾏﾂﾊﾞﾗ ｼﾝﾉｽｹ</t>
  </si>
  <si>
    <t>池田　悠司</t>
  </si>
  <si>
    <t>西村　倫太朗</t>
  </si>
  <si>
    <t>ﾆｼﾑﾗ ﾘﾝﾀﾛｳ</t>
  </si>
  <si>
    <t>桂　蓮</t>
  </si>
  <si>
    <t>ｶﾂﾗ ﾚﾝ</t>
  </si>
  <si>
    <t>落合　春希</t>
  </si>
  <si>
    <t>ｵﾁｱｲ ﾊﾙｷ</t>
  </si>
  <si>
    <t>浅野　雄策</t>
  </si>
  <si>
    <t>ｱｻﾉ ﾕｳｻｸ</t>
  </si>
  <si>
    <t>藤田　歩夢</t>
  </si>
  <si>
    <t>ﾌｼﾞﾀ ｱﾕﾑ</t>
  </si>
  <si>
    <t>大國　拓人</t>
  </si>
  <si>
    <t>ｵｵｸﾆ ﾀｸﾄ</t>
  </si>
  <si>
    <t>竹内　蓮</t>
  </si>
  <si>
    <t>ﾀｹｳﾁ ﾚﾝ</t>
  </si>
  <si>
    <t>ｺｶﾞ ﾀｶﾄ</t>
  </si>
  <si>
    <t>出口　友淳</t>
  </si>
  <si>
    <t>ﾃﾞｸﾞﾁ ﾄﾓｱﾂ</t>
  </si>
  <si>
    <t>西田　匠見</t>
  </si>
  <si>
    <t>増田　圭紀</t>
  </si>
  <si>
    <t>ﾏｽﾀﾞ ﾖｼｷ</t>
  </si>
  <si>
    <t>宮阪　朋宏</t>
  </si>
  <si>
    <t>ﾐﾔｻｶ ﾄﾓﾋﾛ</t>
  </si>
  <si>
    <t>平尾　瑛</t>
  </si>
  <si>
    <t>ﾋﾗｵ ｱｷﾗ</t>
  </si>
  <si>
    <t>岡部　恵大</t>
  </si>
  <si>
    <t>ｵｶﾍﾞ ｹｲﾀ</t>
  </si>
  <si>
    <t>岡田　亮太</t>
  </si>
  <si>
    <t>ｵｶﾀﾞ ﾘｮｳﾀ</t>
  </si>
  <si>
    <t>平井　康士朗</t>
  </si>
  <si>
    <t>ﾋﾗｲ ｺｳｼﾛｳ</t>
  </si>
  <si>
    <t>小田　悠汰</t>
  </si>
  <si>
    <t>ｵﾀﾞ ﾕｳﾀ</t>
  </si>
  <si>
    <t>新谷　浩生</t>
  </si>
  <si>
    <t>ｼﾝﾀﾆ ﾋﾛｷ</t>
  </si>
  <si>
    <t>唐治谷　翔大</t>
  </si>
  <si>
    <t>ﾄｼﾞﾀﾆ ｼｮｳﾀﾞｲ</t>
  </si>
  <si>
    <t>山本　倫士</t>
  </si>
  <si>
    <t>ﾔﾏﾓﾄ ｻﾄｼ</t>
  </si>
  <si>
    <t>段塚　夢叶</t>
  </si>
  <si>
    <t>ﾀﾞﾝﾂｶ ﾕｳﾄ</t>
  </si>
  <si>
    <t>小西　勘太</t>
  </si>
  <si>
    <t>ｺﾆｼ ｶﾝﾀ</t>
  </si>
  <si>
    <t>北浦　佑季</t>
  </si>
  <si>
    <t>ｷﾀｳﾗ ﾕｳｷ</t>
  </si>
  <si>
    <t>北村　拓斗</t>
  </si>
  <si>
    <t>ｷﾀﾑﾗ ﾀｸﾄ</t>
  </si>
  <si>
    <t>山崎　龍摩</t>
  </si>
  <si>
    <t>ﾔﾏｻｷ ﾘｮｳﾏ</t>
  </si>
  <si>
    <t>嶋　航暢</t>
  </si>
  <si>
    <t>ｼﾏ ｶｽﾞﾏｻ</t>
  </si>
  <si>
    <t>廣畑　玖人</t>
  </si>
  <si>
    <t>ﾋﾛﾊﾀ ﾋｻﾄ</t>
  </si>
  <si>
    <t>岡本　怜士</t>
  </si>
  <si>
    <t>ｵｶﾓﾄ ﾚｲｼﾞ</t>
  </si>
  <si>
    <t>大谷　光希</t>
  </si>
  <si>
    <t>ｵｵﾀﾆ ｺｳｷ</t>
  </si>
  <si>
    <t>北本　雄士</t>
  </si>
  <si>
    <t>ｷﾀﾓﾄ ﾕｳｼﾞ</t>
  </si>
  <si>
    <t>植田　絢慎</t>
  </si>
  <si>
    <t>ｳｴﾀﾞ ｹﾝｼﾝ</t>
  </si>
  <si>
    <t>伊藤　茜哉</t>
  </si>
  <si>
    <t>ｲﾄｳ ｾﾝﾔ</t>
  </si>
  <si>
    <t>東奥　倖希</t>
  </si>
  <si>
    <t>ﾋｶﾞｼｵｸ ｺｳｷ</t>
  </si>
  <si>
    <t>河崎　侑真</t>
  </si>
  <si>
    <t>ｶﾜｻｷ ﾕｳﾏ</t>
  </si>
  <si>
    <t>前口　将志</t>
  </si>
  <si>
    <t>ﾏｴｸﾞﾁ ﾏｻｼ</t>
  </si>
  <si>
    <t>佐藤　優大</t>
  </si>
  <si>
    <t>ｻﾄｳ ﾏｵ</t>
  </si>
  <si>
    <t>水田　陸斗</t>
  </si>
  <si>
    <t>ﾐｽﾞﾀ ﾘｸﾄ</t>
  </si>
  <si>
    <t>新本　寛起</t>
  </si>
  <si>
    <t>ｼﾝﾓﾄ ﾋﾛｷ</t>
  </si>
  <si>
    <t>細川　剛</t>
  </si>
  <si>
    <t>ﾎｿｶﾜ ｺﾞｳ</t>
  </si>
  <si>
    <t>成田　賢信</t>
  </si>
  <si>
    <t>ﾅﾘﾀ ｹﾝｼﾝ</t>
  </si>
  <si>
    <t>三越　匠真</t>
  </si>
  <si>
    <t>ﾐｺｼ ﾀｸﾏ</t>
  </si>
  <si>
    <t>前田　修冶</t>
  </si>
  <si>
    <t>ﾏｴﾀﾞ ｼｭｳﾔ</t>
  </si>
  <si>
    <t>服部　隼</t>
  </si>
  <si>
    <t>ﾊｯﾄﾘ ﾊﾔﾄ</t>
  </si>
  <si>
    <t>喜多　博一</t>
  </si>
  <si>
    <t>ｷﾀ ﾋﾛｶｽﾞ</t>
  </si>
  <si>
    <t>葛西　央明</t>
  </si>
  <si>
    <t>ｶｻｲ ﾋﾛｱｷ</t>
  </si>
  <si>
    <t>北垣　拓己</t>
  </si>
  <si>
    <t>ｷﾀｶﾞｷ ﾀｸﾐ</t>
  </si>
  <si>
    <t>ｸﾛｾ ﾀｸﾏ</t>
  </si>
  <si>
    <t>近藤　啓太</t>
  </si>
  <si>
    <t>ｺﾝﾄﾞｳ ｹｲﾀ</t>
  </si>
  <si>
    <t>森田　慧</t>
  </si>
  <si>
    <t>ﾓﾘﾀ ｹｲ</t>
  </si>
  <si>
    <t>渡辺　直意</t>
  </si>
  <si>
    <t>ﾜﾀﾅﾍﾞ ﾅｵｲ</t>
  </si>
  <si>
    <t>吉里　憧大</t>
  </si>
  <si>
    <t>ﾖｼｻﾞﾄ ｼｮｳﾀ</t>
  </si>
  <si>
    <t>吉田　頼人</t>
  </si>
  <si>
    <t>ﾖｼﾀﾞ ﾗｲﾄ</t>
  </si>
  <si>
    <t>水口　智貴</t>
  </si>
  <si>
    <t>ﾐｽﾞｸﾞﾁ ﾄﾓｷ</t>
  </si>
  <si>
    <t>西本　統士</t>
  </si>
  <si>
    <t>ﾆｼﾓﾄ ﾄｳｼﾞ</t>
  </si>
  <si>
    <t>八重尾　鴻</t>
  </si>
  <si>
    <t>ﾔｴｵ ｺｳ</t>
  </si>
  <si>
    <t>桑水流　颯大</t>
  </si>
  <si>
    <t>ｸﾜｽﾞﾙ ｿｳﾀ</t>
  </si>
  <si>
    <t>迫田　祥太</t>
  </si>
  <si>
    <t>ｻｺﾀﾞ ｼｮｳﾀ</t>
  </si>
  <si>
    <t>登尾　元哉</t>
  </si>
  <si>
    <t>ﾉﾎﾞﾘｵ ﾓﾄﾔ</t>
  </si>
  <si>
    <t>中瀬　駿介</t>
  </si>
  <si>
    <t>ﾅｶｾ ｼｭﾝｽｹ</t>
  </si>
  <si>
    <t>西岡　貴星翔</t>
  </si>
  <si>
    <t>ﾆｼｵｶ ｷﾗﾄ</t>
  </si>
  <si>
    <t>ﾊｽ ﾋﾅﾀ</t>
  </si>
  <si>
    <t>池田　晃成</t>
  </si>
  <si>
    <t>ｲｹﾀﾞ ｺｳｾｲ</t>
  </si>
  <si>
    <t>吉村　直仁</t>
  </si>
  <si>
    <t>ﾖｼﾑﾗ ﾅｵﾋﾄ</t>
  </si>
  <si>
    <t>鈴木　歩夢</t>
  </si>
  <si>
    <t>ｽｽﾞｷ ｱﾕﾑ</t>
  </si>
  <si>
    <t>伊藤　大雅</t>
  </si>
  <si>
    <t>ｲﾄｳ ﾀｲｶﾞ</t>
  </si>
  <si>
    <t>杉山　慧</t>
  </si>
  <si>
    <t>ｽｷﾞﾔﾏ ｻﾄﾙ</t>
  </si>
  <si>
    <t>中戸　大樹</t>
  </si>
  <si>
    <t>ﾅｶﾄ ﾀﾞｲｷ</t>
  </si>
  <si>
    <t>西中　達哉</t>
  </si>
  <si>
    <t>ﾆｼﾅｶ ﾀﾂﾔ</t>
  </si>
  <si>
    <t>山村　瞭太</t>
  </si>
  <si>
    <t>ﾔﾏﾑﾗ ﾘｮｳﾀ</t>
  </si>
  <si>
    <t>ｴﾝﾄﾞｳ ﾐｽﾞｷ</t>
  </si>
  <si>
    <t>山本　郁斗</t>
  </si>
  <si>
    <t>ﾔﾏﾓﾄ ｲｸﾄ</t>
  </si>
  <si>
    <t>南川　祐也</t>
  </si>
  <si>
    <t>ﾐﾅﾐｶﾞﾜ ﾕｳﾔ</t>
  </si>
  <si>
    <t>ｳｴﾀﾞ ｺｳﾍｲ</t>
  </si>
  <si>
    <t>飯田　啓太</t>
  </si>
  <si>
    <t>ｲｲﾀﾞ ｹｲﾀ</t>
  </si>
  <si>
    <t>大西　慶</t>
  </si>
  <si>
    <t>ｵｵﾆｼ ｹｲ</t>
  </si>
  <si>
    <t>重村　幸鷹</t>
  </si>
  <si>
    <t>ｼｹﾞﾑﾗ ｺｳﾖｳ</t>
  </si>
  <si>
    <t>福村　仁紀</t>
  </si>
  <si>
    <t>ﾌｸﾑﾗ ﾋﾄｷ</t>
  </si>
  <si>
    <t>宮園　晃人</t>
  </si>
  <si>
    <t>ﾐﾔｿﾞﾉ ｱｷﾄ</t>
  </si>
  <si>
    <t>杉谷　将太</t>
  </si>
  <si>
    <t>ｽｷﾞﾀﾆ ｼｮｳﾀ</t>
  </si>
  <si>
    <t>岡田　拓海</t>
  </si>
  <si>
    <t>ｵｶﾀﾞ ﾀｸﾐ</t>
  </si>
  <si>
    <t>妹尾　楓真</t>
  </si>
  <si>
    <t>ｾﾉｵ ﾌｳﾏ</t>
  </si>
  <si>
    <t>新　博貴</t>
  </si>
  <si>
    <t>ｼﾝ ﾋﾛｷ</t>
  </si>
  <si>
    <t>河井　颯</t>
  </si>
  <si>
    <t>ｶﾜｲ ﾊﾔﾃ</t>
  </si>
  <si>
    <t>中井　真太郎</t>
  </si>
  <si>
    <t>ﾅｶｲ ｼﾝﾀﾛｳ</t>
  </si>
  <si>
    <t>上野　竜樹</t>
  </si>
  <si>
    <t>ｳｴﾉ ﾀﾂｷ</t>
  </si>
  <si>
    <t>西藤　聖弥</t>
  </si>
  <si>
    <t>ｻｲﾄｳ ｾｲﾔ</t>
  </si>
  <si>
    <t>松村　大二郎</t>
  </si>
  <si>
    <t>ﾏﾂﾑﾗ ﾀﾞｲｼﾞﾛｳ</t>
  </si>
  <si>
    <t>竹内　鴻</t>
  </si>
  <si>
    <t>ﾀｹｳﾁ ｺｳ</t>
  </si>
  <si>
    <t>藤原　巧</t>
  </si>
  <si>
    <t>ﾌｼﾞﾜﾗ ﾀｸﾐ</t>
  </si>
  <si>
    <t>三千田　雅治</t>
  </si>
  <si>
    <t>ﾐﾁﾀﾞ ﾏｻﾊﾙ</t>
  </si>
  <si>
    <t>清永　航平</t>
  </si>
  <si>
    <t>ｷﾖﾅｶﾞ ｺｳﾍｲ</t>
  </si>
  <si>
    <t>源　佳己</t>
  </si>
  <si>
    <t>ｹﾞﾝ ﾖｼｷ</t>
  </si>
  <si>
    <t>籔内　允士</t>
  </si>
  <si>
    <t>ﾔﾌﾞｳﾁ ﾏｻｼ</t>
  </si>
  <si>
    <t>羽田　怜遠</t>
  </si>
  <si>
    <t>ﾊﾀﾞ ﾚｵﾝ</t>
  </si>
  <si>
    <t>ﾀｶﾓﾘ ｼﾝｶﾞ</t>
  </si>
  <si>
    <t>宮本　真久翔</t>
  </si>
  <si>
    <t>ﾐﾔﾓﾄ ﾏｸﾄ</t>
  </si>
  <si>
    <t>大橋　星太</t>
  </si>
  <si>
    <t>ｵｵﾊｼ ｼｮｳﾀ</t>
  </si>
  <si>
    <t>井口　大地</t>
  </si>
  <si>
    <t>ｲｸﾞﾁ ﾀﾞｲﾁ</t>
  </si>
  <si>
    <t>愚川　瑛晨</t>
  </si>
  <si>
    <t>ｸﾞｶﾜ ｴｲｷ</t>
  </si>
  <si>
    <t>大門　悟</t>
  </si>
  <si>
    <t>ﾀﾞｲﾓﾝ ｻﾄﾙ</t>
  </si>
  <si>
    <t>吉田　篤郎</t>
  </si>
  <si>
    <t>ﾖｼﾀﾞ ｱﾂﾛｳ</t>
  </si>
  <si>
    <t>戸田　晶</t>
  </si>
  <si>
    <t>ﾄﾀﾞ ｱｷﾗ</t>
  </si>
  <si>
    <t>徳田　天馬</t>
  </si>
  <si>
    <t>ﾄｸﾀ ﾃﾝﾏ</t>
  </si>
  <si>
    <t>岡田　友徳</t>
  </si>
  <si>
    <t>ｵｶﾀﾞ ﾄﾓﾉﾘ</t>
  </si>
  <si>
    <t>竹上　寛建</t>
  </si>
  <si>
    <t>ﾀｹｶﾞﾐ ｶﾝﾀ</t>
  </si>
  <si>
    <t>吉田　一貴</t>
  </si>
  <si>
    <t>ﾖｼﾀﾞ ｶｽﾞｷ</t>
  </si>
  <si>
    <t>貝出　智亮</t>
  </si>
  <si>
    <t>ｶｲﾃﾞ ﾄﾓｱｷ</t>
  </si>
  <si>
    <t>寺本　翔</t>
  </si>
  <si>
    <t>ﾃﾗﾓﾄ ｶｹﾙ</t>
  </si>
  <si>
    <t>永山　翔貴</t>
  </si>
  <si>
    <t>ﾅｶﾞﾔﾏ ｼｮｳｷ</t>
  </si>
  <si>
    <t>水谷　友哉</t>
  </si>
  <si>
    <t>ﾐｽﾞﾀﾆ ﾄﾓﾔ</t>
  </si>
  <si>
    <t>滝本　恵果</t>
  </si>
  <si>
    <t>ﾀｷﾓﾄ ｹｲｶ</t>
  </si>
  <si>
    <t>田中　大空</t>
  </si>
  <si>
    <t>ﾀﾅｶ ｿﾗ</t>
  </si>
  <si>
    <t>西濱　充</t>
  </si>
  <si>
    <t>ﾆｼﾊﾏ ﾐﾂﾙ</t>
  </si>
  <si>
    <t>福本　陸晴</t>
  </si>
  <si>
    <t>ﾌｸﾓﾄ ﾘﾊﾞ</t>
  </si>
  <si>
    <t>野崎　景勝</t>
  </si>
  <si>
    <t>ﾉｻﾞｷ ｶｹﾞｶﾂ</t>
  </si>
  <si>
    <t>CHAKI</t>
  </si>
  <si>
    <t>FURUTA</t>
  </si>
  <si>
    <t>KOBIKI</t>
  </si>
  <si>
    <t>NAMIKAWA</t>
  </si>
  <si>
    <t>Hayase</t>
  </si>
  <si>
    <t>Shobu</t>
  </si>
  <si>
    <t>AKAI</t>
  </si>
  <si>
    <t>IDA</t>
  </si>
  <si>
    <t>Hidehito</t>
  </si>
  <si>
    <t>Motomi</t>
  </si>
  <si>
    <t>KURA</t>
  </si>
  <si>
    <t>SHIOJI</t>
  </si>
  <si>
    <t>SHIMOKAWA</t>
  </si>
  <si>
    <t>Reno</t>
  </si>
  <si>
    <t>Ichinoshin</t>
  </si>
  <si>
    <t>Musashi</t>
  </si>
  <si>
    <t>NAKATSURU</t>
  </si>
  <si>
    <t>Mimo</t>
  </si>
  <si>
    <t>FUKAMI</t>
  </si>
  <si>
    <t>Ryugo</t>
  </si>
  <si>
    <t>FURUKUBO</t>
  </si>
  <si>
    <t>Hiromi</t>
  </si>
  <si>
    <t>MINO</t>
  </si>
  <si>
    <t>Izumi</t>
  </si>
  <si>
    <t>Kazuaki</t>
  </si>
  <si>
    <t>NORIOKA</t>
  </si>
  <si>
    <t>Kazunori</t>
  </si>
  <si>
    <t>KANNO</t>
  </si>
  <si>
    <t>MOROOKA</t>
  </si>
  <si>
    <t>Kiora</t>
  </si>
  <si>
    <t>MINAMINO</t>
  </si>
  <si>
    <t>NII</t>
  </si>
  <si>
    <t>Takemaru</t>
  </si>
  <si>
    <t>Ryuei</t>
  </si>
  <si>
    <t>Keisho</t>
  </si>
  <si>
    <t>Hakuto</t>
  </si>
  <si>
    <t>Fugo</t>
  </si>
  <si>
    <t>NAKAMATSU</t>
  </si>
  <si>
    <t>Haruya</t>
  </si>
  <si>
    <t>OARE</t>
  </si>
  <si>
    <t>Daito</t>
  </si>
  <si>
    <t>NISHIMOTO</t>
  </si>
  <si>
    <t>Gensei</t>
  </si>
  <si>
    <t>Narumu</t>
  </si>
  <si>
    <t>Aiki</t>
  </si>
  <si>
    <t>SUEMORI</t>
  </si>
  <si>
    <t>ABUKU</t>
  </si>
  <si>
    <t>KANDAKA</t>
  </si>
  <si>
    <t>Koga</t>
  </si>
  <si>
    <t>CHIGUSA</t>
  </si>
  <si>
    <t>Naosuke</t>
  </si>
  <si>
    <t>Naotake</t>
  </si>
  <si>
    <t>ENAMI</t>
  </si>
  <si>
    <t>KADOWAKI</t>
  </si>
  <si>
    <t>Shunsaku</t>
  </si>
  <si>
    <t>SHUKUNO</t>
  </si>
  <si>
    <t>Sakuta</t>
  </si>
  <si>
    <t>KURUMIYA</t>
  </si>
  <si>
    <t>Kyoya</t>
  </si>
  <si>
    <t>Kenji</t>
  </si>
  <si>
    <t>SUMITA</t>
  </si>
  <si>
    <t>Retsu</t>
  </si>
  <si>
    <t>Shosei</t>
  </si>
  <si>
    <t>ITSUJI</t>
  </si>
  <si>
    <t>Kyu</t>
  </si>
  <si>
    <t>SUGIHARA</t>
  </si>
  <si>
    <t>Kazusa</t>
  </si>
  <si>
    <t>Seijun</t>
  </si>
  <si>
    <t>OYA</t>
  </si>
  <si>
    <t>Ichita</t>
  </si>
  <si>
    <t>Keishi</t>
  </si>
  <si>
    <t>Daigo</t>
  </si>
  <si>
    <t>Alex</t>
  </si>
  <si>
    <t>Ten</t>
  </si>
  <si>
    <t>KODA</t>
  </si>
  <si>
    <t>Toshiya</t>
  </si>
  <si>
    <t>Satoki</t>
  </si>
  <si>
    <t>TAKESHITA</t>
  </si>
  <si>
    <t>Hironori</t>
  </si>
  <si>
    <t>IWAKI</t>
  </si>
  <si>
    <t>OKUNI</t>
  </si>
  <si>
    <t>NAKAHARA</t>
  </si>
  <si>
    <t>Tomoatsu</t>
  </si>
  <si>
    <t>MIYASAKA</t>
  </si>
  <si>
    <t>SHINTANI</t>
  </si>
  <si>
    <t>TOJITANI</t>
  </si>
  <si>
    <t>DANTSUKA</t>
  </si>
  <si>
    <t>KASUE</t>
  </si>
  <si>
    <t>Tamaki</t>
  </si>
  <si>
    <t>SHIMA</t>
  </si>
  <si>
    <t>KITAJIMA</t>
  </si>
  <si>
    <t>Hisato</t>
  </si>
  <si>
    <t>Senya</t>
  </si>
  <si>
    <t>HIGASHIOKU</t>
  </si>
  <si>
    <t>MIYAGI</t>
  </si>
  <si>
    <t>Haruyuki</t>
  </si>
  <si>
    <t>MAEGUCHI</t>
  </si>
  <si>
    <t>SHIMMOTO</t>
  </si>
  <si>
    <t>HOSOKAWA</t>
  </si>
  <si>
    <t>Go</t>
  </si>
  <si>
    <t>NARITA</t>
  </si>
  <si>
    <t>MIKOSHI</t>
  </si>
  <si>
    <t>KASAI</t>
  </si>
  <si>
    <t>KITAGAKI</t>
  </si>
  <si>
    <t>Naoi</t>
  </si>
  <si>
    <t>YOSHIZATO</t>
  </si>
  <si>
    <t>Raito</t>
  </si>
  <si>
    <t>MIZUGUCHI</t>
  </si>
  <si>
    <t>Katsuhiro</t>
  </si>
  <si>
    <t>Toji</t>
  </si>
  <si>
    <t>YAEO</t>
  </si>
  <si>
    <t>IMAJO</t>
  </si>
  <si>
    <t>NOBORIO</t>
  </si>
  <si>
    <t>Motoya</t>
  </si>
  <si>
    <t>Kirato</t>
  </si>
  <si>
    <t>HASU</t>
  </si>
  <si>
    <t>Naohito</t>
  </si>
  <si>
    <t>NISHINAKA</t>
  </si>
  <si>
    <t>MINAMIGAWA</t>
  </si>
  <si>
    <t>MAEGAWA</t>
  </si>
  <si>
    <t>Tetsuo</t>
  </si>
  <si>
    <t>SHIGEMURA</t>
  </si>
  <si>
    <t>FUKUMURA</t>
  </si>
  <si>
    <t>Hitoki</t>
  </si>
  <si>
    <t>SUGITANI</t>
  </si>
  <si>
    <t>SHIN</t>
  </si>
  <si>
    <t>Daijiro</t>
  </si>
  <si>
    <t>MICHIDA</t>
  </si>
  <si>
    <t>Masaharu</t>
  </si>
  <si>
    <t>KIYONAGA</t>
  </si>
  <si>
    <t>GEN</t>
  </si>
  <si>
    <t>TAKAMORI</t>
  </si>
  <si>
    <t>Shinga</t>
  </si>
  <si>
    <t>Makuto</t>
  </si>
  <si>
    <t>GUKAWA</t>
  </si>
  <si>
    <t>Eiki</t>
  </si>
  <si>
    <t>TOKUTA</t>
  </si>
  <si>
    <t>TAKEGAMI</t>
  </si>
  <si>
    <t>KAIDE</t>
  </si>
  <si>
    <t>NAGAYAMA</t>
  </si>
  <si>
    <t>TAKIMOTO</t>
  </si>
  <si>
    <t>Keika</t>
  </si>
  <si>
    <t>NISHIHAMA</t>
  </si>
  <si>
    <t>Mitsuru</t>
  </si>
  <si>
    <t>Riba</t>
  </si>
  <si>
    <t>Kagekatsu</t>
  </si>
  <si>
    <t>山下　和笑</t>
  </si>
  <si>
    <t>ﾔﾏｼﾀ ｶｴ</t>
  </si>
  <si>
    <t>大西　夢七</t>
  </si>
  <si>
    <t>ｵｵﾆｼ ﾕﾒﾅ</t>
  </si>
  <si>
    <t>中部　遥</t>
  </si>
  <si>
    <t>ﾅｶﾍﾞ ﾊﾙｶ</t>
  </si>
  <si>
    <t>前原　ゆい</t>
  </si>
  <si>
    <t>ﾏｴﾊﾗ ﾕｲ</t>
  </si>
  <si>
    <t>福本　涼音</t>
  </si>
  <si>
    <t>ﾌｸﾓﾄ ｽｽﾞﾈ</t>
  </si>
  <si>
    <t>波江野　夏帆</t>
  </si>
  <si>
    <t>ﾊｴﾉ ﾅﾂﾎ</t>
  </si>
  <si>
    <t>矢野　遥楓</t>
  </si>
  <si>
    <t>ﾔﾉ ﾊﾙｶ</t>
  </si>
  <si>
    <t>川合　小想</t>
  </si>
  <si>
    <t>ｶﾜｲ ｺｺﾛ</t>
  </si>
  <si>
    <t>進藤　きらら</t>
  </si>
  <si>
    <t>ｼﾝﾄﾞｳ ｷﾗﾗ</t>
  </si>
  <si>
    <t>下間　星来</t>
  </si>
  <si>
    <t>ｼﾓﾂﾏ ｾｲﾗ</t>
  </si>
  <si>
    <t>大谷　華未</t>
  </si>
  <si>
    <t>ｵｵﾀﾆ ﾊﾅﾐ</t>
  </si>
  <si>
    <t>大野　藍美</t>
  </si>
  <si>
    <t>ｵｵﾉ ｱｲﾐ</t>
  </si>
  <si>
    <t>松本　愛子</t>
  </si>
  <si>
    <t>ﾏﾂﾓﾄ ｱｲｺ</t>
  </si>
  <si>
    <t>瀬尾　あやす</t>
  </si>
  <si>
    <t>ｾｵ ｱﾔｽ</t>
  </si>
  <si>
    <t>正木　恵</t>
  </si>
  <si>
    <t>ﾏｻｷ ﾒｸﾞﾐ</t>
  </si>
  <si>
    <t>柴田　博冬菜</t>
  </si>
  <si>
    <t>ｼﾊﾞﾀ ﾋﾄﾅ</t>
  </si>
  <si>
    <t>ｵｶｻﾞﾜ ﾌﾐ</t>
  </si>
  <si>
    <t>藤澤　夏海</t>
  </si>
  <si>
    <t>ﾌｼﾞｻﾜ ﾅﾂﾐ</t>
  </si>
  <si>
    <t>小倉　唯愛</t>
  </si>
  <si>
    <t>ｵｸﾞﾗ ﾕｲﾅ</t>
  </si>
  <si>
    <t>平松　藍</t>
  </si>
  <si>
    <t>ﾋﾗﾏﾂ ﾗﾝ</t>
  </si>
  <si>
    <t>中野　直子</t>
  </si>
  <si>
    <t>ﾅｶﾉ ﾅｵｺ</t>
  </si>
  <si>
    <t>ｵﾉ ｱｵｲ</t>
  </si>
  <si>
    <t>小川　真帆</t>
  </si>
  <si>
    <t>ｵｶﾞﾜ ﾏﾎ</t>
  </si>
  <si>
    <t>中谷　心愛</t>
  </si>
  <si>
    <t>ﾅｶﾀﾆ ｺｺｱ</t>
  </si>
  <si>
    <t>塩井　春翔</t>
  </si>
  <si>
    <t>ｼｵｲ ﾊﾙｶ</t>
  </si>
  <si>
    <t>友久　実咲</t>
  </si>
  <si>
    <t>ﾄﾓﾋｻ ﾐｻｷ</t>
  </si>
  <si>
    <t>足立　桐華</t>
  </si>
  <si>
    <t>ｱﾀﾞﾁ ﾄｳｶ</t>
  </si>
  <si>
    <t>中島　美咲</t>
  </si>
  <si>
    <t>ﾅｶｼﾞﾏ ﾐｻｷ</t>
  </si>
  <si>
    <t>中口　綾乃</t>
  </si>
  <si>
    <t>ﾅｶｸﾞﾁ ｱﾔﾉ</t>
  </si>
  <si>
    <t>長澤　小雪</t>
  </si>
  <si>
    <t>ﾅｶﾞｻﾜ ｺﾕｷ</t>
  </si>
  <si>
    <t>河口　くるみ</t>
  </si>
  <si>
    <t>ｶﾜｸﾞﾁ ｸﾙﾐ</t>
  </si>
  <si>
    <t>金谷　菜々実</t>
  </si>
  <si>
    <t>井出　美聡</t>
  </si>
  <si>
    <t>ｲﾃﾞ ﾐｻﾄ</t>
  </si>
  <si>
    <t>中蔵　里咲</t>
  </si>
  <si>
    <t>ﾅｶｸﾗ ﾘｻ</t>
  </si>
  <si>
    <t>阿部田　莉月</t>
  </si>
  <si>
    <t>ｱﾍﾞﾀ ﾘﾂﾞｷ</t>
  </si>
  <si>
    <t>宮垣　有希</t>
  </si>
  <si>
    <t>ﾐﾔｶﾞｷ ﾕｷ</t>
  </si>
  <si>
    <t>豊瀬　綾野</t>
  </si>
  <si>
    <t>ﾄﾖｾ ｱﾔﾉ</t>
  </si>
  <si>
    <t>太農　晴菜</t>
  </si>
  <si>
    <t>ﾀﾉｳ ﾊﾙﾅ</t>
  </si>
  <si>
    <t>藤井　すずな</t>
  </si>
  <si>
    <t>ﾌｼﾞｲ ｽｽﾞﾅ</t>
  </si>
  <si>
    <t>南　咲里</t>
  </si>
  <si>
    <t>ﾐﾅﾐ ｻﾘ</t>
  </si>
  <si>
    <t>ﾜﾀﾅﾍﾞ ﾕｲ</t>
  </si>
  <si>
    <t>坂倉　希望</t>
  </si>
  <si>
    <t>ｻｶｸﾗ ﾉｿﾞﾐ</t>
  </si>
  <si>
    <t>ｲﾄｳ ﾏﾕ</t>
  </si>
  <si>
    <t>ﾀｶｵ ｻﾜ</t>
  </si>
  <si>
    <t>ﾌｼﾞﾓﾄ ﾐｽｽﾞ</t>
  </si>
  <si>
    <t>塩田　美羽</t>
  </si>
  <si>
    <t>ｼｵﾀ ﾐｳ</t>
  </si>
  <si>
    <t>赤堀　もも</t>
  </si>
  <si>
    <t>ｱｶﾎﾘ ﾓﾓ</t>
  </si>
  <si>
    <t>田中　紅衣</t>
  </si>
  <si>
    <t>ﾀﾅｶ ｱｲ</t>
  </si>
  <si>
    <t>上木　杏香音</t>
  </si>
  <si>
    <t>ｳｴｷ ｱｶﾈ</t>
  </si>
  <si>
    <t>仲野　舞</t>
  </si>
  <si>
    <t>ﾅｶﾉ ﾏｲ</t>
  </si>
  <si>
    <t>清水　結衣</t>
  </si>
  <si>
    <t>ｼﾐｽﾞ ﾕｲ</t>
  </si>
  <si>
    <t>本多　美乃梨</t>
  </si>
  <si>
    <t>ﾎﾝﾀﾞ ﾐﾉﾘ</t>
  </si>
  <si>
    <t>Aya</t>
  </si>
  <si>
    <t>MAEHARA</t>
  </si>
  <si>
    <t>Suzune</t>
  </si>
  <si>
    <t>HAENO</t>
  </si>
  <si>
    <t>Natsuho</t>
  </si>
  <si>
    <t>Kirara</t>
  </si>
  <si>
    <t>SHIMOTSUMA</t>
  </si>
  <si>
    <t>Seira</t>
  </si>
  <si>
    <t>OTANI</t>
  </si>
  <si>
    <t>Ayasu</t>
  </si>
  <si>
    <t>MASAKI</t>
  </si>
  <si>
    <t>Megumi</t>
  </si>
  <si>
    <t>Hitona</t>
  </si>
  <si>
    <t>OKAZAWA</t>
  </si>
  <si>
    <t>Fumi</t>
  </si>
  <si>
    <t>Mitsuki</t>
  </si>
  <si>
    <t>Kokoa</t>
  </si>
  <si>
    <t>SHIOI</t>
  </si>
  <si>
    <t>TOMOHISA</t>
  </si>
  <si>
    <t>Toka</t>
  </si>
  <si>
    <t>NAKAGUCHI</t>
  </si>
  <si>
    <t>NAGASAWA</t>
  </si>
  <si>
    <t>KANATANI</t>
  </si>
  <si>
    <t>NAKAKURA</t>
  </si>
  <si>
    <t>Rizuki</t>
  </si>
  <si>
    <t>MIYAGAKI</t>
  </si>
  <si>
    <t>TOYOSE</t>
  </si>
  <si>
    <t>OMICHI</t>
  </si>
  <si>
    <t>Hikari</t>
  </si>
  <si>
    <t>TAKAO</t>
  </si>
  <si>
    <t>Sawa</t>
  </si>
  <si>
    <t>IMAZU</t>
  </si>
  <si>
    <t>登録番号</t>
    <rPh sb="0" eb="2">
      <t>トウロク</t>
    </rPh>
    <rPh sb="2" eb="4">
      <t>バンゴウ</t>
    </rPh>
    <phoneticPr fontId="4"/>
  </si>
  <si>
    <t>団体コード</t>
    <rPh sb="0" eb="2">
      <t>ダンタイ</t>
    </rPh>
    <phoneticPr fontId="4"/>
  </si>
  <si>
    <t>団体名</t>
    <rPh sb="0" eb="3">
      <t>ダンタイメイ</t>
    </rPh>
    <phoneticPr fontId="4"/>
  </si>
  <si>
    <t>氏名</t>
    <rPh sb="0" eb="2">
      <t>シメイ</t>
    </rPh>
    <phoneticPr fontId="4"/>
  </si>
  <si>
    <t>カナ氏名</t>
    <rPh sb="2" eb="4">
      <t>シメイ</t>
    </rPh>
    <phoneticPr fontId="4"/>
  </si>
  <si>
    <t>生年月日</t>
    <rPh sb="0" eb="2">
      <t>セイネン</t>
    </rPh>
    <rPh sb="2" eb="4">
      <t>ガッピ</t>
    </rPh>
    <phoneticPr fontId="4"/>
  </si>
  <si>
    <t>学年</t>
    <rPh sb="0" eb="2">
      <t>ガクネン</t>
    </rPh>
    <phoneticPr fontId="4"/>
  </si>
  <si>
    <t>陸協コード</t>
    <rPh sb="0" eb="2">
      <t>リッキョウ</t>
    </rPh>
    <phoneticPr fontId="4"/>
  </si>
  <si>
    <t>アルファベット(姓)</t>
    <rPh sb="8" eb="9">
      <t>セイ</t>
    </rPh>
    <phoneticPr fontId="4"/>
  </si>
  <si>
    <t>アルファベット(名)</t>
    <rPh sb="8" eb="9">
      <t>メイ</t>
    </rPh>
    <phoneticPr fontId="4"/>
  </si>
  <si>
    <t>国籍(3レター)</t>
    <rPh sb="0" eb="2">
      <t>コクセキ</t>
    </rPh>
    <phoneticPr fontId="4"/>
  </si>
  <si>
    <t>ｲｹﾀﾞ ﾕｳｼﾞ</t>
  </si>
  <si>
    <t>蓮　陽向</t>
  </si>
  <si>
    <t>澤田　潤</t>
  </si>
  <si>
    <t>ｻﾜﾀﾞ ｼﾞｭﾝ</t>
  </si>
  <si>
    <t>岩崎　海人</t>
  </si>
  <si>
    <t>ｲﾜｻｷ ｶｲﾄ</t>
  </si>
  <si>
    <t>HORINOUCHI</t>
  </si>
  <si>
    <t>米山　竜也</t>
  </si>
  <si>
    <t>ﾖﾈﾔﾏ ﾀﾂﾔ</t>
  </si>
  <si>
    <t>北村　駿</t>
  </si>
  <si>
    <t>ｷﾀﾑﾗ ｼｭﾝ</t>
  </si>
  <si>
    <t>関根　功織</t>
  </si>
  <si>
    <t>ｾｷﾈ ｲｵﾘ</t>
  </si>
  <si>
    <t>SEKINE</t>
  </si>
  <si>
    <t>Iori</t>
  </si>
  <si>
    <t>渦岡　祐貴</t>
  </si>
  <si>
    <t>ｳｽﾞｵｶ ﾕｳｷ</t>
  </si>
  <si>
    <t>UZUOKA</t>
  </si>
  <si>
    <t>吉村　祐真</t>
  </si>
  <si>
    <t>ﾖｼﾑﾗ ﾕｳﾏ</t>
  </si>
  <si>
    <t>市川　達也</t>
  </si>
  <si>
    <t>ｲﾁｶﾜ ﾀﾂﾔ</t>
  </si>
  <si>
    <t>濱田　誉生</t>
  </si>
  <si>
    <t>ﾊﾏﾀﾞ ﾎﾏﾚ</t>
  </si>
  <si>
    <t>遠池　悠貴</t>
  </si>
  <si>
    <t>ﾄｵﾁ ﾕｳｷ</t>
  </si>
  <si>
    <t>TOCHI</t>
  </si>
  <si>
    <t>ﾏｴｶﾜ ｼｭﾝｽｹ</t>
  </si>
  <si>
    <t>松村　安晃</t>
  </si>
  <si>
    <t>ﾏﾂﾑﾗ ﾔｽｱｷ</t>
  </si>
  <si>
    <t>加納　哲杜</t>
  </si>
  <si>
    <t>ｶﾉｳ ﾃﾂﾄ</t>
  </si>
  <si>
    <t>Tetsuto</t>
  </si>
  <si>
    <t>高田　大也</t>
  </si>
  <si>
    <t>ﾀｶﾀ ﾏｻﾔ</t>
  </si>
  <si>
    <t>TAKATA</t>
  </si>
  <si>
    <t>宮口　絹道</t>
  </si>
  <si>
    <t>ﾐﾔｸﾞﾁ ﾏｻﾐﾁ</t>
  </si>
  <si>
    <t>MIYAGUCHI</t>
  </si>
  <si>
    <t>Masamichi</t>
  </si>
  <si>
    <t>細川　怜央</t>
  </si>
  <si>
    <t>ﾎｿｶﾜ ﾚｵ</t>
  </si>
  <si>
    <t>白川　拓実</t>
  </si>
  <si>
    <t>ｼﾗｶﾜ ﾀｸﾐ</t>
  </si>
  <si>
    <t>SHIRAKAWA</t>
  </si>
  <si>
    <t>難波　颯太</t>
  </si>
  <si>
    <t>ﾅﾝﾊﾞ ｿｳﾀ</t>
  </si>
  <si>
    <t>NAMBA</t>
  </si>
  <si>
    <t>ﾀｶﾀ ﾀｲｶﾞ</t>
  </si>
  <si>
    <t>南　侑希</t>
  </si>
  <si>
    <t>ﾐﾅﾐ ﾕｳｷ</t>
  </si>
  <si>
    <t>Yuuki</t>
  </si>
  <si>
    <t>大川　祥太</t>
  </si>
  <si>
    <t>ｵｵｶﾜ ｼｮｳﾀ</t>
  </si>
  <si>
    <t>吉川　偉己</t>
  </si>
  <si>
    <t>ﾖｼｶﾜ ｲﾂｷ</t>
  </si>
  <si>
    <t>浅井　謙臣</t>
  </si>
  <si>
    <t>ｱｻｲ ｹﾝｼﾝ</t>
  </si>
  <si>
    <t>田中　修平</t>
  </si>
  <si>
    <t>ﾀﾅｶ ｼｭｳﾍｲ</t>
  </si>
  <si>
    <t>畑　諒太郎</t>
  </si>
  <si>
    <t>ﾊﾀ ﾘｮｳﾀﾛｳ</t>
  </si>
  <si>
    <t>浅沼　紀貴</t>
  </si>
  <si>
    <t>ｱｻﾇﾏ ﾄｼｷ</t>
  </si>
  <si>
    <t>ASANUMA</t>
  </si>
  <si>
    <t>八若　航平</t>
  </si>
  <si>
    <t>ﾔﾜｶ ｺｳﾍｲ</t>
  </si>
  <si>
    <t>YAWAKA</t>
  </si>
  <si>
    <t>森　颯人</t>
  </si>
  <si>
    <t>ﾓﾘ ﾊﾔﾄ</t>
  </si>
  <si>
    <t>椿原　大洋</t>
  </si>
  <si>
    <t>ﾂﾊﾞｷﾊﾗ ﾀｲﾖｳ</t>
  </si>
  <si>
    <t>北川　勝久</t>
  </si>
  <si>
    <t>ｷﾀｶﾞﾜ ｶﾂﾋｻ</t>
  </si>
  <si>
    <t>Katsuhisa</t>
  </si>
  <si>
    <t>米澤　晴惟</t>
  </si>
  <si>
    <t>ﾖﾈｻﾞﾜ ﾊﾙﾉﾌﾞ</t>
  </si>
  <si>
    <t>大藪　敬二郎</t>
  </si>
  <si>
    <t>ｵｵﾔﾌﾞ ｹｲｼﾞﾛｳ</t>
  </si>
  <si>
    <t>仲宗根　遼太郎</t>
  </si>
  <si>
    <t>ﾅｶｿﾈ ﾘｮｳﾀﾛｳ</t>
  </si>
  <si>
    <t>NAKASONE</t>
  </si>
  <si>
    <t>趙　秀太</t>
  </si>
  <si>
    <t>ﾁｮｳ ｼｭｳﾀ</t>
  </si>
  <si>
    <t>吉村　要</t>
  </si>
  <si>
    <t>ﾖｼﾑﾗ ｶﾅﾒ</t>
  </si>
  <si>
    <t>Kaname</t>
  </si>
  <si>
    <t>英字名称</t>
    <rPh sb="0" eb="2">
      <t>エイジ</t>
    </rPh>
    <rPh sb="2" eb="4">
      <t>メイショウ</t>
    </rPh>
    <phoneticPr fontId="5"/>
  </si>
  <si>
    <t>ｼｶﾞﾀﾞｲｶﾞｸ</t>
  </si>
  <si>
    <t>ｷｮｳﾄﾀﾞｲｶﾞｸ</t>
  </si>
  <si>
    <t>Kyoto Univ.</t>
  </si>
  <si>
    <t>ｷｮｳﾄｷｮｳｲｸﾀﾞｲｶﾞｸ</t>
  </si>
  <si>
    <t>Kyoto Univ. of Education</t>
  </si>
  <si>
    <t>ｷｮｳﾄｺｳｹﾞｲｾﾝｲﾀﾞｲｶﾞｸ</t>
  </si>
  <si>
    <t>Kyoto Inst. of Technology</t>
  </si>
  <si>
    <t>ｵｵｻｶﾀﾞｲｶﾞｸ</t>
  </si>
  <si>
    <t>Osaka Univ.</t>
  </si>
  <si>
    <t>ｵｵｻｶｷｮｳｲｸﾀﾞｲｶﾞｸ</t>
  </si>
  <si>
    <t>Osaka Kyoiku Univ.</t>
  </si>
  <si>
    <t>ｺｳﾍﾞﾀﾞｲｶﾞｸ</t>
  </si>
  <si>
    <t>Kobe Univ.</t>
  </si>
  <si>
    <t>ﾅﾗｷｮｳｲｸﾀﾞｲｶﾞｸ</t>
  </si>
  <si>
    <t>奈良女子大学</t>
  </si>
  <si>
    <t>奈良女子大</t>
  </si>
  <si>
    <t>ﾅﾗｼﾞｮｼﾀﾞｲｶﾞｸ</t>
  </si>
  <si>
    <t>ﾜｶﾔﾏﾀﾞｲｶﾞｸ</t>
  </si>
  <si>
    <t>ｼｶﾞｲｶﾀﾞｲｶﾞｸ</t>
  </si>
  <si>
    <t>ﾋｮｳｺﾞｷｮｳｲｸﾀﾞｲｶﾞｸ</t>
  </si>
  <si>
    <t>ﾎｳｿｳﾀﾞｲｶﾞｸｶﾝｻｲ</t>
  </si>
  <si>
    <t>ｷｮｳﾄﾌﾘﾂﾀﾞｲｶﾞｸ</t>
  </si>
  <si>
    <t>Kyoto Prefectural Univ.</t>
  </si>
  <si>
    <t>ｷｮｳﾄﾌﾘﾂｲｶﾀﾞｲｶﾞｸ</t>
  </si>
  <si>
    <t>Kyoto Prefectural Univ. of Medicine</t>
  </si>
  <si>
    <t>ﾅﾗｹﾝﾘﾂｲｶﾀﾞｲｶﾞｸ</t>
  </si>
  <si>
    <t>ｼｶﾞｹﾝﾘﾂﾀﾞｲｶﾞｸ</t>
  </si>
  <si>
    <t>ﾋｮｳｺﾞｹﾝﾘﾂﾀﾞｲｶﾞｸ</t>
  </si>
  <si>
    <t>ｵｵﾀﾆﾀﾞｲｶﾞｸ</t>
  </si>
  <si>
    <t>Otani Univ.</t>
  </si>
  <si>
    <t>ｷｮｳﾄｶﾞｲｺｸｺﾞﾀﾞｲｶﾞｸ</t>
  </si>
  <si>
    <t>Kyoto Univ. of Foreign Studies</t>
  </si>
  <si>
    <t>ｷｮｳﾄｻﾝｷﾞｮｳﾀﾞｲｶﾞｸ</t>
  </si>
  <si>
    <t>Kyoto Sangyo Univ.</t>
  </si>
  <si>
    <t>ｷｮｳﾄｼﾞｮｼﾀﾞｲｶﾞｸ</t>
  </si>
  <si>
    <t>Kyoto Women's Univ.</t>
  </si>
  <si>
    <t>ｷｮｳﾄﾔｯｶﾀﾞｲｶﾞｸ</t>
  </si>
  <si>
    <t>Kyoto Pharmaceutical Univ.</t>
  </si>
  <si>
    <t>ｷｮｳﾄｺｳｶｼﾞｮｼﾀﾞｲｶﾞｸ</t>
  </si>
  <si>
    <t>Kyoto Koka Women's Univ.</t>
  </si>
  <si>
    <t>ｷｮｳﾄﾀﾁﾊﾞﾅﾀﾞｲｶﾞｸ</t>
  </si>
  <si>
    <t>Kyoto Tachibana Univ.</t>
  </si>
  <si>
    <t>ﾄﾞｳｼｼｬﾀﾞｲｶﾞｸ</t>
  </si>
  <si>
    <t>ﾄﾞｳｼｼｬｼﾞｮｼﾀﾞｲｶﾞｸ</t>
  </si>
  <si>
    <t>ﾌﾞｯｷｮｳﾀﾞｲｶﾞｸ</t>
  </si>
  <si>
    <t>ﾘﾂﾒｲｶﾝﾀﾞｲｶﾞｸ</t>
  </si>
  <si>
    <t>ﾘｭｳｺｸﾀﾞｲｶﾞｸ</t>
  </si>
  <si>
    <t>ｵｵｻｶｶﾞｸｲﾝﾀﾞｲｶﾞｸ</t>
  </si>
  <si>
    <t>Osaka Gakuin Univ.</t>
  </si>
  <si>
    <t>ｵｵｻｶｹｲｻﾞｲﾀﾞｲｶﾞｸ</t>
  </si>
  <si>
    <t>Osaka Univ. of Economics</t>
  </si>
  <si>
    <t>ｵｵｻｶｹｲｻﾞｲﾎｳｶﾀﾞｲｶﾞｸ</t>
  </si>
  <si>
    <t>Osaka Univ. of Economics and Law</t>
  </si>
  <si>
    <t>ｵｵｻｶｹﾞｲｼﾞｭﾂﾀﾞｲｶﾞｸ</t>
  </si>
  <si>
    <t>Osaka Univ. of Arts</t>
  </si>
  <si>
    <t>ｵｵｻｶｺｳｷﾞｮｳﾀﾞｲｶﾞｸ</t>
  </si>
  <si>
    <t>ｵｵｻｶｻﾝｷﾞｮｳﾀﾞｲｶﾞｸ</t>
  </si>
  <si>
    <t>Osaka Sangyo Univ.</t>
  </si>
  <si>
    <t>ｵｵｻｶｼｮｳｷﾞｮｳﾀﾞｲｶﾞｸ</t>
  </si>
  <si>
    <t>Osaka Univ. of Commerce</t>
  </si>
  <si>
    <t>ｵｵｻｶﾀｲｲｸﾀﾞｲｶﾞｸ</t>
  </si>
  <si>
    <t>Osaka Univ. of Health and Sport Sciences</t>
  </si>
  <si>
    <t>ｵｵｻｶｵｵﾀﾆﾀﾞｲｶﾞｸ</t>
  </si>
  <si>
    <t>Osaka Ohtani Univ.</t>
  </si>
  <si>
    <t>ｵｳﾃﾓﾝｶﾞｸｲﾝﾀﾞｲｶﾞｸ</t>
  </si>
  <si>
    <t>Otemon Gakuin Univ.</t>
  </si>
  <si>
    <t>ｶﾝｻｲﾀﾞｲｶﾞｸ</t>
  </si>
  <si>
    <t>Kansai Univ.</t>
  </si>
  <si>
    <t>ｶﾝｻｲｲｶﾀﾞｲｶﾞｸ</t>
  </si>
  <si>
    <t>Kansai Medical Univ.</t>
  </si>
  <si>
    <t>ｶﾝｻｲｶﾞｲｺｸｺﾞﾀﾞｲｶﾞｸ</t>
  </si>
  <si>
    <t>Kansai Gaidai Univ.</t>
  </si>
  <si>
    <t>ｷﾝｷﾀﾞｲｶﾞｸ</t>
  </si>
  <si>
    <t>Kindai Univ.</t>
  </si>
  <si>
    <t>ｼﾃﾝﾉｳｼﾞﾀﾞｲｶﾞｸ</t>
  </si>
  <si>
    <t>ﾊﾝﾅﾝﾀﾞｲｶﾞｸ</t>
  </si>
  <si>
    <t>ﾓﾓﾔﾏｶﾞｸｲﾝﾀﾞｲｶﾞｸ</t>
  </si>
  <si>
    <t>ｶﾝｾｲｶﾞｸｲﾝﾀﾞｲｶﾞｸ</t>
  </si>
  <si>
    <t>Kwansei Gakuin Univ.</t>
  </si>
  <si>
    <t>ｺｳﾅﾝﾀﾞｲｶﾞｸ</t>
  </si>
  <si>
    <t>Konan Univ.</t>
  </si>
  <si>
    <t>ｺｳﾍﾞｶﾞｸｲﾝﾀﾞｲｶﾞｸ</t>
  </si>
  <si>
    <t>Kobe Gakuin Univ.</t>
  </si>
  <si>
    <t>神戸薬科大学</t>
  </si>
  <si>
    <t>神戸薬科大</t>
  </si>
  <si>
    <t>ｺｳﾍﾞﾔｯｶﾀﾞｲｶﾞｸ</t>
  </si>
  <si>
    <t>ｿﾉﾀﾞｶﾞｸｴﾝｼﾞｮｼﾀﾞｲｶﾞｸ</t>
  </si>
  <si>
    <t>ﾑｺｶﾞﾜｼﾞｮｼﾀﾞｲｶﾞｸ</t>
  </si>
  <si>
    <t>ｺｳﾍﾞｺｸｻｲﾀﾞｲｶﾞｸ</t>
  </si>
  <si>
    <t>Kobe International Univ.</t>
  </si>
  <si>
    <t>ﾃﾝﾘﾀﾞｲｶﾞｸ</t>
  </si>
  <si>
    <t>奈良大学</t>
  </si>
  <si>
    <t>奈良大</t>
  </si>
  <si>
    <t>ﾅﾗﾀﾞｲｶﾞｸ</t>
  </si>
  <si>
    <t>ｾﾂﾅﾝﾀﾞｲｶﾞｸ</t>
  </si>
  <si>
    <t>ﾒｲｼﾞｺｸｻｲｲﾘｮｳﾀﾞｲｶﾞｸ</t>
  </si>
  <si>
    <t>ｵｵｻｶｺｸｻｲﾀﾞｲｶﾞｸ</t>
  </si>
  <si>
    <t>Osaka International Univ.</t>
  </si>
  <si>
    <t>ﾘｭｳﾂｳｶｶﾞｸﾀﾞｲｶﾞｸ</t>
  </si>
  <si>
    <t>ﾋｮｳｺﾞﾀﾞｲｶﾞｸ</t>
  </si>
  <si>
    <t>ｶﾝｻｲﾌｸｼﾀﾞｲｶﾞｸ</t>
  </si>
  <si>
    <t>Kansai Univ. of Social Welfare</t>
  </si>
  <si>
    <t>大阪人間科学大学</t>
  </si>
  <si>
    <t>大阪人間科学大</t>
  </si>
  <si>
    <t>ｵｵｻｶﾆﾝｹﾞﾝｶｶﾞｸﾀﾞｲｶﾞｸ</t>
  </si>
  <si>
    <t>Osaka Univ. of Human Sciences</t>
  </si>
  <si>
    <t>ﾊｺﾞﾛﾓｺｸｻｲﾀﾞｲｶﾞｸ</t>
  </si>
  <si>
    <t>ﾋﾞﾜｺｾｲｹｲｽﾎﾟｰﾂﾀﾞｲｶﾞｸ</t>
  </si>
  <si>
    <t>ｵｵｻｶｾｲｹｲﾀﾞｲｶﾞｸ</t>
  </si>
  <si>
    <t>Osaka Seikei Univ.</t>
  </si>
  <si>
    <t>ﾋｶﾞｼｵｵｻｶﾀﾞｲｶﾞｸ</t>
  </si>
  <si>
    <t>大阪河﨑リハビリテーション大学</t>
  </si>
  <si>
    <t>ｵｵｻｶｶﾜｻｷﾘﾊﾋﾞﾘﾃｰｼｮﾝﾀﾞｲｶﾞｸ</t>
  </si>
  <si>
    <t>ﾓﾘﾉﾐﾔｲﾘｮｳﾀﾞｲｶﾞｸ</t>
  </si>
  <si>
    <t>ﾋﾞﾜｺｶﾞｸｲﾝﾀﾞｲｶﾞｸ</t>
  </si>
  <si>
    <t>ｵｵｻｶｲｶﾔｯｶﾀﾞｲｶﾞｸ</t>
  </si>
  <si>
    <t>Osaka Medical and Pharmaceutical Univ.</t>
  </si>
  <si>
    <t>ｵｵｻｶｺｳﾘﾂﾀﾞｲｶﾞｸ</t>
  </si>
  <si>
    <t>桃山学院教育大学</t>
  </si>
  <si>
    <t>大学名略称</t>
    <rPh sb="0" eb="3">
      <t>ダイガクメイ</t>
    </rPh>
    <rPh sb="3" eb="5">
      <t>リャクショウ</t>
    </rPh>
    <phoneticPr fontId="12"/>
  </si>
  <si>
    <t>2001/8/20</t>
  </si>
  <si>
    <t>2001/9/21</t>
  </si>
  <si>
    <t>2002/1/24</t>
  </si>
  <si>
    <t>2001/4/17</t>
  </si>
  <si>
    <t>2001/11/30</t>
  </si>
  <si>
    <t>2002/6/19</t>
  </si>
  <si>
    <t>2002/6/11</t>
  </si>
  <si>
    <t>2002/10/5</t>
  </si>
  <si>
    <t>2002/10/30</t>
  </si>
  <si>
    <t>2003/4/13</t>
  </si>
  <si>
    <t>2003/8/1</t>
  </si>
  <si>
    <t>2003/7/12</t>
  </si>
  <si>
    <t>2003/12/29</t>
  </si>
  <si>
    <t>ASAGI</t>
  </si>
  <si>
    <t>Tsukiha</t>
  </si>
  <si>
    <t>2003/9/3</t>
  </si>
  <si>
    <t>2003/11/10</t>
  </si>
  <si>
    <t>2003/7/16</t>
  </si>
  <si>
    <t>2003/11/19</t>
  </si>
  <si>
    <t>2004/1/11</t>
  </si>
  <si>
    <t>2003/7/25</t>
  </si>
  <si>
    <t>2003/12/24</t>
  </si>
  <si>
    <t>2003/6/17</t>
  </si>
  <si>
    <t>2003/10/15</t>
  </si>
  <si>
    <t>2003/5/11</t>
  </si>
  <si>
    <t>2004/1/14</t>
  </si>
  <si>
    <t>2003/4/12</t>
  </si>
  <si>
    <t>2003/7/30</t>
  </si>
  <si>
    <t>巽　朋瑛</t>
  </si>
  <si>
    <t>ﾀﾂﾐ ﾄﾓｴ</t>
  </si>
  <si>
    <t>2003/6/26</t>
  </si>
  <si>
    <t>Tomoe</t>
  </si>
  <si>
    <t>岡野　風璃</t>
  </si>
  <si>
    <t>ｵｶﾉ ﾌｳﾘ</t>
  </si>
  <si>
    <t>2004/6/16</t>
  </si>
  <si>
    <t>Furi</t>
  </si>
  <si>
    <t>伊藤　真優</t>
  </si>
  <si>
    <t>2004/6/8</t>
  </si>
  <si>
    <t>三村　啓恵</t>
  </si>
  <si>
    <t>ﾐﾑﾗ ﾋﾛｴ</t>
  </si>
  <si>
    <t>2004/4/8</t>
  </si>
  <si>
    <t>Hiroe</t>
  </si>
  <si>
    <t>児島　柚月</t>
  </si>
  <si>
    <t>ｺｼﾞﾏ ﾕﾂﾞｷ</t>
  </si>
  <si>
    <t>2004/9/25</t>
  </si>
  <si>
    <t>若松　穂乃華</t>
  </si>
  <si>
    <t>ﾜｶﾏﾂ ﾎﾉｶ</t>
  </si>
  <si>
    <t>2004/11/7</t>
  </si>
  <si>
    <t>2004/5/29</t>
  </si>
  <si>
    <t>吉田　江梨花</t>
  </si>
  <si>
    <t>ﾖｼﾀﾞ ｴﾘｶ</t>
  </si>
  <si>
    <t>2004/11/29</t>
  </si>
  <si>
    <t>Erika</t>
  </si>
  <si>
    <t>2004/8/27</t>
  </si>
  <si>
    <t>野間　葵</t>
  </si>
  <si>
    <t>ﾉﾏ ｱｵｲ</t>
  </si>
  <si>
    <t>2004/8/25</t>
  </si>
  <si>
    <t>直井　咲良</t>
  </si>
  <si>
    <t>ﾅｵｲ ｻｸﾗ</t>
  </si>
  <si>
    <t>2005/1/30</t>
  </si>
  <si>
    <t>NAOI</t>
  </si>
  <si>
    <t>西本　穂乃香</t>
  </si>
  <si>
    <t>ﾆｼﾓﾄ ﾎﾉｶ</t>
  </si>
  <si>
    <t>2004/4/12</t>
  </si>
  <si>
    <t>ｱﾗﾀ ﾕﾗ</t>
  </si>
  <si>
    <t>2004/5/4</t>
  </si>
  <si>
    <t>ARATA</t>
  </si>
  <si>
    <t>太田　咲雪</t>
  </si>
  <si>
    <t>ｵｵﾀ ｻﾕｷ</t>
  </si>
  <si>
    <t>2004/12/30</t>
  </si>
  <si>
    <t>Sayuki</t>
  </si>
  <si>
    <t>田村　優芽</t>
  </si>
  <si>
    <t>ﾀﾑﾗ ﾕﾒ</t>
  </si>
  <si>
    <t>2004/12/21</t>
  </si>
  <si>
    <t>瀬川　藍</t>
  </si>
  <si>
    <t>ｾｶﾞﾜ ｱｲ</t>
  </si>
  <si>
    <t>2004/9/19</t>
  </si>
  <si>
    <t>2001/1/8</t>
  </si>
  <si>
    <t>2001/7/23</t>
  </si>
  <si>
    <t>2001/5/21</t>
  </si>
  <si>
    <t>2001/10/2</t>
  </si>
  <si>
    <t>2001/5/22</t>
  </si>
  <si>
    <t>2001/11/22</t>
  </si>
  <si>
    <t>2002/11/25</t>
  </si>
  <si>
    <t>2002/12/24</t>
  </si>
  <si>
    <t>2002/12/27</t>
  </si>
  <si>
    <t>2003/9/20</t>
  </si>
  <si>
    <t>2003/10/20</t>
  </si>
  <si>
    <t>2003/8/7</t>
  </si>
  <si>
    <t>2004/1/1</t>
  </si>
  <si>
    <t>2003/9/29</t>
  </si>
  <si>
    <t>2003/10/26</t>
  </si>
  <si>
    <t>2003/6/20</t>
  </si>
  <si>
    <t>2003/6/25</t>
  </si>
  <si>
    <t>2004/1/24</t>
  </si>
  <si>
    <t>2003/8/21</t>
  </si>
  <si>
    <t>2003/10/25</t>
  </si>
  <si>
    <t>2003/4/26</t>
  </si>
  <si>
    <t>2003/11/20</t>
  </si>
  <si>
    <t>2004/1/30</t>
  </si>
  <si>
    <t>2004/1/13</t>
  </si>
  <si>
    <t>2004/1/21</t>
  </si>
  <si>
    <t>2004/2/5</t>
  </si>
  <si>
    <t>2003/6/5</t>
  </si>
  <si>
    <t>2003/4/14</t>
  </si>
  <si>
    <t>2003/9/25</t>
  </si>
  <si>
    <t>綾　聖菜</t>
  </si>
  <si>
    <t>ｱﾔ ｾｲﾅ</t>
  </si>
  <si>
    <t>2004/12/29</t>
  </si>
  <si>
    <t>AYA</t>
  </si>
  <si>
    <t>Seina</t>
  </si>
  <si>
    <t>ｲｿﾍﾞ ﾐﾗﾝ</t>
  </si>
  <si>
    <t>2005/3/17</t>
  </si>
  <si>
    <t>Miran</t>
  </si>
  <si>
    <t>乾谷　こころ</t>
  </si>
  <si>
    <t>ｲﾇｲﾀﾞﾆ ｺｺﾛ</t>
  </si>
  <si>
    <t>2004/8/11</t>
  </si>
  <si>
    <t>INUIDANI</t>
  </si>
  <si>
    <t>今岡　理実</t>
  </si>
  <si>
    <t>ｲﾏｵｶ ﾘﾐ</t>
  </si>
  <si>
    <t>2004/10/2</t>
  </si>
  <si>
    <t>IMAOKA</t>
  </si>
  <si>
    <t>Rimi</t>
  </si>
  <si>
    <t>梅月　夢乃</t>
  </si>
  <si>
    <t>ｳﾒﾂﾞｷ ﾕﾒﾉ</t>
  </si>
  <si>
    <t>2004/12/14</t>
  </si>
  <si>
    <t>Yumeno</t>
  </si>
  <si>
    <t>大岡　聖和</t>
  </si>
  <si>
    <t>ｵｵｵｶ ｾﾅ</t>
  </si>
  <si>
    <t>2005/3/18</t>
  </si>
  <si>
    <t>太田垣　楓華</t>
  </si>
  <si>
    <t>ｵｵﾀｶﾞｷ ﾌｳｶ</t>
  </si>
  <si>
    <t>OTAGAKI</t>
  </si>
  <si>
    <t>門脇　杏実</t>
  </si>
  <si>
    <t>ｶﾄﾞﾜｷ ｱﾐ</t>
  </si>
  <si>
    <t>金光　莉緒</t>
  </si>
  <si>
    <t>ｶﾈﾐﾂ ﾘｵ</t>
  </si>
  <si>
    <t>2004/6/27</t>
  </si>
  <si>
    <t>木村　爽風</t>
  </si>
  <si>
    <t>ｷﾑﾗ ｻﾔｶ</t>
  </si>
  <si>
    <t>2005/2/4</t>
  </si>
  <si>
    <t>小林　悠香</t>
  </si>
  <si>
    <t>ｺﾊﾞﾔｼ ﾊﾙｶ</t>
  </si>
  <si>
    <t>2004/7/8</t>
  </si>
  <si>
    <t>後藤　夏凜</t>
  </si>
  <si>
    <t>ｺﾞﾄｳ ｶﾘﾝ</t>
  </si>
  <si>
    <t>2004/8/9</t>
  </si>
  <si>
    <t>竹井　杏</t>
  </si>
  <si>
    <t>ﾀｹｲ ｱﾝｽﾞ</t>
  </si>
  <si>
    <t>2004/6/21</t>
  </si>
  <si>
    <t>TAKEI</t>
  </si>
  <si>
    <t>田中　佑果</t>
  </si>
  <si>
    <t>ﾀﾅｶ ﾕｳｶ</t>
  </si>
  <si>
    <t>2004/5/2</t>
  </si>
  <si>
    <t>中尾　柚希</t>
  </si>
  <si>
    <t>ﾅｶｵ ﾕｽﾞｷ</t>
  </si>
  <si>
    <t>2004/7/30</t>
  </si>
  <si>
    <t>中本　百々香</t>
  </si>
  <si>
    <t>ﾅｶﾓﾄ ﾓﾓｶ</t>
  </si>
  <si>
    <t>2004/8/24</t>
  </si>
  <si>
    <t>萩野　瑠衣</t>
  </si>
  <si>
    <t>ﾊｷﾞﾉ ﾙｲ</t>
  </si>
  <si>
    <t>2005/1/13</t>
  </si>
  <si>
    <t>HAGINO</t>
  </si>
  <si>
    <t>林田　悠希</t>
  </si>
  <si>
    <t>ﾊﾔｼﾀﾞ ﾕｳｷ</t>
  </si>
  <si>
    <t>2004/5/25</t>
  </si>
  <si>
    <t>早野　美咲</t>
  </si>
  <si>
    <t>ﾊﾔﾉ ﾐｻｷ</t>
  </si>
  <si>
    <t>2004/8/6</t>
  </si>
  <si>
    <t>HAYANO</t>
  </si>
  <si>
    <t>廣瀬　杏奈</t>
  </si>
  <si>
    <t>ﾋﾛｾ ｱﾝﾅ</t>
  </si>
  <si>
    <t>2004/9/28</t>
  </si>
  <si>
    <t>藤田　愛梨</t>
  </si>
  <si>
    <t>ﾌｼﾞﾀ ｱｲﾘ</t>
  </si>
  <si>
    <t>2004/8/8</t>
  </si>
  <si>
    <t>2004/8/14</t>
  </si>
  <si>
    <t>藤原　かれん</t>
  </si>
  <si>
    <t>ﾌｼﾞﾜﾗ ｶﾚﾝ</t>
  </si>
  <si>
    <t>2004/11/1</t>
  </si>
  <si>
    <t>堀ノ内　香奈</t>
  </si>
  <si>
    <t>ﾎﾘﾉｳﾁ ｶﾅ</t>
  </si>
  <si>
    <t>2005/2/13</t>
  </si>
  <si>
    <t>宮原　莉乙</t>
  </si>
  <si>
    <t>ﾐﾔﾊﾗ ﾘｵ</t>
  </si>
  <si>
    <t>2004/7/13</t>
  </si>
  <si>
    <t>MIYAHARA</t>
  </si>
  <si>
    <t>村田　奈津実</t>
  </si>
  <si>
    <t>2004/8/12</t>
  </si>
  <si>
    <t>森脇　叶美</t>
  </si>
  <si>
    <t>ﾓﾘﾜｷ ｶﾅﾐ</t>
  </si>
  <si>
    <t>Kanami</t>
  </si>
  <si>
    <t>吉村　心</t>
  </si>
  <si>
    <t>ﾖｼﾑﾗ ｺｺﾛ</t>
  </si>
  <si>
    <t>2004/5/12</t>
  </si>
  <si>
    <t>2004/5/30</t>
  </si>
  <si>
    <t>2004/2/11</t>
  </si>
  <si>
    <t>2002/8/10</t>
  </si>
  <si>
    <t>2002/10/14</t>
  </si>
  <si>
    <t>2003/1/27</t>
  </si>
  <si>
    <t>2002/5/21</t>
  </si>
  <si>
    <t>2003/7/3</t>
  </si>
  <si>
    <t>2003/4/18</t>
  </si>
  <si>
    <t>2003/10/4</t>
  </si>
  <si>
    <t>2003/7/4</t>
  </si>
  <si>
    <t>平田　空</t>
  </si>
  <si>
    <t>ﾋﾗﾀ ｿﾗ</t>
  </si>
  <si>
    <t>2003/5/24</t>
  </si>
  <si>
    <t>後藤　花音</t>
  </si>
  <si>
    <t>ｺﾞﾄｳ ﾊﾅﾈ</t>
  </si>
  <si>
    <t>2004/3/10</t>
  </si>
  <si>
    <t>2001/4/5</t>
  </si>
  <si>
    <t>2002/10/2</t>
  </si>
  <si>
    <t>2003/9/8</t>
  </si>
  <si>
    <t>2003/9/4</t>
  </si>
  <si>
    <t>2003/4/25</t>
  </si>
  <si>
    <t>2003/7/17</t>
  </si>
  <si>
    <t>2004/3/28</t>
  </si>
  <si>
    <t>2003/7/6</t>
  </si>
  <si>
    <t>2003/6/28</t>
  </si>
  <si>
    <t>2003/4/21</t>
  </si>
  <si>
    <t>2003/10/10</t>
  </si>
  <si>
    <t>宮武　愛珠</t>
  </si>
  <si>
    <t>ﾐﾔﾀｹ ﾏﾅﾐ</t>
  </si>
  <si>
    <t>2003/12/3</t>
  </si>
  <si>
    <t>MIYATAKE</t>
  </si>
  <si>
    <t>2003/6/27</t>
  </si>
  <si>
    <t>Yuha</t>
  </si>
  <si>
    <t>2002/5/16</t>
  </si>
  <si>
    <t>岡本　茜</t>
  </si>
  <si>
    <t>ｵｶﾓﾄ ｱｶﾈ</t>
  </si>
  <si>
    <t>2004/10/21</t>
  </si>
  <si>
    <t>ｲｲﾂﾞｶ ﾐｻｺ</t>
  </si>
  <si>
    <t>2003/9/6</t>
  </si>
  <si>
    <t>山下　璃子</t>
  </si>
  <si>
    <t>ﾔﾏｼﾀ ﾘｺ</t>
  </si>
  <si>
    <t>2004/5/31</t>
  </si>
  <si>
    <t>前田　冬優花</t>
  </si>
  <si>
    <t>ﾏｴﾀﾞ ﾌﾕﾊ</t>
  </si>
  <si>
    <t>2004/12/1</t>
  </si>
  <si>
    <t>石田　さつき</t>
  </si>
  <si>
    <t>ｲｼﾀﾞ ｻﾂｷ</t>
  </si>
  <si>
    <t>Satuki</t>
  </si>
  <si>
    <t>辻　杏樹</t>
  </si>
  <si>
    <t>ﾂｼﾞ ｱﾝｼﾞｭ</t>
  </si>
  <si>
    <t>2005/2/15</t>
  </si>
  <si>
    <t>岡崎　真衣</t>
  </si>
  <si>
    <t>ｵｶｻﾞｷ ﾏｲ</t>
  </si>
  <si>
    <t>ｶｲﾇﾏ ｱｽﾞﾐ</t>
  </si>
  <si>
    <t>大前　友乃</t>
  </si>
  <si>
    <t>ｵｵﾏｴ ﾕｳﾉ</t>
  </si>
  <si>
    <t>2004/10/19</t>
  </si>
  <si>
    <t>横田　瑞樹</t>
  </si>
  <si>
    <t>ﾖｺﾀ ﾐｽﾞｷ</t>
  </si>
  <si>
    <t>2004/4/23</t>
  </si>
  <si>
    <t>ﾊﾅｷ ｶﾘﾝ</t>
  </si>
  <si>
    <t>2004/7/14</t>
  </si>
  <si>
    <t>HANAKI</t>
  </si>
  <si>
    <t>菅野　未久瑠</t>
  </si>
  <si>
    <t>ｽｶﾞﾉ ﾐｸﾙ</t>
  </si>
  <si>
    <t>2005/2/28</t>
  </si>
  <si>
    <t>Mikuru</t>
  </si>
  <si>
    <t>多胡　和泉</t>
  </si>
  <si>
    <t>ﾀｺﾞ ｲｽﾞﾐ</t>
  </si>
  <si>
    <t>2004/8/20</t>
  </si>
  <si>
    <t>TAGO</t>
  </si>
  <si>
    <t>2004/5/6</t>
  </si>
  <si>
    <t>An</t>
  </si>
  <si>
    <t>2001/10/30</t>
  </si>
  <si>
    <t>2002/5/20</t>
  </si>
  <si>
    <t>2002/8/9</t>
  </si>
  <si>
    <t>2003/8/19</t>
  </si>
  <si>
    <t>2003/10/27</t>
  </si>
  <si>
    <t>2003/4/24</t>
  </si>
  <si>
    <t>2003/7/27</t>
  </si>
  <si>
    <t>髙尾　彩羽</t>
  </si>
  <si>
    <t>2003/12/12</t>
  </si>
  <si>
    <t>藤本　美涼</t>
  </si>
  <si>
    <t>2003/7/11</t>
  </si>
  <si>
    <t>2001/11/8</t>
  </si>
  <si>
    <t>2002/7/30</t>
  </si>
  <si>
    <t>2004/1/8</t>
  </si>
  <si>
    <t>ｶﾅﾀﾆ ﾅﾅﾐ</t>
  </si>
  <si>
    <t>2003/11/3</t>
  </si>
  <si>
    <t>2003/6/2</t>
  </si>
  <si>
    <t>2003/8/6</t>
  </si>
  <si>
    <t>2004/1/10</t>
  </si>
  <si>
    <t>ABETA</t>
  </si>
  <si>
    <t>神谷　輝</t>
  </si>
  <si>
    <t>ｶﾐﾔ ﾋｶﾙ</t>
  </si>
  <si>
    <t>2003/6/9</t>
  </si>
  <si>
    <t>久保　真帆</t>
  </si>
  <si>
    <t>ｸﾎﾞ ﾏﾅﾎ</t>
  </si>
  <si>
    <t>2003/4/11</t>
  </si>
  <si>
    <t>Manaho</t>
  </si>
  <si>
    <t>大澤　歩佳</t>
  </si>
  <si>
    <t>ｵｵｻﾜ ｱﾕｶ</t>
  </si>
  <si>
    <t>2003/12/30</t>
  </si>
  <si>
    <t>2002/1/25</t>
  </si>
  <si>
    <t>堂前　咲希</t>
  </si>
  <si>
    <t>ﾄﾞｳﾏｴ ｻｷ</t>
  </si>
  <si>
    <t>2005/1/12</t>
  </si>
  <si>
    <t>2002/6/3</t>
  </si>
  <si>
    <t>吉住　悠</t>
  </si>
  <si>
    <t>ﾖｼｽﾞﾐ ﾊﾙｶ</t>
  </si>
  <si>
    <t>2003/6/19</t>
  </si>
  <si>
    <t>YOSHIZUMI</t>
  </si>
  <si>
    <t>2002/3/25</t>
  </si>
  <si>
    <t>2002/4/3</t>
  </si>
  <si>
    <t>2003/10/28</t>
  </si>
  <si>
    <t>2003/5/21</t>
  </si>
  <si>
    <t>2003/9/19</t>
  </si>
  <si>
    <t>2003/8/8</t>
  </si>
  <si>
    <t>2004/3/29</t>
  </si>
  <si>
    <t>2003/6/22</t>
  </si>
  <si>
    <t>2001/9/26</t>
  </si>
  <si>
    <t>2002/10/21</t>
  </si>
  <si>
    <t>2004/2/28</t>
  </si>
  <si>
    <t>片岡　千尋</t>
  </si>
  <si>
    <t>ｶﾀｵｶ ﾁﾋﾛ</t>
  </si>
  <si>
    <t>2003/7/9</t>
  </si>
  <si>
    <t>2003/5/9</t>
  </si>
  <si>
    <t>2002/11/15</t>
  </si>
  <si>
    <t>2003/11/17</t>
  </si>
  <si>
    <t>2003/9/26</t>
  </si>
  <si>
    <t>2003/11/22</t>
  </si>
  <si>
    <t>渡邉　結衣</t>
  </si>
  <si>
    <t>2004/1/7</t>
  </si>
  <si>
    <t>2001/6/15</t>
  </si>
  <si>
    <t>2002/1/18</t>
  </si>
  <si>
    <t>2001/5/31</t>
  </si>
  <si>
    <t>2003/8/24</t>
  </si>
  <si>
    <t>2003/8/17</t>
  </si>
  <si>
    <t>2003/10/11</t>
  </si>
  <si>
    <t>2004/2/17</t>
  </si>
  <si>
    <t>2004/2/21</t>
  </si>
  <si>
    <t>2003/6/1</t>
  </si>
  <si>
    <t>小松　このみ</t>
  </si>
  <si>
    <t>ｺﾏﾂ ｺﾉﾐ</t>
  </si>
  <si>
    <t>2004/11/26</t>
  </si>
  <si>
    <t>Konomi</t>
  </si>
  <si>
    <t>岩永　彩萌</t>
  </si>
  <si>
    <t>ｲﾜﾅｶﾞ ｱﾔﾒ</t>
  </si>
  <si>
    <t>2004/8/26</t>
  </si>
  <si>
    <t>IWANAGA</t>
  </si>
  <si>
    <t>Ayame</t>
  </si>
  <si>
    <t>ｱｿｳ ﾋﾅﾉ</t>
  </si>
  <si>
    <t>2004/10/22</t>
  </si>
  <si>
    <t>津田　美夕</t>
  </si>
  <si>
    <t>ﾂﾀﾞ ﾐﾕｳ</t>
  </si>
  <si>
    <t>2004/10/12</t>
  </si>
  <si>
    <t>大野　珠夢佳</t>
  </si>
  <si>
    <t>ｵｵﾉ ﾐﾕｶ</t>
  </si>
  <si>
    <t>2004/11/18</t>
  </si>
  <si>
    <t>Miyuka</t>
  </si>
  <si>
    <t>納村　琉愛</t>
  </si>
  <si>
    <t>藏重　みう</t>
  </si>
  <si>
    <t>ｸﾗｼｹﾞ ﾐｳ</t>
  </si>
  <si>
    <t>2004/4/19</t>
  </si>
  <si>
    <t>KURASHIGE</t>
  </si>
  <si>
    <t>三澤　百佳</t>
  </si>
  <si>
    <t>ﾐｻﾜ ﾓﾓｶ</t>
  </si>
  <si>
    <t>2004/4/13</t>
  </si>
  <si>
    <t>MISAWA</t>
  </si>
  <si>
    <t>2001/10/16</t>
  </si>
  <si>
    <t>2002/6/28</t>
  </si>
  <si>
    <t>2003/4/17</t>
  </si>
  <si>
    <t>2003/11/11</t>
  </si>
  <si>
    <t>2003/4/19</t>
  </si>
  <si>
    <t>2003/5/26</t>
  </si>
  <si>
    <t>2003/4/2</t>
  </si>
  <si>
    <t>2003/12/6</t>
  </si>
  <si>
    <t>拜郷　夢帆</t>
  </si>
  <si>
    <t>ﾊｲｺﾞｳ ﾕﾒﾎ</t>
  </si>
  <si>
    <t>HAIGO</t>
  </si>
  <si>
    <t>吉原　琴音</t>
  </si>
  <si>
    <t>ﾖｼﾊﾗ ｺﾄﾈ</t>
  </si>
  <si>
    <t>2004/4/10</t>
  </si>
  <si>
    <t>尾崎　真衣</t>
  </si>
  <si>
    <t>ｵｻﾞｷ ﾏｲ</t>
  </si>
  <si>
    <t>2005/2/12</t>
  </si>
  <si>
    <t>2003/5/22</t>
  </si>
  <si>
    <t>2001/6/2</t>
  </si>
  <si>
    <t>2002/5/2</t>
  </si>
  <si>
    <t>2003/8/16</t>
  </si>
  <si>
    <t>2003/10/24</t>
  </si>
  <si>
    <t>2003/12/28</t>
  </si>
  <si>
    <t>2003/8/4</t>
  </si>
  <si>
    <t>坂本　有理佳</t>
  </si>
  <si>
    <t>ｻｶﾓﾄ ﾕﾘｶ</t>
  </si>
  <si>
    <t>2004/11/10</t>
  </si>
  <si>
    <t>今　絵里南</t>
  </si>
  <si>
    <t>ｺﾝ ｴﾘﾅ</t>
  </si>
  <si>
    <t>2004/4/6</t>
  </si>
  <si>
    <t>KON</t>
  </si>
  <si>
    <t>前田　暁帆</t>
  </si>
  <si>
    <t>ﾏｴﾀﾞ ｱｷﾎ</t>
  </si>
  <si>
    <t>2004/4/14</t>
  </si>
  <si>
    <t>永吉　悠倭</t>
  </si>
  <si>
    <t>ﾅｶﾞﾖｼ ﾕｳﾜ</t>
  </si>
  <si>
    <t>2004/5/22</t>
  </si>
  <si>
    <t>NAGAYOSHI</t>
  </si>
  <si>
    <t>2001/8/24</t>
  </si>
  <si>
    <t>2002/7/11</t>
  </si>
  <si>
    <t>2003/10/5</t>
  </si>
  <si>
    <t>池﨑　萌絵</t>
  </si>
  <si>
    <t>ｲｹｻﾞｷ ﾓｴ</t>
  </si>
  <si>
    <t>2004/2/23</t>
  </si>
  <si>
    <t>2003/9/7</t>
  </si>
  <si>
    <t>2003/8/15</t>
  </si>
  <si>
    <t>2001/7/8</t>
  </si>
  <si>
    <t>2003/4/9</t>
  </si>
  <si>
    <t>山名　彩香</t>
  </si>
  <si>
    <t>ﾔﾏﾅ ｱﾔｶ</t>
  </si>
  <si>
    <t>2004/2/10</t>
  </si>
  <si>
    <t>新見　咲耶</t>
  </si>
  <si>
    <t>ﾆｲﾐ ｻﾔ</t>
  </si>
  <si>
    <t>2003/5/6</t>
  </si>
  <si>
    <t>ﾜｶﾊﾞﾔｼ ﾊﾙｶ</t>
  </si>
  <si>
    <t>2003/12/9</t>
  </si>
  <si>
    <t>WAKABAYASHI</t>
  </si>
  <si>
    <t>入江　ほの花</t>
  </si>
  <si>
    <t>ｲﾘｴ ﾎﾉｶ</t>
  </si>
  <si>
    <t>2003/10/8</t>
  </si>
  <si>
    <t>ﾀｹﾀﾞ ﾏｵ</t>
  </si>
  <si>
    <t>2005/2/21</t>
  </si>
  <si>
    <t>前田　彩花</t>
  </si>
  <si>
    <t>ﾏｴﾀﾞ ｱﾔｶ</t>
  </si>
  <si>
    <t>山本　沙來</t>
  </si>
  <si>
    <t>ﾔﾏﾓﾄ ｻﾗ</t>
  </si>
  <si>
    <t>2005/3/4</t>
  </si>
  <si>
    <t>新山　心友</t>
  </si>
  <si>
    <t>ﾆｲﾔﾏ ﾐﾕ</t>
  </si>
  <si>
    <t>NIIYAMA</t>
  </si>
  <si>
    <t>2002/12/25</t>
  </si>
  <si>
    <t>2002/12/16</t>
  </si>
  <si>
    <t>2003/8/12</t>
  </si>
  <si>
    <t>2003/6/6</t>
  </si>
  <si>
    <t>村上　彩楽</t>
  </si>
  <si>
    <t>ﾑﾗｶﾐ ｻﾗ</t>
  </si>
  <si>
    <t>2005/1/25</t>
  </si>
  <si>
    <t>HOSHINO</t>
  </si>
  <si>
    <t>小倉　侑々</t>
  </si>
  <si>
    <t>ｵｸﾞﾗ ﾕｳ</t>
  </si>
  <si>
    <t>2004/4/27</t>
  </si>
  <si>
    <t>進藤　小春</t>
  </si>
  <si>
    <t>ｼﾝﾄﾞｳ ｺﾊﾙ</t>
  </si>
  <si>
    <t>2004/11/5</t>
  </si>
  <si>
    <t>大沼　乃愛</t>
  </si>
  <si>
    <t>ｵｵﾇﾏ ﾉｱ</t>
  </si>
  <si>
    <t>2004/7/15</t>
  </si>
  <si>
    <t>ONUMA</t>
  </si>
  <si>
    <t>2004/8/23</t>
  </si>
  <si>
    <t>2002/6/15</t>
  </si>
  <si>
    <t>2002/5/29</t>
  </si>
  <si>
    <t>依田　采巳</t>
  </si>
  <si>
    <t>ﾖﾀﾞ ｱﾔﾐ</t>
  </si>
  <si>
    <t>ﾁﾊﾞ ﾋﾒｶ</t>
  </si>
  <si>
    <t>2004/9/17</t>
  </si>
  <si>
    <t>CHIBA</t>
  </si>
  <si>
    <t>北野　寧々</t>
  </si>
  <si>
    <t>ｷﾀﾉ ﾈﾈ</t>
  </si>
  <si>
    <t>2004/12/16</t>
  </si>
  <si>
    <t>Nene</t>
  </si>
  <si>
    <t>2001/5/11</t>
  </si>
  <si>
    <t>2001/4/21</t>
  </si>
  <si>
    <t>2001/5/6</t>
  </si>
  <si>
    <t>2002/12/7</t>
  </si>
  <si>
    <t>2003/7/19</t>
  </si>
  <si>
    <t>2002/5/10</t>
  </si>
  <si>
    <t>2003/1/15</t>
  </si>
  <si>
    <t>齋藤　虹香</t>
  </si>
  <si>
    <t>ｻｲﾄｳ ﾆｼﾞｶ</t>
  </si>
  <si>
    <t>Nijika</t>
  </si>
  <si>
    <t>平岡　雪乃</t>
  </si>
  <si>
    <t>ﾋﾗｵｶ ﾕｷﾉ</t>
  </si>
  <si>
    <t>2003/2/25</t>
  </si>
  <si>
    <t>2003/11/15</t>
  </si>
  <si>
    <t>2003/7/15</t>
  </si>
  <si>
    <t>2003/5/1</t>
  </si>
  <si>
    <t>2004/1/22</t>
  </si>
  <si>
    <t>2003/7/24</t>
  </si>
  <si>
    <t>2004/3/30</t>
  </si>
  <si>
    <t>2003/8/3</t>
  </si>
  <si>
    <t>Saika</t>
  </si>
  <si>
    <t>平木　陽</t>
  </si>
  <si>
    <t>ﾋﾗｷ ﾊﾙ</t>
  </si>
  <si>
    <t>2005/2/6</t>
  </si>
  <si>
    <t>HIRAKI</t>
  </si>
  <si>
    <t>中島　心</t>
  </si>
  <si>
    <t>ﾅｶｼﾏ ｺｺ</t>
  </si>
  <si>
    <t>2004/9/10</t>
  </si>
  <si>
    <t>渡辺　ひなた</t>
  </si>
  <si>
    <t>ﾜﾀﾅﾍﾞ ﾋﾅﾀ</t>
  </si>
  <si>
    <t>2004/6/3</t>
  </si>
  <si>
    <t>武田　夏歩</t>
  </si>
  <si>
    <t>ﾀｹﾀﾞ ｶﾎ</t>
  </si>
  <si>
    <t>2005/2/24</t>
  </si>
  <si>
    <t>ハッサン　ナワール</t>
  </si>
  <si>
    <t>ﾊｯｻﾝ ﾅﾜｰﾙ</t>
  </si>
  <si>
    <t>2004/4/30</t>
  </si>
  <si>
    <t>HASSAN</t>
  </si>
  <si>
    <t>Nawal</t>
  </si>
  <si>
    <t>GHA</t>
  </si>
  <si>
    <t>2004/10/26</t>
  </si>
  <si>
    <t>2002/7/31</t>
  </si>
  <si>
    <t>御前　有莉奈</t>
  </si>
  <si>
    <t>2004/3/21</t>
  </si>
  <si>
    <t>2003/6/10</t>
  </si>
  <si>
    <t>2003/7/22</t>
  </si>
  <si>
    <t>2003/5/7</t>
  </si>
  <si>
    <t>2003/12/20</t>
  </si>
  <si>
    <t>2003/8/27</t>
  </si>
  <si>
    <t>2003/5/15</t>
  </si>
  <si>
    <t>2003/12/8</t>
  </si>
  <si>
    <t>2003/9/30</t>
  </si>
  <si>
    <t>2003/9/24</t>
  </si>
  <si>
    <t>宮定　愛実</t>
  </si>
  <si>
    <t>2003/10/31</t>
  </si>
  <si>
    <t>2004/8/3</t>
  </si>
  <si>
    <t>原田　凜果</t>
  </si>
  <si>
    <t>ﾊﾗﾀﾞ ﾘﾝｶ</t>
  </si>
  <si>
    <t>2005/1/29</t>
  </si>
  <si>
    <t>2000/12/24</t>
  </si>
  <si>
    <t>2001/9/14</t>
  </si>
  <si>
    <t>2001/4/10</t>
  </si>
  <si>
    <t>2004/1/20</t>
  </si>
  <si>
    <t>2004/2/20</t>
  </si>
  <si>
    <t>大名門　里歩</t>
  </si>
  <si>
    <t>ｵｵﾅｶﾄﾞ ﾘﾎ</t>
  </si>
  <si>
    <t>2003/1/7</t>
  </si>
  <si>
    <t>梅田　夏希</t>
  </si>
  <si>
    <t>ｳﾒﾀﾞ ﾅﾂｷ</t>
  </si>
  <si>
    <t>2002/6/22</t>
  </si>
  <si>
    <t>辻　皐耶</t>
  </si>
  <si>
    <t>ﾂｼﾞ ｻﾔ</t>
  </si>
  <si>
    <t>2002/9/8</t>
  </si>
  <si>
    <t>佐渡山　真雅</t>
  </si>
  <si>
    <t>ｻﾄﾞﾔﾏ ﾏﾐﾔ</t>
  </si>
  <si>
    <t>SADOYAMA</t>
  </si>
  <si>
    <t>Mamiya</t>
  </si>
  <si>
    <t>大西　文香</t>
  </si>
  <si>
    <t>ｵｵﾆｼ ﾌﾐｶ</t>
  </si>
  <si>
    <t>2004/12/11</t>
  </si>
  <si>
    <t>Fumika</t>
  </si>
  <si>
    <t>霞末　志歩</t>
  </si>
  <si>
    <t>ｶｽｴ ｼﾎ</t>
  </si>
  <si>
    <t>2004/4/7</t>
  </si>
  <si>
    <t>杉村　瑞稀</t>
  </si>
  <si>
    <t>ｽｷﾞﾑﾗ ﾐｽﾞｷ</t>
  </si>
  <si>
    <t>2004/7/22</t>
  </si>
  <si>
    <t>難波　聖菜</t>
  </si>
  <si>
    <t>ﾅﾝﾊﾞ ｾﾅ</t>
  </si>
  <si>
    <t>山本　彩菜</t>
  </si>
  <si>
    <t>ﾔﾏﾓﾄ ｱﾔﾅ</t>
  </si>
  <si>
    <t>2004/9/22</t>
  </si>
  <si>
    <t>2001/4/4</t>
  </si>
  <si>
    <t>2002/3/7</t>
  </si>
  <si>
    <t>2001/7/6</t>
  </si>
  <si>
    <t>2002/6/29</t>
  </si>
  <si>
    <t>2004/1/17</t>
  </si>
  <si>
    <t>2004/1/5</t>
  </si>
  <si>
    <t>2003/9/9</t>
  </si>
  <si>
    <t>水谷　和佳奈</t>
  </si>
  <si>
    <t>2004/11/16</t>
  </si>
  <si>
    <t>2004/8/16</t>
  </si>
  <si>
    <t>副島　珠華</t>
  </si>
  <si>
    <t>ｿｴｼﾞﾏ ｼﾞｭｶ</t>
  </si>
  <si>
    <t>SOEJIMA</t>
  </si>
  <si>
    <t>Juka</t>
  </si>
  <si>
    <t>畑　味伽</t>
  </si>
  <si>
    <t>ﾊﾀ ﾐｶ</t>
  </si>
  <si>
    <t>2001/6/22</t>
  </si>
  <si>
    <t>2003/3/21</t>
  </si>
  <si>
    <t>2002/5/9</t>
  </si>
  <si>
    <t>2002/8/15</t>
  </si>
  <si>
    <t>2002/4/7</t>
  </si>
  <si>
    <t>2003/8/11</t>
  </si>
  <si>
    <t>2001/6/3</t>
  </si>
  <si>
    <t>2002/12/3</t>
  </si>
  <si>
    <t>2004/3/26</t>
  </si>
  <si>
    <t>山本　愛花</t>
  </si>
  <si>
    <t>ﾔﾏﾓﾄ ｱｲｶ</t>
  </si>
  <si>
    <t>2003/10/3</t>
  </si>
  <si>
    <t>伊藤　陽香</t>
  </si>
  <si>
    <t>ｲﾄｳ ﾊﾙｶ</t>
  </si>
  <si>
    <t>2003/11/21</t>
  </si>
  <si>
    <t>奥田　萌佳</t>
  </si>
  <si>
    <t>ｵｸﾀﾞ ﾓｴｶ</t>
  </si>
  <si>
    <t>2004/11/15</t>
  </si>
  <si>
    <t>2004/8/10</t>
  </si>
  <si>
    <t>中村　百合花</t>
  </si>
  <si>
    <t>ﾅｶﾑﾗ ﾕﾘｶ</t>
  </si>
  <si>
    <t>矢吹　美宙</t>
  </si>
  <si>
    <t>ﾔﾌﾞｷ ﾐｿﾗ</t>
  </si>
  <si>
    <t>2004/11/11</t>
  </si>
  <si>
    <t>YABUKI</t>
  </si>
  <si>
    <t>Misora</t>
  </si>
  <si>
    <t>林　那優</t>
  </si>
  <si>
    <t>ﾊﾔｼ ﾅﾕ</t>
  </si>
  <si>
    <t>2004/12/27</t>
  </si>
  <si>
    <t>Nayu</t>
  </si>
  <si>
    <t>2001/5/15</t>
  </si>
  <si>
    <t>2002/4/9</t>
  </si>
  <si>
    <t>ｲﾓﾄ ｻｱﾔ</t>
  </si>
  <si>
    <t>2003/11/26</t>
  </si>
  <si>
    <t>2003/4/3</t>
  </si>
  <si>
    <t>2003/8/18</t>
  </si>
  <si>
    <t>2004/3/19</t>
  </si>
  <si>
    <t>入山　ひなの</t>
  </si>
  <si>
    <t>ｲﾘﾔﾏ ﾋﾅﾉ</t>
  </si>
  <si>
    <t>2005/3/7</t>
  </si>
  <si>
    <t>竹田　咲羽</t>
  </si>
  <si>
    <t>ﾀｹﾀﾞ ｻﾜ</t>
  </si>
  <si>
    <t>2004/12/2</t>
  </si>
  <si>
    <t>福永　愛実</t>
  </si>
  <si>
    <t>ﾌｸﾅｶﾞ ｱﾐ</t>
  </si>
  <si>
    <t>2004/12/13</t>
  </si>
  <si>
    <t>森下　未空</t>
  </si>
  <si>
    <t>ﾓﾘｼﾀ ﾐｸ</t>
  </si>
  <si>
    <t>2004/11/19</t>
  </si>
  <si>
    <t>森下　未夢</t>
  </si>
  <si>
    <t>ﾓﾘｼﾀ ﾐﾕ</t>
  </si>
  <si>
    <t>山本　瑚春</t>
  </si>
  <si>
    <t>ﾔﾏﾓﾄ ｺﾊﾙ</t>
  </si>
  <si>
    <t>2005/1/15</t>
  </si>
  <si>
    <t>唐澤　栞</t>
  </si>
  <si>
    <t>ｶﾗｻﾜ ｼｵﾘ</t>
  </si>
  <si>
    <t>KARASAWA</t>
  </si>
  <si>
    <t>用貝　光穂</t>
  </si>
  <si>
    <t>ﾖｳｶﾞｲ ﾐﾎ</t>
  </si>
  <si>
    <t>2004/3/2</t>
  </si>
  <si>
    <t>吉永　梨桜</t>
  </si>
  <si>
    <t>ﾖｼﾅｶﾞ ﾘｵ</t>
  </si>
  <si>
    <t>髙橋　八重</t>
  </si>
  <si>
    <t>ﾀｶﾊｼ ﾔｴ</t>
  </si>
  <si>
    <t>2002/10/10</t>
  </si>
  <si>
    <t>藤木　志保</t>
  </si>
  <si>
    <t>ﾌｼﾞｷ ｼﾎ</t>
  </si>
  <si>
    <t>2004/7/18</t>
  </si>
  <si>
    <t>2001/6/21</t>
  </si>
  <si>
    <t>2003/8/5</t>
  </si>
  <si>
    <t>2003/7/18</t>
  </si>
  <si>
    <t>青田　光央</t>
  </si>
  <si>
    <t>ｱｵﾀ ﾐｵ</t>
  </si>
  <si>
    <t>AOTA</t>
  </si>
  <si>
    <t>末吉　凪</t>
  </si>
  <si>
    <t>ｽｴﾖｼ ﾅｷﾞ</t>
  </si>
  <si>
    <t>SUEYOSHI</t>
  </si>
  <si>
    <t>山田　吏桜</t>
  </si>
  <si>
    <t>ﾔﾏﾀﾞ ﾘｵ</t>
  </si>
  <si>
    <t>2004/5/7</t>
  </si>
  <si>
    <t>小畑　文乃</t>
  </si>
  <si>
    <t>ｵﾊﾞﾀ ｱﾔﾉ</t>
  </si>
  <si>
    <t>竹内　美蓮</t>
  </si>
  <si>
    <t>ﾀｹｳﾁ ﾐﾚﾝ</t>
  </si>
  <si>
    <t>Miren</t>
  </si>
  <si>
    <t>石田　瑞歩</t>
  </si>
  <si>
    <t>ｲｼﾀﾞ ﾐｽﾞﾎ</t>
  </si>
  <si>
    <t>2004/7/23</t>
  </si>
  <si>
    <t>Mizuho</t>
  </si>
  <si>
    <t>山崎　絢音</t>
  </si>
  <si>
    <t>ﾔﾏｻｷ ｱﾔﾈ</t>
  </si>
  <si>
    <t>2004/5/14</t>
  </si>
  <si>
    <t>2003/7/1</t>
  </si>
  <si>
    <t>2003/9/13</t>
  </si>
  <si>
    <t>池田　未來</t>
  </si>
  <si>
    <t>ｲｹﾀﾞ ﾐｸ</t>
  </si>
  <si>
    <t>2004/9/3</t>
  </si>
  <si>
    <t>田中　希空</t>
  </si>
  <si>
    <t>ﾀﾅｶ ﾉｱ</t>
  </si>
  <si>
    <t>松崎　碧梨</t>
  </si>
  <si>
    <t>ﾏﾂｻﾞｷ ｱｵﾘ</t>
  </si>
  <si>
    <t>2004/5/23</t>
  </si>
  <si>
    <t>Aori</t>
  </si>
  <si>
    <t>2001/8/8</t>
  </si>
  <si>
    <t>2003/1/13</t>
  </si>
  <si>
    <t>小野　葵生</t>
  </si>
  <si>
    <t>三木　双葉</t>
  </si>
  <si>
    <t>ﾐｷ ﾌﾀﾊﾞ</t>
  </si>
  <si>
    <t>Futaba</t>
  </si>
  <si>
    <t>2002/1/20</t>
  </si>
  <si>
    <t>2003/7/13</t>
  </si>
  <si>
    <t>2002/4/15</t>
  </si>
  <si>
    <t>2003/7/20</t>
  </si>
  <si>
    <t>2004/2/24</t>
  </si>
  <si>
    <t>2004/5/8</t>
  </si>
  <si>
    <t>宇野　若菜</t>
  </si>
  <si>
    <t>ｳﾉ ﾜｶﾅ</t>
  </si>
  <si>
    <t>2004/4/22</t>
  </si>
  <si>
    <t>2005/2/23</t>
  </si>
  <si>
    <t>西嶋　亜央衣</t>
  </si>
  <si>
    <t>ﾆｼｼﾞﾏ ｱｵｲ</t>
  </si>
  <si>
    <t>前田　朔良</t>
  </si>
  <si>
    <t>ﾏｴﾀﾞ ｻｸﾗ</t>
  </si>
  <si>
    <t>2004/4/4</t>
  </si>
  <si>
    <t>住吉　璃音</t>
  </si>
  <si>
    <t>ｽﾐﾖｼ ﾘﾝ</t>
  </si>
  <si>
    <t>SUMIYOSHI</t>
  </si>
  <si>
    <t>Kokona</t>
  </si>
  <si>
    <t>西川　愛美</t>
  </si>
  <si>
    <t>ﾆｼｶﾜ ｱｲﾐ</t>
  </si>
  <si>
    <t>山口　紗季</t>
  </si>
  <si>
    <t>ﾔﾏｸﾞﾁ ｻｷ</t>
  </si>
  <si>
    <t>2002/8/17</t>
  </si>
  <si>
    <t>眞田　桃花</t>
  </si>
  <si>
    <t>ｻﾅﾀﾞ ﾓﾓｶ</t>
  </si>
  <si>
    <t>2001/9/8</t>
  </si>
  <si>
    <t>Momoha</t>
  </si>
  <si>
    <t>2004/3/14</t>
  </si>
  <si>
    <t>FUKUSHIMA</t>
  </si>
  <si>
    <t>IKENAGA</t>
  </si>
  <si>
    <t>2003/12/2</t>
  </si>
  <si>
    <t>2004/2/14</t>
  </si>
  <si>
    <t>2002/11/19</t>
  </si>
  <si>
    <t>2003/11/12</t>
  </si>
  <si>
    <t>石戸　知奈</t>
  </si>
  <si>
    <t>ｲｼﾄﾞ ﾁﾅ</t>
  </si>
  <si>
    <t>ISHIDO</t>
  </si>
  <si>
    <t>China</t>
  </si>
  <si>
    <t>2002/8/12</t>
  </si>
  <si>
    <t>2004/1/16</t>
  </si>
  <si>
    <t>SUENAGA</t>
  </si>
  <si>
    <t>Kiyoka</t>
  </si>
  <si>
    <t>栗原　愛</t>
  </si>
  <si>
    <t>ｸﾘﾊﾗ ｱｲ</t>
  </si>
  <si>
    <t>2003/9/15</t>
  </si>
  <si>
    <t>徳原　麻友</t>
  </si>
  <si>
    <t>ﾄｸﾊﾗ ﾏﾕ</t>
  </si>
  <si>
    <t>2003/10/14</t>
  </si>
  <si>
    <t>高原　ひなた</t>
  </si>
  <si>
    <t>ﾀｶﾊﾗ ﾋﾅﾀ</t>
  </si>
  <si>
    <t>2004/1/9</t>
  </si>
  <si>
    <t>村上　風羽</t>
  </si>
  <si>
    <t>ﾑﾗｶﾐ ﾌｳ</t>
  </si>
  <si>
    <t>2003/10/18</t>
  </si>
  <si>
    <t>2000/3/2</t>
  </si>
  <si>
    <t>2001/7/3</t>
  </si>
  <si>
    <t>池田　ひな</t>
  </si>
  <si>
    <t>ｲｹﾀﾞ ﾋﾅ</t>
  </si>
  <si>
    <t>小川　日菜子</t>
  </si>
  <si>
    <t>ｵｶﾞﾜ ﾋﾅｺ</t>
  </si>
  <si>
    <t>棚橋　ほのか</t>
  </si>
  <si>
    <t>ﾀﾅﾊｼ ﾎﾉｶ</t>
  </si>
  <si>
    <t>TANAHASHI</t>
  </si>
  <si>
    <t>長瀬　桃里</t>
  </si>
  <si>
    <t>ﾅｶﾞｾ ﾓﾓﾘ</t>
  </si>
  <si>
    <t>Momori</t>
  </si>
  <si>
    <t>早川　菜緒</t>
  </si>
  <si>
    <t>ﾊﾔｶﾜ ﾅｵ</t>
  </si>
  <si>
    <t>2003/6/3</t>
  </si>
  <si>
    <t>向井　久美子</t>
  </si>
  <si>
    <t>ﾑｶｲ ｸﾐｺ</t>
  </si>
  <si>
    <t>2003/6/14</t>
  </si>
  <si>
    <t>Kumiko</t>
  </si>
  <si>
    <t>2001/4/29</t>
  </si>
  <si>
    <t>2001/4/15</t>
  </si>
  <si>
    <t>2004/3/22</t>
  </si>
  <si>
    <t>2003/10/1</t>
  </si>
  <si>
    <t>2003/6/13</t>
  </si>
  <si>
    <t>冨森　杏</t>
  </si>
  <si>
    <t>ﾄﾐﾓﾘ ｱﾝ</t>
  </si>
  <si>
    <t>TOMIMORI</t>
  </si>
  <si>
    <t>長岡　未菜</t>
  </si>
  <si>
    <t>ﾅｶﾞｵｶ ﾐﾅ</t>
  </si>
  <si>
    <t>北島　千聖</t>
  </si>
  <si>
    <t>ｷﾀｼﾞﾏ ﾁｻﾄ</t>
  </si>
  <si>
    <t>2004/12/15</t>
  </si>
  <si>
    <t>西村　光冬</t>
  </si>
  <si>
    <t>ﾆｼﾑﾗ ﾐﾌﾕ</t>
  </si>
  <si>
    <t>2004/12/22</t>
  </si>
  <si>
    <t>Mifuyu</t>
  </si>
  <si>
    <t>ｻｲﾄｳ ﾗﾝ</t>
  </si>
  <si>
    <t>大川　美来</t>
  </si>
  <si>
    <t>ｵｵｶﾜ ﾐｺ</t>
  </si>
  <si>
    <t>2003/5/14</t>
  </si>
  <si>
    <t>2003/9/14</t>
  </si>
  <si>
    <t>2003/10/16</t>
  </si>
  <si>
    <t>吉村　優希</t>
  </si>
  <si>
    <t>ﾖｼﾑﾗ ﾕｳｷ</t>
  </si>
  <si>
    <t>峰本　エマ</t>
  </si>
  <si>
    <t>ﾐﾈﾓﾄ ｴﾏ</t>
  </si>
  <si>
    <t>2005/3/9</t>
  </si>
  <si>
    <t>2003/2/20</t>
  </si>
  <si>
    <t>2001/4/9</t>
  </si>
  <si>
    <t>2000/10/10</t>
  </si>
  <si>
    <t>2000/4/8</t>
  </si>
  <si>
    <t>2001/10/25</t>
  </si>
  <si>
    <t>上田　万葉</t>
  </si>
  <si>
    <t>ｳｴﾀﾞ ﾏﾖ</t>
  </si>
  <si>
    <t>2001/7/14</t>
  </si>
  <si>
    <t>Mayo</t>
  </si>
  <si>
    <t>関　麻衣子</t>
  </si>
  <si>
    <t>ｾｷ ﾏｲｺ</t>
  </si>
  <si>
    <t>Maiko</t>
  </si>
  <si>
    <t>土橋　胡桃実</t>
  </si>
  <si>
    <t>ﾂﾁﾊｼ ｸﾙﾐ</t>
  </si>
  <si>
    <t>2004/7/1</t>
  </si>
  <si>
    <t>TSUCHIHASHI</t>
  </si>
  <si>
    <t>今西　虹那</t>
  </si>
  <si>
    <t>ｲﾏﾆｼ ﾆﾅ</t>
  </si>
  <si>
    <t>2004/9/11</t>
  </si>
  <si>
    <t>岡村　帆帆子</t>
  </si>
  <si>
    <t>ｵｶﾑﾗ ﾎﾎｺ</t>
  </si>
  <si>
    <t>Hohoko</t>
  </si>
  <si>
    <t>岡村　花生</t>
  </si>
  <si>
    <t>ｵｶﾑﾗ ﾊﾅｵ</t>
  </si>
  <si>
    <t>Hanao</t>
  </si>
  <si>
    <t>楠本　真緒</t>
  </si>
  <si>
    <t>ｸｽﾓﾄ ﾏｵ</t>
  </si>
  <si>
    <t>2004/10/5</t>
  </si>
  <si>
    <t>岸田　真弦</t>
  </si>
  <si>
    <t>ｷｼﾀﾞ ﾏｵ</t>
  </si>
  <si>
    <t>2004/10/14</t>
  </si>
  <si>
    <t>草野　湖子</t>
  </si>
  <si>
    <t>ｸｻﾉ ｺｺ</t>
  </si>
  <si>
    <t>2005/1/11</t>
  </si>
  <si>
    <t>KUSANO</t>
  </si>
  <si>
    <t>清水　つばさ</t>
  </si>
  <si>
    <t>ｼﾐｽﾞ ﾂﾊﾞｻ</t>
  </si>
  <si>
    <t>2004/4/16</t>
  </si>
  <si>
    <t>2003/5/20</t>
  </si>
  <si>
    <t>2003/11/5</t>
  </si>
  <si>
    <t>2002/6/10</t>
  </si>
  <si>
    <t>2004/2/19</t>
  </si>
  <si>
    <t>2002/7/1</t>
  </si>
  <si>
    <t>髙場　茄乃</t>
  </si>
  <si>
    <t>ﾀｶﾊﾞ ｶﾉ</t>
  </si>
  <si>
    <t>2000/4/9</t>
  </si>
  <si>
    <t>TAKABA</t>
  </si>
  <si>
    <t>2003/11/24</t>
  </si>
  <si>
    <t>2003/11/14</t>
  </si>
  <si>
    <t>2004/2/9</t>
  </si>
  <si>
    <t>市　柚月</t>
  </si>
  <si>
    <t>ｲﾁ ﾕﾂﾞｷ</t>
  </si>
  <si>
    <t>ICHI</t>
  </si>
  <si>
    <t>2002/9/19</t>
  </si>
  <si>
    <t>佐藤　小花</t>
  </si>
  <si>
    <t>ｻﾄｳ ｺﾊﾅ</t>
  </si>
  <si>
    <t>2005/2/10</t>
  </si>
  <si>
    <t>Kohana</t>
  </si>
  <si>
    <t>川島　空</t>
  </si>
  <si>
    <t>ｶﾜｼﾏ ｿﾗ</t>
  </si>
  <si>
    <t>2004/9/15</t>
  </si>
  <si>
    <t>KAWASHIMA</t>
  </si>
  <si>
    <t>大久保　楓香</t>
  </si>
  <si>
    <t>ｵｵｸﾎﾞ ﾌｳｶ</t>
  </si>
  <si>
    <t>中原　鈴</t>
  </si>
  <si>
    <t>ﾅｶﾊﾗ ｽｽﾞ</t>
  </si>
  <si>
    <t>2004/8/21</t>
  </si>
  <si>
    <t>Suzu</t>
  </si>
  <si>
    <t>武田　光里</t>
  </si>
  <si>
    <t>ﾀｹﾀﾞ ﾋｶﾘ</t>
  </si>
  <si>
    <t>利國　文音</t>
  </si>
  <si>
    <t>ﾄｼｸﾆ ｱﾔﾈ</t>
  </si>
  <si>
    <t>TOSHIKUNI</t>
  </si>
  <si>
    <t>2003/3/4</t>
  </si>
  <si>
    <t>今津　花巴</t>
  </si>
  <si>
    <t>ｲﾏﾂﾞ ﾊﾅﾊ</t>
  </si>
  <si>
    <t>2004/4/18</t>
  </si>
  <si>
    <t>Hanaha</t>
  </si>
  <si>
    <t>松田　空</t>
  </si>
  <si>
    <t>ﾏﾂﾀﾞ ｿﾗ</t>
  </si>
  <si>
    <t>2005/1/10</t>
  </si>
  <si>
    <t>竹下　咲来</t>
  </si>
  <si>
    <t>ﾀｹｼﾀ ｻｸﾗ</t>
  </si>
  <si>
    <t>浅本　涼香</t>
  </si>
  <si>
    <t>ｱｻﾓﾄ ｽｽﾞｶ</t>
  </si>
  <si>
    <t>ASAMOTO</t>
  </si>
  <si>
    <t>田原　奈波</t>
  </si>
  <si>
    <t>ﾀﾊﾗ ﾅﾅﾐ</t>
  </si>
  <si>
    <t>三平　紫衣</t>
  </si>
  <si>
    <t>ﾐﾋﾗ ｼｴ</t>
  </si>
  <si>
    <t>MIHIRA</t>
  </si>
  <si>
    <t>Shie</t>
  </si>
  <si>
    <t>津田　妃茉里</t>
  </si>
  <si>
    <t>ﾂﾀﾞ ﾋﾏﾘ</t>
  </si>
  <si>
    <t>Himari</t>
  </si>
  <si>
    <t>葛原　沙知</t>
  </si>
  <si>
    <t>ｸｽﾞﾊﾗ ｻﾁ</t>
  </si>
  <si>
    <t>KUZUHARA</t>
  </si>
  <si>
    <t>Sachi</t>
  </si>
  <si>
    <t>木村　亜弥</t>
  </si>
  <si>
    <t>ｷﾑﾗ ｱﾔ</t>
  </si>
  <si>
    <t>保科　一葉</t>
  </si>
  <si>
    <t>ﾎｼﾅ ｶｽﾞﾊ</t>
  </si>
  <si>
    <t>HOSHINA</t>
  </si>
  <si>
    <t>田井　彩晴</t>
  </si>
  <si>
    <t>ﾀｲ ｲﾛﾊ</t>
  </si>
  <si>
    <t>伊藤　愛織</t>
  </si>
  <si>
    <t>ｲﾄｳ ｱｲﾘ</t>
  </si>
  <si>
    <t>住谷　春歌</t>
  </si>
  <si>
    <t>ｽﾐﾀﾆ ﾊﾙｶ</t>
  </si>
  <si>
    <t>SUMITANI</t>
  </si>
  <si>
    <t>中西　桃美</t>
  </si>
  <si>
    <t>ﾅｶﾆｼ ﾓﾓﾐ</t>
  </si>
  <si>
    <t>Momomi</t>
  </si>
  <si>
    <t>曽根　千鈴</t>
  </si>
  <si>
    <t>ｿﾈ ﾁｽｽﾞ</t>
  </si>
  <si>
    <t>Chisuzu</t>
  </si>
  <si>
    <t>高野　夕奈</t>
  </si>
  <si>
    <t>ﾀｶﾉ ﾕｳﾅ</t>
  </si>
  <si>
    <t>作本　真里奈</t>
  </si>
  <si>
    <t>ｻｸﾓﾄ ﾏﾘﾅ</t>
  </si>
  <si>
    <t>SAKUMOTO</t>
  </si>
  <si>
    <t>Marina</t>
  </si>
  <si>
    <t>片葺　かこ</t>
  </si>
  <si>
    <t>ｶﾀﾌﾞｷ ｶｺ</t>
  </si>
  <si>
    <t>KATABUKI</t>
  </si>
  <si>
    <t>Kako</t>
  </si>
  <si>
    <t>細田　知花</t>
  </si>
  <si>
    <t>ﾎｿﾀﾞ ﾄﾓｶ</t>
  </si>
  <si>
    <t>小松　夏歩</t>
  </si>
  <si>
    <t>ｺﾏﾂ ｶﾎ</t>
  </si>
  <si>
    <t>杉本　響</t>
  </si>
  <si>
    <t>ｽｷﾞﾓﾄ ﾕﾗ</t>
  </si>
  <si>
    <t>横田　亜依</t>
  </si>
  <si>
    <t>ﾖｺﾀ ｱｲ</t>
  </si>
  <si>
    <t>倉田　怜奈</t>
  </si>
  <si>
    <t>ｸﾗﾀ ﾚﾅ</t>
  </si>
  <si>
    <t>KURATA</t>
  </si>
  <si>
    <t>蒲生　彩水</t>
  </si>
  <si>
    <t>ｶﾞﾓｳ ｱﾔﾐ</t>
  </si>
  <si>
    <t>GAMO</t>
  </si>
  <si>
    <t>大倉　倭歌</t>
  </si>
  <si>
    <t>ｵｵｸﾗ ﾜｶ</t>
  </si>
  <si>
    <t>OKURA</t>
  </si>
  <si>
    <t>Waka</t>
  </si>
  <si>
    <t>遠藤　由姫衣</t>
  </si>
  <si>
    <t>ｴﾝﾄﾞｳ ﾕｷｴ</t>
  </si>
  <si>
    <t>Yukie</t>
  </si>
  <si>
    <t>濱口　姫生</t>
  </si>
  <si>
    <t>ﾊﾏｸﾞﾁ ﾋﾅﾘ</t>
  </si>
  <si>
    <t>Hinari</t>
  </si>
  <si>
    <t>苅谷　真奈</t>
  </si>
  <si>
    <t>ｶﾘﾔ ﾏﾅ</t>
  </si>
  <si>
    <t>KARIYA</t>
  </si>
  <si>
    <t>大杉　遥子</t>
  </si>
  <si>
    <t>ｵｵｽｷﾞ ﾊﾙｺ</t>
  </si>
  <si>
    <t>OSUGI</t>
  </si>
  <si>
    <t>Haruko</t>
  </si>
  <si>
    <t>森　日和</t>
  </si>
  <si>
    <t>ﾓﾘ ﾋﾖﾘ</t>
  </si>
  <si>
    <t>有賀　光理</t>
  </si>
  <si>
    <t>ｱﾙｶﾞ ﾋｶﾘ</t>
  </si>
  <si>
    <t>ARUGA</t>
  </si>
  <si>
    <t>塚本　舞</t>
  </si>
  <si>
    <t>ﾂｶﾓﾄ ﾏｲ</t>
  </si>
  <si>
    <t>土田　真由</t>
  </si>
  <si>
    <t>ﾂﾁﾀﾞ ﾏﾕ</t>
  </si>
  <si>
    <t>TSUCHIDA</t>
  </si>
  <si>
    <t>井口　彩子</t>
  </si>
  <si>
    <t>ｲｸﾞﾁ ｱﾔｺ</t>
  </si>
  <si>
    <t>SHIOMI</t>
  </si>
  <si>
    <t>畑山　陽星</t>
  </si>
  <si>
    <t>高森　心我</t>
  </si>
  <si>
    <t>森　輝也</t>
  </si>
  <si>
    <t>ﾓﾘ ｶｶﾞﾔ</t>
  </si>
  <si>
    <t>M3</t>
  </si>
  <si>
    <t>2004/3/23</t>
  </si>
  <si>
    <t>春名　友貴</t>
  </si>
  <si>
    <t>ﾊﾙﾅ ﾄﾓｷ</t>
  </si>
  <si>
    <t>HARUNA</t>
  </si>
  <si>
    <t>OTSUBO</t>
  </si>
  <si>
    <t>吉津　心雄</t>
  </si>
  <si>
    <t>ﾖｼﾂﾞ ｼﾕｳ</t>
  </si>
  <si>
    <t>南垣　斗磨</t>
  </si>
  <si>
    <t>ﾐﾅﾐｶﾞｷ ﾄｳﾏ</t>
  </si>
  <si>
    <t>MINAMIGAKI</t>
  </si>
  <si>
    <t>秋山　翔太朗</t>
  </si>
  <si>
    <t>森原　蓮斗</t>
  </si>
  <si>
    <t>小郷　翼</t>
  </si>
  <si>
    <t>ｵｺﾞｳ ﾂﾊﾞｻ</t>
  </si>
  <si>
    <t>OGO</t>
  </si>
  <si>
    <t>金谷　拓弥</t>
  </si>
  <si>
    <t>ｶﾅﾀﾆ ﾀｸﾐ</t>
  </si>
  <si>
    <t>Masanari</t>
  </si>
  <si>
    <t>木村　駿太</t>
  </si>
  <si>
    <t>ｷﾑﾗ ｼｭﾝﾀ</t>
  </si>
  <si>
    <t>Syunta</t>
  </si>
  <si>
    <t>芹澤　柊飛</t>
  </si>
  <si>
    <t>ｾﾘｻﾞﾜ ｼｭｳﾄ</t>
  </si>
  <si>
    <t>SERIZAWA</t>
  </si>
  <si>
    <t>岩野　史弥</t>
  </si>
  <si>
    <t>ｲﾜﾉ ﾌﾐﾔ</t>
  </si>
  <si>
    <t>2004/9/30</t>
  </si>
  <si>
    <t>IWANO</t>
  </si>
  <si>
    <t>中田　透羽</t>
  </si>
  <si>
    <t>ﾅｶﾀ ﾄﾜ</t>
  </si>
  <si>
    <t>森玉　鳳雅</t>
  </si>
  <si>
    <t>ﾓﾘﾀﾏ ﾌｳｶﾞ</t>
  </si>
  <si>
    <t>MORITAMA</t>
  </si>
  <si>
    <t>Fuga</t>
  </si>
  <si>
    <t>森岡　篤史</t>
  </si>
  <si>
    <t>ﾓﾘｵｶ ｱﾂｼ</t>
  </si>
  <si>
    <t>池内　優史</t>
  </si>
  <si>
    <t>ｲｹｳﾁ ﾕｳｼ</t>
  </si>
  <si>
    <t>IKEUCHI</t>
  </si>
  <si>
    <t>川又　碧仁</t>
  </si>
  <si>
    <t>ｶﾜﾏﾀ ｱｵﾄ</t>
  </si>
  <si>
    <t>2004/6/10</t>
  </si>
  <si>
    <t>KAWAMATA</t>
  </si>
  <si>
    <t>磯本　楓太</t>
  </si>
  <si>
    <t>ｲｿﾓﾄ ﾌｳﾀ</t>
  </si>
  <si>
    <t>ISOMOTO</t>
  </si>
  <si>
    <t>吉田　陸哉</t>
  </si>
  <si>
    <t>ﾖｼﾀﾞ ﾘｸﾔ</t>
  </si>
  <si>
    <t>平野　圭人</t>
  </si>
  <si>
    <t>ﾋﾗﾉ ｹｲﾄ</t>
  </si>
  <si>
    <t>岡村　和真</t>
  </si>
  <si>
    <t>ｵｶﾑﾗ ﾜｼﾝ</t>
  </si>
  <si>
    <t>Washin</t>
  </si>
  <si>
    <t>大槻　涼人</t>
  </si>
  <si>
    <t>ｵｵﾂｷ ﾘｮｳﾄ</t>
  </si>
  <si>
    <t>森川　葉月</t>
  </si>
  <si>
    <t>水野　翔太</t>
  </si>
  <si>
    <t>ﾐｽﾞﾉ ｼｮｳﾀ</t>
  </si>
  <si>
    <t>2004/7/16</t>
  </si>
  <si>
    <t>2002/2/23</t>
  </si>
  <si>
    <t>2002/7/21</t>
  </si>
  <si>
    <t>2002/10/3</t>
  </si>
  <si>
    <t>2002/8/29</t>
  </si>
  <si>
    <t>2002/7/20</t>
  </si>
  <si>
    <t>2001/8/25</t>
  </si>
  <si>
    <t>2003/5/27</t>
  </si>
  <si>
    <t>2003/9/10</t>
  </si>
  <si>
    <t>2004/2/2</t>
  </si>
  <si>
    <t>2004/3/4</t>
  </si>
  <si>
    <t>2003/9/28</t>
  </si>
  <si>
    <t>2003/4/10</t>
  </si>
  <si>
    <t>2003/4/30</t>
  </si>
  <si>
    <t>KURAHASHI</t>
  </si>
  <si>
    <t>2003/6/24</t>
  </si>
  <si>
    <t>KO</t>
  </si>
  <si>
    <t>2003/10/6</t>
  </si>
  <si>
    <t>ｳｴﾀ ﾐｽﾞｷ</t>
  </si>
  <si>
    <t>2003/5/5</t>
  </si>
  <si>
    <t>UETA</t>
  </si>
  <si>
    <t>2003/10/17</t>
  </si>
  <si>
    <t>2003/4/16</t>
  </si>
  <si>
    <t>2003/4/6</t>
  </si>
  <si>
    <t>2003/5/12</t>
  </si>
  <si>
    <t>2004/1/12</t>
  </si>
  <si>
    <t>2003/4/8</t>
  </si>
  <si>
    <t>2003/7/7</t>
  </si>
  <si>
    <t>2003/7/8</t>
  </si>
  <si>
    <t>2003/9/27</t>
  </si>
  <si>
    <t>尾上　陽人</t>
  </si>
  <si>
    <t>ｵﾉｳｴ ﾊﾙﾄ</t>
  </si>
  <si>
    <t>児玉　航洋</t>
  </si>
  <si>
    <t>ｺﾀﾞﾏ ｺｳﾖｳ</t>
  </si>
  <si>
    <t>吉田　正道</t>
  </si>
  <si>
    <t>ﾖｼﾀﾞ ﾏｻﾐﾁ</t>
  </si>
  <si>
    <t>堀　航太朗</t>
  </si>
  <si>
    <t>ﾎﾘ ｺｳﾀﾛｳ</t>
  </si>
  <si>
    <t>2004/7/25</t>
  </si>
  <si>
    <t>今岡　遥仁</t>
  </si>
  <si>
    <t>ｲﾏｵｶ ﾊﾙﾄ</t>
  </si>
  <si>
    <t>2004/8/7</t>
  </si>
  <si>
    <t>宮坂　侑汰</t>
  </si>
  <si>
    <t>ﾐﾔｻｶ ﾕｳﾀ</t>
  </si>
  <si>
    <t>中山　柊太</t>
  </si>
  <si>
    <t>ﾅｶﾔﾏ ｼｭｳﾀ</t>
  </si>
  <si>
    <t>2004/12/19</t>
  </si>
  <si>
    <t>髙木　大翔</t>
  </si>
  <si>
    <t>ﾀｶｷﾞ ﾀｲﾄ</t>
  </si>
  <si>
    <t>中井　翔太</t>
  </si>
  <si>
    <t>ﾅｶｲ ｼｮｳﾀ</t>
  </si>
  <si>
    <t>2004/9/24</t>
  </si>
  <si>
    <t>村田　真一朗</t>
  </si>
  <si>
    <t>ﾑﾗﾀ ｼﾝｲﾁﾛｳ</t>
  </si>
  <si>
    <t>2004/6/11</t>
  </si>
  <si>
    <t>藪田　虎志朗</t>
  </si>
  <si>
    <t>ﾔﾌﾞﾀ ｺｼﾞﾛｳ</t>
  </si>
  <si>
    <t>2004/8/31</t>
  </si>
  <si>
    <t>久永　健太</t>
  </si>
  <si>
    <t>ﾋｻﾅｶﾞ ｹﾝﾀ</t>
  </si>
  <si>
    <t>2002/4/24</t>
  </si>
  <si>
    <t>HISANAGA</t>
  </si>
  <si>
    <t>望月　大生</t>
  </si>
  <si>
    <t>ﾓﾁﾂﾞｷ ﾀｲｾｲ</t>
  </si>
  <si>
    <t>2001/7/19</t>
  </si>
  <si>
    <t>2002/2/9</t>
  </si>
  <si>
    <t>2001/10/21</t>
  </si>
  <si>
    <t>2002/3/30</t>
  </si>
  <si>
    <t>2000/8/7</t>
  </si>
  <si>
    <t>2001/10/1</t>
  </si>
  <si>
    <t>2002/7/3</t>
  </si>
  <si>
    <t>2002/7/27</t>
  </si>
  <si>
    <t>2002/9/27</t>
  </si>
  <si>
    <t>2002/5/3</t>
  </si>
  <si>
    <t>2003/3/7</t>
  </si>
  <si>
    <t>2003/3/2</t>
  </si>
  <si>
    <t>2001/9/30</t>
  </si>
  <si>
    <t>2003/1/2</t>
  </si>
  <si>
    <t>2001/10/22</t>
  </si>
  <si>
    <t>2002/11/28</t>
  </si>
  <si>
    <t>2003/4/7</t>
  </si>
  <si>
    <t>2003/5/19</t>
  </si>
  <si>
    <t>2003/9/16</t>
  </si>
  <si>
    <t>2003/12/19</t>
  </si>
  <si>
    <t>2003/9/21</t>
  </si>
  <si>
    <t>飯塚　翔平</t>
  </si>
  <si>
    <t>ｲｲﾂﾞｶ ｼｮｳﾍｲ</t>
  </si>
  <si>
    <t>2002/6/26</t>
  </si>
  <si>
    <t>IIZUKA</t>
  </si>
  <si>
    <t>成田　啓史</t>
  </si>
  <si>
    <t>ﾅﾘﾀ ｻﾄｼ</t>
  </si>
  <si>
    <t>下川　夏輝</t>
  </si>
  <si>
    <t>ｼﾓｶﾜ ﾅﾂｷ</t>
  </si>
  <si>
    <t>2003/8/31</t>
  </si>
  <si>
    <t>須賀田　陽</t>
  </si>
  <si>
    <t>ｽｶﾞﾀ ﾊﾙ</t>
  </si>
  <si>
    <t>2004/12/28</t>
  </si>
  <si>
    <t>SUGATA</t>
  </si>
  <si>
    <t>藤野　一寿</t>
  </si>
  <si>
    <t>ﾌｼﾞﾉ ｶｽﾞﾄｼ</t>
  </si>
  <si>
    <t>Kazutoshi</t>
  </si>
  <si>
    <t>奥谷　拓征</t>
  </si>
  <si>
    <t>ｵｸﾀﾆ ﾀｸｾｲ</t>
  </si>
  <si>
    <t>2004/6/9</t>
  </si>
  <si>
    <t>Takusei</t>
  </si>
  <si>
    <t>三柳　遥暉</t>
  </si>
  <si>
    <t>ﾐﾂﾔﾅｷﾞ ﾊﾙｷ</t>
  </si>
  <si>
    <t>MITSUYANAGI</t>
  </si>
  <si>
    <t>谷本　琳</t>
  </si>
  <si>
    <t>ﾀﾆﾓﾄ ﾘﾝ</t>
  </si>
  <si>
    <t>2004/8/1</t>
  </si>
  <si>
    <t>2000/9/12</t>
  </si>
  <si>
    <t>2001/11/5</t>
  </si>
  <si>
    <t>2002/7/13</t>
  </si>
  <si>
    <t>2002/10/11</t>
  </si>
  <si>
    <t>2003/7/14</t>
  </si>
  <si>
    <t>2003/11/18</t>
  </si>
  <si>
    <t>2003/10/21</t>
  </si>
  <si>
    <t>2003/6/11</t>
  </si>
  <si>
    <t>2003/9/11</t>
  </si>
  <si>
    <t>2003/8/23</t>
  </si>
  <si>
    <t>2003/6/23</t>
  </si>
  <si>
    <t>加茂　翼</t>
  </si>
  <si>
    <t>ｶﾓ ﾂﾊﾞｻ</t>
  </si>
  <si>
    <t>2004/6/17</t>
  </si>
  <si>
    <t>宮出　誠大</t>
  </si>
  <si>
    <t>ﾐﾔﾃﾞ ﾏｻﾋﾛ</t>
  </si>
  <si>
    <t>2004/8/17</t>
  </si>
  <si>
    <t>ｵｵﾀ ﾘｭｳｾｲ</t>
  </si>
  <si>
    <t>南本　陸斗</t>
  </si>
  <si>
    <t>ﾐﾅﾐﾓﾄ ﾘｸﾄ</t>
  </si>
  <si>
    <t>2004/9/7</t>
  </si>
  <si>
    <t>MINAMIMOTO</t>
  </si>
  <si>
    <t>宮村　友也</t>
  </si>
  <si>
    <t>ﾐﾔﾑﾗ ﾄﾓﾔ</t>
  </si>
  <si>
    <t>2004/7/2</t>
  </si>
  <si>
    <t>MIYAMURA</t>
  </si>
  <si>
    <t>田中　琉聖</t>
  </si>
  <si>
    <t>ﾀﾅｶ ﾘｭｳｾｲ</t>
  </si>
  <si>
    <t>浅野　孔</t>
  </si>
  <si>
    <t>ｱｻﾉ ｺｳ</t>
  </si>
  <si>
    <t>Kou</t>
  </si>
  <si>
    <t>長葭　遥斗</t>
  </si>
  <si>
    <t>ﾅｶﾞﾖｼ ﾊﾙﾄ</t>
  </si>
  <si>
    <t>土出　真佑斗</t>
  </si>
  <si>
    <t>ﾂﾁﾃﾞ ﾏﾕﾄ</t>
  </si>
  <si>
    <t>2004/11/9</t>
  </si>
  <si>
    <t>Mayuto</t>
  </si>
  <si>
    <t>伐栗　暖人</t>
  </si>
  <si>
    <t>ｷﾘｸﾘ ﾊﾙﾄ</t>
  </si>
  <si>
    <t>2005/3/30</t>
  </si>
  <si>
    <t>佐々木　祥吾</t>
  </si>
  <si>
    <t>ｻｻｷ ｼｮｳｺﾞ</t>
  </si>
  <si>
    <t>ｺｼﾞﾏ ﾖｳｶﾞ</t>
  </si>
  <si>
    <t>2004/8/19</t>
  </si>
  <si>
    <t>2001/11/2</t>
  </si>
  <si>
    <t>2002/3/29</t>
  </si>
  <si>
    <t>2001/8/11</t>
  </si>
  <si>
    <t>2001/6/11</t>
  </si>
  <si>
    <t>2001/7/5</t>
  </si>
  <si>
    <t>2002/7/4</t>
  </si>
  <si>
    <t>2003/2/1</t>
  </si>
  <si>
    <t>2002/7/12</t>
  </si>
  <si>
    <t>2002/4/26</t>
  </si>
  <si>
    <t>2004/3/27</t>
  </si>
  <si>
    <t>2003/11/23</t>
  </si>
  <si>
    <t>2003/7/21</t>
  </si>
  <si>
    <t>2003/4/23</t>
  </si>
  <si>
    <t>2003/10/9</t>
  </si>
  <si>
    <t>2003/8/26</t>
  </si>
  <si>
    <t>2003/5/10</t>
  </si>
  <si>
    <t>2003/6/18</t>
  </si>
  <si>
    <t>2003/6/4</t>
  </si>
  <si>
    <t>2004/1/18</t>
  </si>
  <si>
    <t>2003/10/2</t>
  </si>
  <si>
    <t>2003/8/28</t>
  </si>
  <si>
    <t>2004/7/12</t>
  </si>
  <si>
    <t>八鍬　薫</t>
  </si>
  <si>
    <t>YAKUWA</t>
  </si>
  <si>
    <t>土井　創嵐</t>
  </si>
  <si>
    <t>ﾄﾞｲ ｿﾗ</t>
  </si>
  <si>
    <t>2004/4/9</t>
  </si>
  <si>
    <t>2004/7/31</t>
  </si>
  <si>
    <t>野原　颯太</t>
  </si>
  <si>
    <t>ﾉﾊﾗ ｿｳﾀ</t>
  </si>
  <si>
    <t>2005/3/15</t>
  </si>
  <si>
    <t>NOHARA</t>
  </si>
  <si>
    <t>Souta</t>
  </si>
  <si>
    <t>別府　涼司</t>
  </si>
  <si>
    <t>ﾍﾞｯﾌﾟ ﾘｮｳｼﾞ</t>
  </si>
  <si>
    <t>2004/7/26</t>
  </si>
  <si>
    <t>BEPPU</t>
  </si>
  <si>
    <t>藤橋　倫太朗</t>
  </si>
  <si>
    <t>ﾌｼﾞﾊｼ ﾘﾝﾀﾛｳ</t>
  </si>
  <si>
    <t>2004/12/4</t>
  </si>
  <si>
    <t>FUJIHASHI</t>
  </si>
  <si>
    <t>植澤　竜也</t>
  </si>
  <si>
    <t>ｳｴｻﾞﾜ ﾀﾂﾔ</t>
  </si>
  <si>
    <t>UEZAWA</t>
  </si>
  <si>
    <t>2004/12/5</t>
  </si>
  <si>
    <t>門田　大樹</t>
  </si>
  <si>
    <t>ｶﾄﾞﾀ ﾀﾞｲｷ</t>
  </si>
  <si>
    <t>KADOTA</t>
  </si>
  <si>
    <t>貝崎　渉</t>
  </si>
  <si>
    <t>ｶｲｻﾞｷ ﾜﾀﾙ</t>
  </si>
  <si>
    <t>2004/5/19</t>
  </si>
  <si>
    <t>KAIZAKI</t>
  </si>
  <si>
    <t>2004/5/21</t>
  </si>
  <si>
    <t>FUJITANI</t>
  </si>
  <si>
    <t>酒井　大智</t>
  </si>
  <si>
    <t>ｻｶｲ ﾀﾞｲﾁ</t>
  </si>
  <si>
    <t>2004/6/29</t>
  </si>
  <si>
    <t>西村　聡一郎</t>
  </si>
  <si>
    <t>ﾆｼﾑﾗ ｿｳｲﾁﾛｳ</t>
  </si>
  <si>
    <t>平賀　丈也</t>
  </si>
  <si>
    <t>ﾋﾗｶﾞ ﾀｹﾔ</t>
  </si>
  <si>
    <t>2004/12/20</t>
  </si>
  <si>
    <t>HIRAGA</t>
  </si>
  <si>
    <t>Takeya</t>
  </si>
  <si>
    <t>中野　稜太</t>
  </si>
  <si>
    <t>ﾅｶﾉ ﾘｮｳﾀ</t>
  </si>
  <si>
    <t>伊藤　悠真</t>
  </si>
  <si>
    <t>ｲﾄｳ ﾕｳﾏ</t>
  </si>
  <si>
    <t>林　虎道</t>
  </si>
  <si>
    <t>ﾊﾔｼ ﾄﾗﾐﾁ</t>
  </si>
  <si>
    <t>Toramichi</t>
  </si>
  <si>
    <t>ｲｼｶﾜ ﾃﾙｱｷ</t>
  </si>
  <si>
    <t>Teruaki</t>
  </si>
  <si>
    <t>山崎　遥人</t>
  </si>
  <si>
    <t>ﾔﾏｻｷ ﾊﾙﾄ</t>
  </si>
  <si>
    <t>2004/8/15</t>
  </si>
  <si>
    <t>奥村　航貴</t>
  </si>
  <si>
    <t>ｵｸﾑﾗ ｺｳｷ</t>
  </si>
  <si>
    <t>野田　陸人</t>
  </si>
  <si>
    <t>ﾉﾀﾞ ﾘｸﾄ</t>
  </si>
  <si>
    <t>小西　遥斗</t>
  </si>
  <si>
    <t>ｺﾆｼ ﾊﾙﾄ</t>
  </si>
  <si>
    <t>2004/11/30</t>
  </si>
  <si>
    <t>古澤　侑也</t>
  </si>
  <si>
    <t>ﾌﾙｻﾜ ﾕｳﾔ</t>
  </si>
  <si>
    <t>小林　啓祐</t>
  </si>
  <si>
    <t>ｺﾊﾞﾔｼ ｹｲｽｹ</t>
  </si>
  <si>
    <t>2005/2/11</t>
  </si>
  <si>
    <t>佐々木　仁哉</t>
  </si>
  <si>
    <t>ｻｻｷ ｼﾞﾝﾔ</t>
  </si>
  <si>
    <t>Jinya</t>
  </si>
  <si>
    <t>吉本　空</t>
  </si>
  <si>
    <t>ﾖｼﾓﾄ ｿﾗ</t>
  </si>
  <si>
    <t>2005/2/22</t>
  </si>
  <si>
    <t>玉村　悠登</t>
  </si>
  <si>
    <t>ﾀﾏﾑﾗ ﾕｳﾄ</t>
  </si>
  <si>
    <t>TAMAMURA</t>
  </si>
  <si>
    <t>2004/6/22</t>
  </si>
  <si>
    <t>中島　迅帝</t>
  </si>
  <si>
    <t>ﾅｶｼﾞﾏ ﾊﾔﾃ</t>
  </si>
  <si>
    <t>2005/2/7</t>
  </si>
  <si>
    <t>2001/3/2</t>
  </si>
  <si>
    <t>2003/3/8</t>
  </si>
  <si>
    <t>2003/4/28</t>
  </si>
  <si>
    <t>2004/2/16</t>
  </si>
  <si>
    <t>2002/8/3</t>
  </si>
  <si>
    <t>2003/11/30</t>
  </si>
  <si>
    <t>2003/3/10</t>
  </si>
  <si>
    <t>2004/1/28</t>
  </si>
  <si>
    <t>2003/10/13</t>
  </si>
  <si>
    <t>2003/8/22</t>
  </si>
  <si>
    <t>2003/11/6</t>
  </si>
  <si>
    <t>2003/11/2</t>
  </si>
  <si>
    <t>寺村　滉平</t>
  </si>
  <si>
    <t>ﾃﾗﾑﾗ ｺｳﾍｲ</t>
  </si>
  <si>
    <t>TERAMURA</t>
  </si>
  <si>
    <t>中谷　優斗</t>
  </si>
  <si>
    <t>ﾅｶﾀﾆ ﾕｳﾄ</t>
  </si>
  <si>
    <t>冨田　悠斗</t>
  </si>
  <si>
    <t>ﾄﾐﾀ ﾕｳﾄ</t>
  </si>
  <si>
    <t>福西　伸哉</t>
  </si>
  <si>
    <t>ﾌｸﾆｼ ｼﾝﾔ</t>
  </si>
  <si>
    <t>FUKUNISHI</t>
  </si>
  <si>
    <t>磯淵　圭一郎</t>
  </si>
  <si>
    <t>ｲｿﾌﾞﾁ ｹｲｲﾁﾛｳ</t>
  </si>
  <si>
    <t>2004/11/22</t>
  </si>
  <si>
    <t>ISOBUCHI</t>
  </si>
  <si>
    <t>Keiichiro</t>
  </si>
  <si>
    <t>松本　太良</t>
  </si>
  <si>
    <t>ﾏﾂﾓﾄ ﾀｲﾗ</t>
  </si>
  <si>
    <t>Taira</t>
  </si>
  <si>
    <t>郷　颯冴</t>
  </si>
  <si>
    <t>ｺﾞｳ ｿｳｶﾞ</t>
  </si>
  <si>
    <t>2004/12/9</t>
  </si>
  <si>
    <t>GO</t>
  </si>
  <si>
    <t>Soga</t>
  </si>
  <si>
    <t>杉山　跳馬</t>
  </si>
  <si>
    <t>ｽｷﾞﾔﾏ ﾁｮｳﾏ</t>
  </si>
  <si>
    <t>2004/8/18</t>
  </si>
  <si>
    <t>Choma</t>
  </si>
  <si>
    <t>嶋渡　涼太</t>
  </si>
  <si>
    <t>ｼﾏﾄﾞ ﾘｮｳﾀ</t>
  </si>
  <si>
    <t>SHIMADO</t>
  </si>
  <si>
    <t>東　大樹</t>
  </si>
  <si>
    <t>ｱｽﾞﾏ ﾀﾞｲｷ</t>
  </si>
  <si>
    <t>市川　隼</t>
  </si>
  <si>
    <t>ｲﾁｶﾜ ﾊﾔﾄ</t>
  </si>
  <si>
    <t>2004/6/23</t>
  </si>
  <si>
    <t>岩城　結太</t>
  </si>
  <si>
    <t>ｲﾜｷ ﾕｳﾀ</t>
  </si>
  <si>
    <t>川井　鳳雅</t>
  </si>
  <si>
    <t>ｶﾜｲ ｺｳｶﾞ</t>
  </si>
  <si>
    <t>武井　夢叶</t>
  </si>
  <si>
    <t>ﾀｹｲ ﾕｳﾄ</t>
  </si>
  <si>
    <t>2004/7/21</t>
  </si>
  <si>
    <t>ﾌｼﾞﾀ ﾀﾞｲｷ</t>
  </si>
  <si>
    <t>2004/12/7</t>
  </si>
  <si>
    <t>高橋　拓夢</t>
  </si>
  <si>
    <t>ﾀｶﾊｼ ﾋﾛﾑ</t>
  </si>
  <si>
    <t>岩重　功輝</t>
  </si>
  <si>
    <t>ｲﾜｼｹﾞ ｺｳｷ</t>
  </si>
  <si>
    <t>2004/5/20</t>
  </si>
  <si>
    <t>IWASHIGE</t>
  </si>
  <si>
    <t>白糸　晟也</t>
  </si>
  <si>
    <t>ｼﾗｲﾄ ｾﾅ</t>
  </si>
  <si>
    <t>2005/1/23</t>
  </si>
  <si>
    <t>SHIRAITO</t>
  </si>
  <si>
    <t>2005/3/11</t>
  </si>
  <si>
    <t>宮地　大暉</t>
  </si>
  <si>
    <t>ﾐﾔｼﾞ ﾀﾞｲｷ</t>
  </si>
  <si>
    <t>1999/4/28</t>
  </si>
  <si>
    <t>2001/10/17</t>
  </si>
  <si>
    <t>2000/5/30</t>
  </si>
  <si>
    <t>2002/3/4</t>
  </si>
  <si>
    <t>2002/9/26</t>
  </si>
  <si>
    <t>2001/9/18</t>
  </si>
  <si>
    <t>2002/10/8</t>
  </si>
  <si>
    <t>2002/9/21</t>
  </si>
  <si>
    <t>2003/7/26</t>
  </si>
  <si>
    <t>2003/5/28</t>
  </si>
  <si>
    <t>2003/2/21</t>
  </si>
  <si>
    <t>2003/12/1</t>
  </si>
  <si>
    <t>1998/8/5</t>
  </si>
  <si>
    <t>新庄　健</t>
  </si>
  <si>
    <t>ｼﾝｼﾞｮｳ ﾀｹｼ</t>
  </si>
  <si>
    <t>照山　潤</t>
  </si>
  <si>
    <t>ﾃﾙﾔﾏ ｼﾞｭﾝ</t>
  </si>
  <si>
    <t>TERUYAMA</t>
  </si>
  <si>
    <t>稲田　正裕</t>
  </si>
  <si>
    <t>ｲﾅﾀﾞ ﾏｻﾋﾛ</t>
  </si>
  <si>
    <t>2003/9/18</t>
  </si>
  <si>
    <t>白星　祥吾</t>
  </si>
  <si>
    <t>ｼﾗﾎｼ ｼｮｳｺﾞ</t>
  </si>
  <si>
    <t>2002/4/27</t>
  </si>
  <si>
    <t>SHIRAHOSHI</t>
  </si>
  <si>
    <t>松井　和輝</t>
  </si>
  <si>
    <t>ﾏﾂｲ ｶｽﾞｷ</t>
  </si>
  <si>
    <t>服部　来羅</t>
  </si>
  <si>
    <t>ﾊｯﾄﾘ ﾗｲﾗ</t>
  </si>
  <si>
    <t>Raira</t>
  </si>
  <si>
    <t>千代田　景悟</t>
  </si>
  <si>
    <t>ﾁﾖﾀﾞ ｹｲｺﾞ</t>
  </si>
  <si>
    <t>CHIYODA</t>
  </si>
  <si>
    <t>岡田　雅也</t>
  </si>
  <si>
    <t>ｵｶﾀﾞ ﾏｻﾔ</t>
  </si>
  <si>
    <t>吉冨　文暁</t>
  </si>
  <si>
    <t>ﾖｼﾄﾐ ﾌﾐｱｷ</t>
  </si>
  <si>
    <t>YOSHITOMI</t>
  </si>
  <si>
    <t>川瀬　稔己</t>
  </si>
  <si>
    <t>ｶﾜｾ ﾄｼｷ</t>
  </si>
  <si>
    <t>2002/11/9</t>
  </si>
  <si>
    <t>大住　圭樹</t>
  </si>
  <si>
    <t>ｵｵｽﾐ ｹｲｼﾞｭ</t>
  </si>
  <si>
    <t>OSUMI</t>
  </si>
  <si>
    <t>Keiju</t>
  </si>
  <si>
    <t>杉本　蓮</t>
  </si>
  <si>
    <t>ｽｷﾞﾓﾄ ﾚﾝ</t>
  </si>
  <si>
    <t>2003/4/22</t>
  </si>
  <si>
    <t>2004/2/27</t>
  </si>
  <si>
    <t>2004/2/1</t>
  </si>
  <si>
    <t>2003/10/23</t>
  </si>
  <si>
    <t>1998/1/19</t>
  </si>
  <si>
    <t>2001/9/2</t>
  </si>
  <si>
    <t>2000/8/2</t>
  </si>
  <si>
    <t>2001/3/12</t>
  </si>
  <si>
    <t>2001/10/23</t>
  </si>
  <si>
    <t>2000/12/8</t>
  </si>
  <si>
    <t>2002/8/6</t>
  </si>
  <si>
    <t>2001/8/5</t>
  </si>
  <si>
    <t>2002/8/14</t>
  </si>
  <si>
    <t>2001/11/21</t>
  </si>
  <si>
    <t>2002/9/23</t>
  </si>
  <si>
    <t>2003/5/8</t>
  </si>
  <si>
    <t>2004/2/13</t>
  </si>
  <si>
    <t>2003/7/28</t>
  </si>
  <si>
    <t>宮成　輝一</t>
  </si>
  <si>
    <t>ﾐﾔﾅﾘ ｷｲﾁ</t>
  </si>
  <si>
    <t>2003/12/31</t>
  </si>
  <si>
    <t>MIYANARI</t>
  </si>
  <si>
    <t>2003/6/7</t>
  </si>
  <si>
    <t>国吉　遼河</t>
  </si>
  <si>
    <t>ｸﾆﾖｼ ﾘｮｳｶﾞ</t>
  </si>
  <si>
    <t>2003/6/29</t>
  </si>
  <si>
    <t>KUNIYOSHI</t>
  </si>
  <si>
    <t>中治　秀朗</t>
  </si>
  <si>
    <t>ﾅｶｼﾞ ﾋﾃﾞｱｷ</t>
  </si>
  <si>
    <t>2002/7/22</t>
  </si>
  <si>
    <t>2003/11/29</t>
  </si>
  <si>
    <t>2003/10/19</t>
  </si>
  <si>
    <t>2003/5/4</t>
  </si>
  <si>
    <t>中田　力稀</t>
  </si>
  <si>
    <t>ﾅｶﾀ ﾘｷ</t>
  </si>
  <si>
    <t>古田　萌人</t>
  </si>
  <si>
    <t>ﾌﾙﾀ ﾓｴﾄ</t>
  </si>
  <si>
    <t>2003/4/29</t>
  </si>
  <si>
    <t>Moeto</t>
  </si>
  <si>
    <t>近藤　善行</t>
  </si>
  <si>
    <t>ｺﾝﾄﾞｳ ﾖｼﾕｷ</t>
  </si>
  <si>
    <t>佐野　立樹</t>
  </si>
  <si>
    <t>ｻﾉ ﾘﾂｷ</t>
  </si>
  <si>
    <t>2004/6/24</t>
  </si>
  <si>
    <t>堀口　恒希</t>
  </si>
  <si>
    <t>ﾎﾘｸﾞﾁ ｺｳｷ</t>
  </si>
  <si>
    <t>2004/4/3</t>
  </si>
  <si>
    <t>恵中　春斗</t>
  </si>
  <si>
    <t>ｴﾅｶ ﾊﾙﾄ</t>
  </si>
  <si>
    <t>ENAKA</t>
  </si>
  <si>
    <t>門脇　睦樹</t>
  </si>
  <si>
    <t>ｶﾄﾞﾜｷ ﾑﾂｷ</t>
  </si>
  <si>
    <t>Mutsuki</t>
  </si>
  <si>
    <t>石田　大河</t>
  </si>
  <si>
    <t>ｲｼﾀﾞ ﾀｲｶﾞ</t>
  </si>
  <si>
    <t>中嶋　大遥</t>
  </si>
  <si>
    <t>ﾅｶｼﾞﾏ ﾀｲﾖｳ</t>
  </si>
  <si>
    <t>2004/10/15</t>
  </si>
  <si>
    <t>大庭　一心</t>
  </si>
  <si>
    <t>ｵｵﾊﾞ ｲｯｼﾝ</t>
  </si>
  <si>
    <t>2005/3/3</t>
  </si>
  <si>
    <t>風口　奏楽</t>
  </si>
  <si>
    <t>ｶｾﾞｸﾞﾁ ｿｳﾀ</t>
  </si>
  <si>
    <t>2004/11/12</t>
  </si>
  <si>
    <t>KAZEGUCHI</t>
  </si>
  <si>
    <t>阿部　雄斗</t>
  </si>
  <si>
    <t>ｱﾍﾞ ﾕｳﾄ</t>
  </si>
  <si>
    <t>吉澤　恵太朗</t>
  </si>
  <si>
    <t>ﾖｼｻﾞﾜ ｹｲﾀﾛｳ</t>
  </si>
  <si>
    <t>YOSHIZAWA</t>
  </si>
  <si>
    <t>2003/5/16</t>
  </si>
  <si>
    <t>2003/6/15</t>
  </si>
  <si>
    <t>2003/8/9</t>
  </si>
  <si>
    <t>麻生　海斗</t>
  </si>
  <si>
    <t>ｱｿｳ ｶｲﾄ</t>
  </si>
  <si>
    <t>ASO</t>
  </si>
  <si>
    <t>北埜　一真</t>
  </si>
  <si>
    <t>ｷﾀﾉ ｶｽﾞﾏ</t>
  </si>
  <si>
    <t>藤原　悠成</t>
  </si>
  <si>
    <t>ﾌｼﾞﾜﾗ ﾕｳｾｲ</t>
  </si>
  <si>
    <t>上田　康平</t>
  </si>
  <si>
    <t>2005/2/26</t>
  </si>
  <si>
    <t>楳田　知己</t>
  </si>
  <si>
    <t>ｳﾒﾀﾞ ﾄﾓｷ</t>
  </si>
  <si>
    <t>2005/1/1</t>
  </si>
  <si>
    <t>小川　隆太朗</t>
  </si>
  <si>
    <t>ｵｶﾞﾜ ﾘｭｳﾀﾛｳ</t>
  </si>
  <si>
    <t>京川　大真</t>
  </si>
  <si>
    <t>ｷｮｳｶﾜ ﾀｲｼﾞ</t>
  </si>
  <si>
    <t>KYOKAWA</t>
  </si>
  <si>
    <t>Taiji</t>
  </si>
  <si>
    <t>角野　凌誠</t>
  </si>
  <si>
    <t>ｽﾐﾉ ﾘｮｳｾｲ</t>
  </si>
  <si>
    <t>SUMINO</t>
  </si>
  <si>
    <t>橋本　友樹</t>
  </si>
  <si>
    <t>ﾊｼﾓﾄ ﾄﾓｷ</t>
  </si>
  <si>
    <t>泉　奏至</t>
  </si>
  <si>
    <t>ｲｽﾞﾐ ｿｳｼ</t>
  </si>
  <si>
    <t>宮本　恵成</t>
  </si>
  <si>
    <t>ﾐﾔﾓﾄ ﾖｼﾏｻ</t>
  </si>
  <si>
    <t>2004/4/26</t>
  </si>
  <si>
    <t>Yoshimasa</t>
  </si>
  <si>
    <t>2000/6/3</t>
  </si>
  <si>
    <t>2002/1/10</t>
  </si>
  <si>
    <t>2000/4/3</t>
  </si>
  <si>
    <t>2000/9/1</t>
  </si>
  <si>
    <t>2001/12/15</t>
  </si>
  <si>
    <t>2002/6/18</t>
  </si>
  <si>
    <t>天野　孝紀</t>
  </si>
  <si>
    <t>ｱﾏﾉ ｺｳｷ</t>
  </si>
  <si>
    <t>FUJIKAWA</t>
  </si>
  <si>
    <t>2003/12/22</t>
  </si>
  <si>
    <t>2004/3/25</t>
  </si>
  <si>
    <t>2004/11/24</t>
  </si>
  <si>
    <t>高橋　佑治</t>
  </si>
  <si>
    <t>ﾀｶﾊｼ ﾕｳｼﾞ</t>
  </si>
  <si>
    <t>2004/4/5</t>
  </si>
  <si>
    <t>三栖　滉介</t>
  </si>
  <si>
    <t>ﾐｽ ｺｳｽｹ</t>
  </si>
  <si>
    <t>2004/10/17</t>
  </si>
  <si>
    <t>MISU</t>
  </si>
  <si>
    <t>満嶌　章稔</t>
  </si>
  <si>
    <t>ﾏｼﾞﾏ ｱｷﾄｼ</t>
  </si>
  <si>
    <t>MAJIMA</t>
  </si>
  <si>
    <t>Akitoshi</t>
  </si>
  <si>
    <t>小林　俊輝</t>
  </si>
  <si>
    <t>ｺﾊﾞﾔｼ ﾄｼｷ</t>
  </si>
  <si>
    <t>2004/6/12</t>
  </si>
  <si>
    <t>2001/9/23</t>
  </si>
  <si>
    <t>MOMITANI</t>
  </si>
  <si>
    <t>2004/1/23</t>
  </si>
  <si>
    <t>2003/8/25</t>
  </si>
  <si>
    <t>2003/9/12</t>
  </si>
  <si>
    <t>伊辻　海太</t>
  </si>
  <si>
    <t>2003/7/2</t>
  </si>
  <si>
    <t>前田　明博</t>
  </si>
  <si>
    <t>ﾏｴﾀﾞ ｱｷﾋﾛ</t>
  </si>
  <si>
    <t>伊藤　瀬奈</t>
  </si>
  <si>
    <t>ｲﾄｳ ｾﾅ</t>
  </si>
  <si>
    <t>勝　琉斗</t>
  </si>
  <si>
    <t>ｶﾂ ﾘｭｳﾄ</t>
  </si>
  <si>
    <t>2005/1/4</t>
  </si>
  <si>
    <t>KATSU</t>
  </si>
  <si>
    <t>坂井　汰久</t>
  </si>
  <si>
    <t>ｻｶｲ ﾀｸ</t>
  </si>
  <si>
    <t>2005/2/14</t>
  </si>
  <si>
    <t>塩屋　風太</t>
  </si>
  <si>
    <t>ｼｵﾔ ﾌｳﾀ</t>
  </si>
  <si>
    <t>SHIOYA</t>
  </si>
  <si>
    <t>山坂　隼也</t>
  </si>
  <si>
    <t>ﾔﾏｻｶ ｼｭﾝﾔ</t>
  </si>
  <si>
    <t>YAMASAKA</t>
  </si>
  <si>
    <t>2005/1/22</t>
  </si>
  <si>
    <t>Santa</t>
  </si>
  <si>
    <t>小宮　泰誠</t>
  </si>
  <si>
    <t>ｺﾐﾔ ﾀｲｾｲ</t>
  </si>
  <si>
    <t>2004/6/1</t>
  </si>
  <si>
    <t>杉山　遥晃</t>
  </si>
  <si>
    <t>ｽｷﾞﾔﾏ ﾊﾙｱｷ</t>
  </si>
  <si>
    <t>Haruaki</t>
  </si>
  <si>
    <t>真木　駿祐</t>
  </si>
  <si>
    <t>ﾏｷ ｼｭﾝｽｹ</t>
  </si>
  <si>
    <t>2004/10/18</t>
  </si>
  <si>
    <t>出原　悠羽</t>
  </si>
  <si>
    <t>ｲｽﾞﾊﾗ ﾕｳ</t>
  </si>
  <si>
    <t>IZUHARA</t>
  </si>
  <si>
    <t>別所　弘規</t>
  </si>
  <si>
    <t>ﾍﾞｯｼｮ ﾋﾛﾉﾘ</t>
  </si>
  <si>
    <t>丸尾　勇人</t>
  </si>
  <si>
    <t>ﾏﾙｵ ﾊﾔﾄ</t>
  </si>
  <si>
    <t>山形　晃誠</t>
  </si>
  <si>
    <t>ﾔﾏｶﾞﾀ ｺｳｾｲ</t>
  </si>
  <si>
    <t>YAMAGATA</t>
  </si>
  <si>
    <t>大西　拓海</t>
  </si>
  <si>
    <t>ｵｵﾆｼ ﾀｸﾐ</t>
  </si>
  <si>
    <t>1999/10/26</t>
  </si>
  <si>
    <t>2001/3/20</t>
  </si>
  <si>
    <t>2001/12/2</t>
  </si>
  <si>
    <t>2001/5/18</t>
  </si>
  <si>
    <t>2001/9/22</t>
  </si>
  <si>
    <t>2001/5/29</t>
  </si>
  <si>
    <t>2001/4/30</t>
  </si>
  <si>
    <t>2003/1/12</t>
  </si>
  <si>
    <t>2002/9/17</t>
  </si>
  <si>
    <t>2002/11/4</t>
  </si>
  <si>
    <t>2004/1/25</t>
  </si>
  <si>
    <t>2003/5/31</t>
  </si>
  <si>
    <t>2002/9/10</t>
  </si>
  <si>
    <t>2003/12/21</t>
  </si>
  <si>
    <t>2003/9/22</t>
  </si>
  <si>
    <t>2001/10/29</t>
  </si>
  <si>
    <t>2004/1/27</t>
  </si>
  <si>
    <t>2004/1/4</t>
  </si>
  <si>
    <t>2003/8/14</t>
  </si>
  <si>
    <t>2004/3/17</t>
  </si>
  <si>
    <t>広瀬　裕大</t>
  </si>
  <si>
    <t>ﾋﾛｾ ﾕｳﾀ</t>
  </si>
  <si>
    <t>2003/5/29</t>
  </si>
  <si>
    <t>井口　士心</t>
  </si>
  <si>
    <t>ｲｸﾞﾁ ﾔﾏﾄ</t>
  </si>
  <si>
    <t>泉　佑真</t>
  </si>
  <si>
    <t>ｲｽﾞﾐ ﾕｳﾏ</t>
  </si>
  <si>
    <t>2004/6/4</t>
  </si>
  <si>
    <t>上野　佑太朗</t>
  </si>
  <si>
    <t>ｳｴﾉ ﾕｳﾀﾛｳ</t>
  </si>
  <si>
    <t>大狩　伸太郎</t>
  </si>
  <si>
    <t>ｵｵｶﾞﾘ ｼﾝﾀﾛｳ</t>
  </si>
  <si>
    <t>岡田　優作</t>
  </si>
  <si>
    <t>ｵｶﾀﾞ ﾕｳｻｸ</t>
  </si>
  <si>
    <t>2004/6/18</t>
  </si>
  <si>
    <t>2004/6/14</t>
  </si>
  <si>
    <t>田中　一郎</t>
  </si>
  <si>
    <t>ﾀﾅｶ ｲﾁﾛｳ</t>
  </si>
  <si>
    <t>2005/2/9</t>
  </si>
  <si>
    <t>冨永　康太郎</t>
  </si>
  <si>
    <t>ﾄﾐﾅｶﾞ ｺｳﾀﾛｳ</t>
  </si>
  <si>
    <t>水谷　匠</t>
  </si>
  <si>
    <t>ﾐｽﾞﾀﾆ ｼｮｳ</t>
  </si>
  <si>
    <t>2005/2/8</t>
  </si>
  <si>
    <t>米田　知真</t>
  </si>
  <si>
    <t>ﾖﾈﾀﾞ ｶｽﾞﾏ</t>
  </si>
  <si>
    <t>2004/5/27</t>
  </si>
  <si>
    <t>2004/9/12</t>
  </si>
  <si>
    <t>佐々本　琉聖</t>
  </si>
  <si>
    <t>ｻｻﾓﾄ ﾙｷﾔ</t>
  </si>
  <si>
    <t>2005/1/27</t>
  </si>
  <si>
    <t>SASAMOTO</t>
  </si>
  <si>
    <t>財津　志仁</t>
  </si>
  <si>
    <t>ｻﾞｲﾂ ﾕｷﾄ</t>
  </si>
  <si>
    <t>ZAITSU</t>
  </si>
  <si>
    <t>前川　ハル</t>
  </si>
  <si>
    <t>ﾏｴｶﾜ ﾊﾙ</t>
  </si>
  <si>
    <t>ﾜﾀﾅﾍﾞ ﾕｳﾔ</t>
  </si>
  <si>
    <t>小谷　陸大</t>
  </si>
  <si>
    <t>ｺﾀﾆ ﾘｸﾄ</t>
  </si>
  <si>
    <t>2004/11/8</t>
  </si>
  <si>
    <t>ﾜﾀﾅﾍﾞ ﾏｻﾔ</t>
  </si>
  <si>
    <t>渡部　宏斗</t>
  </si>
  <si>
    <t>ﾜﾀﾍﾞ ﾋﾛﾄ</t>
  </si>
  <si>
    <t>WATABE</t>
  </si>
  <si>
    <t>中戸　俊哉</t>
  </si>
  <si>
    <t>ﾅｶﾄ ｼｭﾝﾔ</t>
  </si>
  <si>
    <t>2004/7/19</t>
  </si>
  <si>
    <t>IMAMURA</t>
  </si>
  <si>
    <t>吉本　良真</t>
  </si>
  <si>
    <t>ﾖｼﾓﾄ ﾘｮｳﾏ</t>
  </si>
  <si>
    <t>2004/11/21</t>
  </si>
  <si>
    <t>森　陽太</t>
  </si>
  <si>
    <t>ﾓﾘ ﾋﾅﾀ</t>
  </si>
  <si>
    <t>2004/9/1</t>
  </si>
  <si>
    <t>1999/11/1</t>
  </si>
  <si>
    <t>2001/9/9</t>
  </si>
  <si>
    <t>2004/3/15</t>
  </si>
  <si>
    <t>2004/2/26</t>
  </si>
  <si>
    <t>2004/2/18</t>
  </si>
  <si>
    <t>2002/3/27</t>
  </si>
  <si>
    <t>2002/6/8</t>
  </si>
  <si>
    <t>2002/11/10</t>
  </si>
  <si>
    <t>2002/5/4</t>
  </si>
  <si>
    <t>2004/3/24</t>
  </si>
  <si>
    <t>2003/11/8</t>
  </si>
  <si>
    <t>2003/4/5</t>
  </si>
  <si>
    <t>2003/8/2</t>
  </si>
  <si>
    <t>2003/4/15</t>
  </si>
  <si>
    <t>松村　大輔</t>
  </si>
  <si>
    <t>ﾏﾂﾑﾗ ﾀﾞｲｽｹ</t>
  </si>
  <si>
    <t>2004/12/24</t>
  </si>
  <si>
    <t>田中　寿芽</t>
  </si>
  <si>
    <t>ﾀﾅｶ ｼｭｳｶﾞ</t>
  </si>
  <si>
    <t>江川　翔也</t>
  </si>
  <si>
    <t>ｴｶﾞﾜ ﾄｳﾔ</t>
  </si>
  <si>
    <t>EGAWA</t>
  </si>
  <si>
    <t>Toya</t>
  </si>
  <si>
    <t>伊與田　航</t>
  </si>
  <si>
    <t>ｲﾖﾀ ﾜﾀﾙ</t>
  </si>
  <si>
    <t>2004/4/25</t>
  </si>
  <si>
    <t>IYOTA</t>
  </si>
  <si>
    <t>中川　快斗</t>
  </si>
  <si>
    <t>ﾅｶｶﾞﾜ ｶｲﾄ</t>
  </si>
  <si>
    <t>内田　遥斗</t>
  </si>
  <si>
    <t>ｳﾁﾀﾞ ﾊﾙﾄ</t>
  </si>
  <si>
    <t>2004/7/28</t>
  </si>
  <si>
    <t>天野　愛都</t>
  </si>
  <si>
    <t>ｱﾏﾉ ﾏﾅﾄ</t>
  </si>
  <si>
    <t>稲田　翔永</t>
  </si>
  <si>
    <t>ｲﾅﾀﾞ ｼｮｳｴｲ</t>
  </si>
  <si>
    <t>2004/9/13</t>
  </si>
  <si>
    <t>大石　愛琉</t>
  </si>
  <si>
    <t>ｵｵｲｼ ｱｲﾙ</t>
  </si>
  <si>
    <t>Airu</t>
  </si>
  <si>
    <t>大中　雅智</t>
  </si>
  <si>
    <t>ｵｵﾅｶ ﾏｻﾄｼ</t>
  </si>
  <si>
    <t>長尾　海来</t>
  </si>
  <si>
    <t>ﾅｶﾞｵ ﾐﾗｲ</t>
  </si>
  <si>
    <t>2004/1/6</t>
  </si>
  <si>
    <t>福田　光晃</t>
  </si>
  <si>
    <t>ﾌｸﾀﾞ ﾋｶﾙ</t>
  </si>
  <si>
    <t>田中　康太郎</t>
  </si>
  <si>
    <t>ﾀﾅｶ ｺｳﾀﾛｳ</t>
  </si>
  <si>
    <t>2004/9/4</t>
  </si>
  <si>
    <t>2004/6/20</t>
  </si>
  <si>
    <t>上田　大翔</t>
  </si>
  <si>
    <t>ｳｴﾀﾞ ﾔﾏﾄ</t>
  </si>
  <si>
    <t>2004/5/10</t>
  </si>
  <si>
    <t>中島　一喜</t>
  </si>
  <si>
    <t>ﾅｶｼﾏ ｲﾂｷ</t>
  </si>
  <si>
    <t>2004/4/11</t>
  </si>
  <si>
    <t>安井　雅典</t>
  </si>
  <si>
    <t>ﾔｽｲ ﾏｻﾉﾘ</t>
  </si>
  <si>
    <t>2004/7/24</t>
  </si>
  <si>
    <t>奥村　竜二</t>
  </si>
  <si>
    <t>ｵｸﾑﾗ ﾘｭｳｼﾞ</t>
  </si>
  <si>
    <t>井上　大祐</t>
  </si>
  <si>
    <t>2004/1/3</t>
  </si>
  <si>
    <t>田岡　信一</t>
  </si>
  <si>
    <t>ﾀｵｶ ｼﾝｲﾁ</t>
  </si>
  <si>
    <t>2003/5/3</t>
  </si>
  <si>
    <t>TAOKA</t>
  </si>
  <si>
    <t>Shinichi</t>
  </si>
  <si>
    <t>宮崎　遼</t>
  </si>
  <si>
    <t>ﾐﾔｻﾞｷ ﾘｮｳ</t>
  </si>
  <si>
    <t>2002/3/2</t>
  </si>
  <si>
    <t>2000/7/5</t>
  </si>
  <si>
    <t>2004/1/26</t>
  </si>
  <si>
    <t>Eito</t>
  </si>
  <si>
    <t>中尾　恭吾</t>
  </si>
  <si>
    <t>ﾅｶｵ ｷｮｳｺﾞ</t>
  </si>
  <si>
    <t>Kyogo</t>
  </si>
  <si>
    <t>相川　翔一郎</t>
  </si>
  <si>
    <t>ｱｲｶﾜ ｼｮｳｲﾁﾛｳ</t>
  </si>
  <si>
    <t>2004/10/25</t>
  </si>
  <si>
    <t>Shoichiro</t>
  </si>
  <si>
    <t>菊河　隼人</t>
  </si>
  <si>
    <t>ｷｸｶﾜ ﾊﾔﾄ</t>
  </si>
  <si>
    <t>KIKUKAWA</t>
  </si>
  <si>
    <t>笹原　裕也</t>
  </si>
  <si>
    <t>ｻｻﾊﾗ ﾕｳﾔ</t>
  </si>
  <si>
    <t>SASAHARA</t>
  </si>
  <si>
    <t>長谷川　優馬</t>
  </si>
  <si>
    <t>ﾊｾｶﾞﾜ ﾕｳﾏ</t>
  </si>
  <si>
    <t>2005/3/1</t>
  </si>
  <si>
    <t>2003/10/7</t>
  </si>
  <si>
    <t>2003/9/1</t>
  </si>
  <si>
    <t>KANDA</t>
  </si>
  <si>
    <t>森本　翔太</t>
  </si>
  <si>
    <t>ﾓﾘﾓﾄ ｼｮｳﾀ</t>
  </si>
  <si>
    <t>2005/2/1</t>
  </si>
  <si>
    <t>白井　皇美都</t>
  </si>
  <si>
    <t>ｼﾗｲ ｵﾐﾄ</t>
  </si>
  <si>
    <t>2004/6/2</t>
  </si>
  <si>
    <t>Omito</t>
  </si>
  <si>
    <t>森田　えん</t>
  </si>
  <si>
    <t>ﾓﾘﾀ ｴﾝ</t>
  </si>
  <si>
    <t>2004/9/18</t>
  </si>
  <si>
    <t>En</t>
  </si>
  <si>
    <t>2004/3/31</t>
  </si>
  <si>
    <t>桝谷　佳生</t>
  </si>
  <si>
    <t>ﾏｽﾀﾆ ｶｲ</t>
  </si>
  <si>
    <t>KANZAWA</t>
  </si>
  <si>
    <t>1993/9/10</t>
  </si>
  <si>
    <t>1993/9/14</t>
  </si>
  <si>
    <t>1995/12/16</t>
  </si>
  <si>
    <t>HINO</t>
  </si>
  <si>
    <t>1999/7/19</t>
  </si>
  <si>
    <t>2001/9/16</t>
  </si>
  <si>
    <t>2001/8/22</t>
  </si>
  <si>
    <t>2003/8/20</t>
  </si>
  <si>
    <t>2003/4/4</t>
  </si>
  <si>
    <t>2002/12/2</t>
  </si>
  <si>
    <t>黒瀬　拓真</t>
  </si>
  <si>
    <t>林　奏</t>
  </si>
  <si>
    <t>ﾊﾔｼ ｿｳ</t>
  </si>
  <si>
    <t>三塩　雄斗</t>
  </si>
  <si>
    <t>ﾐｼｵ ﾕｳﾄ</t>
  </si>
  <si>
    <t>MISHIO</t>
  </si>
  <si>
    <t>Yuuto</t>
  </si>
  <si>
    <t>福井　蓮</t>
  </si>
  <si>
    <t>ﾌｸｲ ﾚﾝ</t>
  </si>
  <si>
    <t>堂野前　玲乙</t>
  </si>
  <si>
    <t>ﾄﾞｳﾉﾏｴ ﾚｵ</t>
  </si>
  <si>
    <t>2005/2/2</t>
  </si>
  <si>
    <t>伊藤　輝崇</t>
  </si>
  <si>
    <t>ｲﾄｳ ﾃﾙﾀｶ</t>
  </si>
  <si>
    <t>2004/10/10</t>
  </si>
  <si>
    <t>Terutaka</t>
  </si>
  <si>
    <t>山下　航海</t>
  </si>
  <si>
    <t>ﾔﾏｼﾀ ﾜﾀﾙ</t>
  </si>
  <si>
    <t>藤本　琉世</t>
  </si>
  <si>
    <t>ﾌｼﾞﾓﾄ ﾘｭｳｾｲ</t>
  </si>
  <si>
    <t>2004/7/7</t>
  </si>
  <si>
    <t>2005/3/6</t>
  </si>
  <si>
    <t>2004/3/5</t>
  </si>
  <si>
    <t>2003/9/5</t>
  </si>
  <si>
    <t>2003/7/23</t>
  </si>
  <si>
    <t>2000/5/6</t>
  </si>
  <si>
    <t>2002/1/31</t>
  </si>
  <si>
    <t>小島　和矩</t>
  </si>
  <si>
    <t>ｺｼﾞﾏ ｶｽﾞﾉﾘ</t>
  </si>
  <si>
    <t>2000/11/30</t>
  </si>
  <si>
    <t>西尾　亘</t>
  </si>
  <si>
    <t>ﾆｼｵ ﾜﾀﾙ</t>
  </si>
  <si>
    <t>西尾　爽</t>
  </si>
  <si>
    <t>ﾆｼｵ ｿｳ</t>
  </si>
  <si>
    <t>沢井　歩</t>
  </si>
  <si>
    <t>ｻﾜｲ ｱﾕﾑ</t>
  </si>
  <si>
    <t>金澤　冴治郎</t>
  </si>
  <si>
    <t>ｶﾅｻﾞﾜ ｺｼﾞﾛｳ</t>
  </si>
  <si>
    <t>蛭田　翔太</t>
  </si>
  <si>
    <t>ﾋﾙﾀ ｼｮｳﾀ</t>
  </si>
  <si>
    <t>HIRUTA</t>
  </si>
  <si>
    <t>2004/1/15</t>
  </si>
  <si>
    <t>Syoma</t>
  </si>
  <si>
    <t>1997/10/25</t>
  </si>
  <si>
    <t>2000/3/18</t>
  </si>
  <si>
    <t>坂本　崇輔</t>
  </si>
  <si>
    <t>ｻｶﾓﾄ ｼｭｳｽｹ</t>
  </si>
  <si>
    <t>2002/7/25</t>
  </si>
  <si>
    <t>蔵合　貴大</t>
  </si>
  <si>
    <t>ｿﾞｳｺﾞｳ ﾀｶﾋﾛ</t>
  </si>
  <si>
    <t>2003/10/29</t>
  </si>
  <si>
    <t>ZOGO</t>
  </si>
  <si>
    <t>池原　悠真</t>
  </si>
  <si>
    <t>ｲｹﾊﾗ ﾕｳﾏ</t>
  </si>
  <si>
    <t>IKEHARA</t>
  </si>
  <si>
    <t>2001/10/9</t>
  </si>
  <si>
    <t>2003/7/5</t>
  </si>
  <si>
    <t>石田　侑輝</t>
  </si>
  <si>
    <t>ｲｼﾀﾞ ﾕｳｷ</t>
  </si>
  <si>
    <t>2003/10/22</t>
  </si>
  <si>
    <t>保田　吉輝</t>
  </si>
  <si>
    <t>ﾔｽﾀﾞ ﾖｼｷ</t>
  </si>
  <si>
    <t>佐地　伸之輔</t>
  </si>
  <si>
    <t>ｻﾁ ｼﾝﾉｽｹ</t>
  </si>
  <si>
    <t>SACHI</t>
  </si>
  <si>
    <t>2002/5/8</t>
  </si>
  <si>
    <t>三富　慎</t>
  </si>
  <si>
    <t>ﾐﾄﾐ ｼﾝ</t>
  </si>
  <si>
    <t>2004/3/12</t>
  </si>
  <si>
    <t>MITOMI</t>
  </si>
  <si>
    <t>古閑　翔大</t>
  </si>
  <si>
    <t>ｺｶﾞ ｼｮｳﾀ</t>
  </si>
  <si>
    <t>2003/2/17</t>
  </si>
  <si>
    <t>阿部　慶己</t>
  </si>
  <si>
    <t>ｱﾍﾞ ﾖｼｷ</t>
  </si>
  <si>
    <t>Aito</t>
  </si>
  <si>
    <t>TAKATANI</t>
  </si>
  <si>
    <t>2000/2/8</t>
  </si>
  <si>
    <t>2001/5/24</t>
  </si>
  <si>
    <t>城谷　賢祐</t>
  </si>
  <si>
    <t>ｼﾛﾀﾆ ｹﾝｽｹ</t>
  </si>
  <si>
    <t>SHIROTANI</t>
  </si>
  <si>
    <t>IZUMO</t>
  </si>
  <si>
    <t>2003/12/18</t>
  </si>
  <si>
    <t>2002/5/22</t>
  </si>
  <si>
    <t>田中　亜周</t>
  </si>
  <si>
    <t>ﾀﾅｶ ｱｼｭｳ</t>
  </si>
  <si>
    <t>Ashu</t>
  </si>
  <si>
    <t>2003/2/11</t>
  </si>
  <si>
    <t>2003/8/13</t>
  </si>
  <si>
    <t>塩谷　直弥</t>
  </si>
  <si>
    <t>ｼｵﾀﾆ ﾅｵﾔ</t>
  </si>
  <si>
    <t>SHIOTANI</t>
  </si>
  <si>
    <t>山本　琉稀</t>
  </si>
  <si>
    <t>ﾔﾏﾓﾄ ﾘｭｳｷ</t>
  </si>
  <si>
    <t>2002/1/13</t>
  </si>
  <si>
    <t>黒木　俊吾</t>
  </si>
  <si>
    <t>ｸﾛｷ ｼｭﾝｺﾞ</t>
  </si>
  <si>
    <t>Shungo</t>
  </si>
  <si>
    <t>島　向陽</t>
  </si>
  <si>
    <t>ｼﾏ ﾋﾅﾀ</t>
  </si>
  <si>
    <t>2004/2/22</t>
  </si>
  <si>
    <t>1998/4/5</t>
  </si>
  <si>
    <t>2000/7/25</t>
  </si>
  <si>
    <t>2004/4/1</t>
  </si>
  <si>
    <t>橋本　和希</t>
  </si>
  <si>
    <t>ﾊｼﾓﾄ ｶｽﾞｷ</t>
  </si>
  <si>
    <t>髙橋　早大</t>
  </si>
  <si>
    <t>ﾀｶﾊｼ ﾊﾔﾄ</t>
  </si>
  <si>
    <t>今井　颯太</t>
  </si>
  <si>
    <t>ｲﾏｲ ｿｳﾀ</t>
  </si>
  <si>
    <t>萩野　俊</t>
  </si>
  <si>
    <t>ﾊｷﾞﾉ ｼｭﾝ</t>
  </si>
  <si>
    <t>2005/2/5</t>
  </si>
  <si>
    <t>TERASHITA</t>
  </si>
  <si>
    <t>Ikumi</t>
  </si>
  <si>
    <t>金光　将英</t>
  </si>
  <si>
    <t>ｶﾈﾐﾂ ｼｮｳｴｲ</t>
  </si>
  <si>
    <t>2004/9/26</t>
  </si>
  <si>
    <t>秋田　琉希</t>
  </si>
  <si>
    <t>ｱｷﾀ ﾘｭｳｷ</t>
  </si>
  <si>
    <t>2004/9/21</t>
  </si>
  <si>
    <t>谷野　優大</t>
  </si>
  <si>
    <t>ﾀﾆﾉ ﾕｳﾀﾞｲ</t>
  </si>
  <si>
    <t>TANINO</t>
  </si>
  <si>
    <t>濱田　茉裕</t>
  </si>
  <si>
    <t>ﾊﾏﾀﾞ ﾏﾋﾛ</t>
  </si>
  <si>
    <t>山本　湧斗</t>
  </si>
  <si>
    <t>ﾔﾏﾓﾄ ﾕｳﾄ</t>
  </si>
  <si>
    <t>坂根　康介</t>
  </si>
  <si>
    <t>ｻｶﾈ ｺｳｽｹ</t>
  </si>
  <si>
    <t>2004/8/28</t>
  </si>
  <si>
    <t>SAKANE</t>
  </si>
  <si>
    <t>吉山　誠</t>
  </si>
  <si>
    <t>ﾖｼﾔﾏ ﾏｺﾄ</t>
  </si>
  <si>
    <t>2004/5/11</t>
  </si>
  <si>
    <t>YOSHIYAMA</t>
  </si>
  <si>
    <t>村上　力哉</t>
  </si>
  <si>
    <t>ﾑﾗｶﾐ ﾘｷﾔ</t>
  </si>
  <si>
    <t>2004/12/18</t>
  </si>
  <si>
    <t>和田　遼太</t>
  </si>
  <si>
    <t>ﾜﾀﾞ ﾘｮｳﾀ</t>
  </si>
  <si>
    <t>藤原　篤弥</t>
  </si>
  <si>
    <t>ﾌｼﾞﾜﾗ ｱﾂﾔ</t>
  </si>
  <si>
    <t>安富　厳</t>
  </si>
  <si>
    <t>ﾔｽﾄﾐ ｲﾂｷ</t>
  </si>
  <si>
    <t>YASUTOMI</t>
  </si>
  <si>
    <t>樋口　宗頼</t>
  </si>
  <si>
    <t>ﾋｸﾞﾁ ﾑﾈﾖﾘ</t>
  </si>
  <si>
    <t>Muneyori</t>
  </si>
  <si>
    <t>中川　雅樂</t>
  </si>
  <si>
    <t>ﾅｶｶﾞﾜ ｳﾀ</t>
  </si>
  <si>
    <t>2005/3/8</t>
  </si>
  <si>
    <t>Uta</t>
  </si>
  <si>
    <t>楠木　太陽</t>
  </si>
  <si>
    <t>ｸｽﾉｷ ﾀｲﾖｳ</t>
  </si>
  <si>
    <t>KUSUNOKI</t>
  </si>
  <si>
    <t>1996/10/1</t>
  </si>
  <si>
    <t>志方　英輝</t>
  </si>
  <si>
    <t>ｼｶﾀ ﾋﾃﾞｷ</t>
  </si>
  <si>
    <t>今岡　誠道</t>
  </si>
  <si>
    <t>ｲﾏｵｶ ﾏｻﾐﾁ</t>
  </si>
  <si>
    <t>2003/8/30</t>
  </si>
  <si>
    <t>小池　竣也</t>
  </si>
  <si>
    <t>ｺｲｹ ｼｭﾝﾔ</t>
  </si>
  <si>
    <t>KOIKE</t>
  </si>
  <si>
    <t>東　陸翔</t>
  </si>
  <si>
    <t>ﾋｶﾞｼ ﾘｸﾄ</t>
  </si>
  <si>
    <t>西脇　駿</t>
  </si>
  <si>
    <t>ﾆｼﾜｷ ｼｭﾝ</t>
  </si>
  <si>
    <t>NISHIWAKI</t>
  </si>
  <si>
    <t>嘉良戸　翔太</t>
  </si>
  <si>
    <t>ｶﾗﾄ ｼｮｳﾀ</t>
  </si>
  <si>
    <t>KARATO</t>
  </si>
  <si>
    <t>田中　洸希</t>
  </si>
  <si>
    <t>ﾀﾅｶ ｺｳｷ</t>
  </si>
  <si>
    <t>青西　勇樹</t>
  </si>
  <si>
    <t>ｱｵﾆｼ ﾕｳｷ</t>
  </si>
  <si>
    <t>AONISHI</t>
  </si>
  <si>
    <t>牧　俊佑</t>
  </si>
  <si>
    <t>2004/5/18</t>
  </si>
  <si>
    <t>須藤　広征</t>
  </si>
  <si>
    <t>ｽﾄｳ ｺｳｾｲ</t>
  </si>
  <si>
    <t>近森　遥斗</t>
  </si>
  <si>
    <t>ﾁｶﾓﾘ ﾊﾙﾄ</t>
  </si>
  <si>
    <t>2004/10/8</t>
  </si>
  <si>
    <t>CHIKAMORI</t>
  </si>
  <si>
    <t>永嶋　優樹</t>
  </si>
  <si>
    <t>ﾅｶﾞｼﾏ ﾕｳｷ</t>
  </si>
  <si>
    <t>2004/11/2</t>
  </si>
  <si>
    <t>中嶋　悠斗</t>
  </si>
  <si>
    <t>ﾅｶｼﾞﾏ ﾕｳﾄ</t>
  </si>
  <si>
    <t>2004/9/8</t>
  </si>
  <si>
    <t>ﾊｻﾞﾏ ｶｲﾄ</t>
  </si>
  <si>
    <t>HAZAMA</t>
  </si>
  <si>
    <t>松本　圭吾</t>
  </si>
  <si>
    <t>ﾏﾂﾓﾄ ｹｲｺﾞ</t>
  </si>
  <si>
    <t>川口　吏功</t>
  </si>
  <si>
    <t>ｶﾜｸﾞﾁ ﾘｸ</t>
  </si>
  <si>
    <t>2004/9/29</t>
  </si>
  <si>
    <t>合川　歩輝</t>
  </si>
  <si>
    <t>ｱｲｶﾜ ｲﾌﾞｷ</t>
  </si>
  <si>
    <t>2004/10/29</t>
  </si>
  <si>
    <t>亀山　祥吾</t>
  </si>
  <si>
    <t>ｶﾒﾔﾏ ｼｮｳｺﾞ</t>
  </si>
  <si>
    <t>吉岡　涼夏</t>
  </si>
  <si>
    <t>ﾖｼｵｶ ｽｽﾞｶ</t>
  </si>
  <si>
    <t>2004/7/6</t>
  </si>
  <si>
    <t>土井　航大</t>
  </si>
  <si>
    <t>ﾄﾞｲ ｺｳﾀﾞｲ</t>
  </si>
  <si>
    <t>山下　慶馬</t>
  </si>
  <si>
    <t>ﾔﾏｼﾀ ｹｲﾏ</t>
  </si>
  <si>
    <t>石川　輝朗</t>
  </si>
  <si>
    <t>寺川　直央</t>
  </si>
  <si>
    <t>ﾃﾗｶﾜ ﾅｵ</t>
  </si>
  <si>
    <t>TERAKAWA</t>
  </si>
  <si>
    <t>藤家　尚平</t>
  </si>
  <si>
    <t>ﾌｼﾞｲｴ ｼｮｳﾍｲ</t>
  </si>
  <si>
    <t>FUJIIE</t>
  </si>
  <si>
    <t>加留部　凪</t>
  </si>
  <si>
    <t>ｶﾙﾍﾞ ﾅｷﾞ</t>
  </si>
  <si>
    <t>KARUBE</t>
  </si>
  <si>
    <t>中山　慈温</t>
  </si>
  <si>
    <t>ﾅｶﾔﾏ ｼﾞｵﾝ</t>
  </si>
  <si>
    <t>Jion</t>
  </si>
  <si>
    <t>泉川　歩斗</t>
  </si>
  <si>
    <t>ｲｽﾞﾐｶﾜ ｱﾕﾄ</t>
  </si>
  <si>
    <t>IZUMIKAWA</t>
  </si>
  <si>
    <t>谷生　悠真</t>
  </si>
  <si>
    <t>ﾀﾆｼｮｳ ﾕｳﾏ</t>
  </si>
  <si>
    <t>TANISHO</t>
  </si>
  <si>
    <t>嘉味本　謙信</t>
  </si>
  <si>
    <t>ｶﾐﾓﾄ ｹﾝｼﾝ</t>
  </si>
  <si>
    <t>KAMIMOTO</t>
  </si>
  <si>
    <t>逢坂　豪</t>
  </si>
  <si>
    <t>ｱｲｻｶ ｺﾞｳ</t>
  </si>
  <si>
    <t>AISAKA</t>
  </si>
  <si>
    <t>Soya</t>
  </si>
  <si>
    <t>挾間　夢翔</t>
  </si>
  <si>
    <t>ﾊｻﾏ ﾕﾒﾄ</t>
  </si>
  <si>
    <t>HASAMA</t>
  </si>
  <si>
    <t>玉樹　悠</t>
  </si>
  <si>
    <t>ﾀﾏｷ ﾕｳ</t>
  </si>
  <si>
    <t>青木　誠太朗</t>
  </si>
  <si>
    <t>ｱｵｷ ｾｲﾀﾛｳ</t>
  </si>
  <si>
    <t>鈴木　仁</t>
  </si>
  <si>
    <t>ｽｽﾞｷ ｼﾞﾝ</t>
  </si>
  <si>
    <t>東道　佑人</t>
  </si>
  <si>
    <t>ﾋｶﾞｼﾐﾁ ﾕｳﾄ</t>
  </si>
  <si>
    <t>HIGASHIMICHI</t>
  </si>
  <si>
    <t>北村　蓮太郎</t>
  </si>
  <si>
    <t>ｷﾀﾑﾗ ﾚﾝﾀﾛｳ</t>
  </si>
  <si>
    <t>藤井　暖</t>
  </si>
  <si>
    <t>ﾌｼﾞｲ ﾊﾙ</t>
  </si>
  <si>
    <t>加藤　一閃</t>
  </si>
  <si>
    <t>ｶﾄｳ ﾋﾄｾ</t>
  </si>
  <si>
    <t>Hitose</t>
  </si>
  <si>
    <t>木原　琉聖</t>
  </si>
  <si>
    <t>ｷﾊﾗ ﾘｭｳｾｲ</t>
  </si>
  <si>
    <t>KIHARA</t>
  </si>
  <si>
    <t>脇本　誠也</t>
  </si>
  <si>
    <t>ﾜｷﾓﾄ ｾｲﾔ</t>
  </si>
  <si>
    <t>WAKIMOTO</t>
  </si>
  <si>
    <t>植田　圭一</t>
  </si>
  <si>
    <t>ｳｴﾀﾞ ｹｲｲﾁ</t>
  </si>
  <si>
    <t>竹内　快斗</t>
  </si>
  <si>
    <t>ﾀｹｳﾁ ｶｲﾄ</t>
  </si>
  <si>
    <t>渡邊　朝陽</t>
  </si>
  <si>
    <t>ﾜﾀﾅﾍﾞ ｱｻﾋ</t>
  </si>
  <si>
    <t>中西　火々良</t>
  </si>
  <si>
    <t>ﾅｶﾆｼ ﾎﾑﾗ</t>
  </si>
  <si>
    <t>Homura</t>
  </si>
  <si>
    <t>松山　翔星</t>
  </si>
  <si>
    <t>ﾏﾂﾔﾏ ｼｮｳｾｲ</t>
  </si>
  <si>
    <t>上田　隼也</t>
  </si>
  <si>
    <t>ｳｴﾀﾞ ｼｭﾝﾔ</t>
  </si>
  <si>
    <t>三澤　陽斗</t>
  </si>
  <si>
    <t>ﾐｻﾜ ﾊﾙﾄ</t>
  </si>
  <si>
    <t>吉本　将希</t>
  </si>
  <si>
    <t>ﾖｼﾓﾄ ｼｮｳｷ</t>
  </si>
  <si>
    <t>森下　涼介</t>
  </si>
  <si>
    <t>ﾓﾘｼﾀ ﾘｮｳｽｹ</t>
  </si>
  <si>
    <t>髙木　隆誠</t>
  </si>
  <si>
    <t>ﾀｶｷﾞ ﾘｭｳｾｲ</t>
  </si>
  <si>
    <t>FUKUYAMA</t>
  </si>
  <si>
    <t>福田　旺城</t>
  </si>
  <si>
    <t>Oki</t>
  </si>
  <si>
    <t>橋本　隼貴</t>
  </si>
  <si>
    <t>ﾊｼﾓﾄ ｼﾞｭﾝｷ</t>
  </si>
  <si>
    <t>藤原　柊平</t>
  </si>
  <si>
    <t>ﾌｼﾞﾜﾗ ｼｭｳﾍｲ</t>
  </si>
  <si>
    <t>中田　皓大</t>
  </si>
  <si>
    <t>ﾅｶﾀ ﾋﾛﾄ</t>
  </si>
  <si>
    <t>横山　寛治</t>
  </si>
  <si>
    <t>ﾖｺﾔﾏ ｶﾝｼﾞ</t>
  </si>
  <si>
    <t>Kanji</t>
  </si>
  <si>
    <t>永尾　礼</t>
  </si>
  <si>
    <t>ﾅｶﾞｵ ﾚｲ</t>
  </si>
  <si>
    <t>三木　湧吾</t>
  </si>
  <si>
    <t>ﾐｷ ﾕｳｺﾞ</t>
  </si>
  <si>
    <t>栗林　春貴</t>
  </si>
  <si>
    <t>ｸﾘﾊﾞﾔｼ ﾊﾙｷ</t>
  </si>
  <si>
    <t>杉野　太一</t>
  </si>
  <si>
    <t>ｽｷﾞﾉ ﾀｲﾁ</t>
  </si>
  <si>
    <t>梶田　天斗</t>
  </si>
  <si>
    <t>ｶｼﾞﾀ ﾀｶﾄ</t>
  </si>
  <si>
    <t>三浦　和人</t>
  </si>
  <si>
    <t>ﾐｳﾗ ｶｽﾞﾄ</t>
  </si>
  <si>
    <t>赤山　愁太</t>
  </si>
  <si>
    <t>ｱｶﾔﾏ ｼｭｳﾀ</t>
  </si>
  <si>
    <t>AKAYAMA</t>
  </si>
  <si>
    <t>伊東　龍吾</t>
  </si>
  <si>
    <t>ｲﾄｳ ﾘｭｳｺﾞ</t>
  </si>
  <si>
    <t>野中　悠貴</t>
  </si>
  <si>
    <t>ﾉﾅｶ ﾕｳｷ</t>
  </si>
  <si>
    <t>前田　晃生</t>
  </si>
  <si>
    <t>ﾏｴﾀﾞ ｺｳｾｲ</t>
  </si>
  <si>
    <t>井田　翔眞</t>
  </si>
  <si>
    <t>ｲﾀﾞ ｼｮｳﾏ</t>
  </si>
  <si>
    <t>今井　政宏</t>
  </si>
  <si>
    <t>ｲﾏｲ ﾏｻﾋﾛ</t>
  </si>
  <si>
    <t>梅垣　真太郎</t>
  </si>
  <si>
    <t>ｳﾒｶﾞｷ ｼﾝﾀﾛｳ</t>
  </si>
  <si>
    <t>UMEGAKI</t>
  </si>
  <si>
    <t>島中　瑛史</t>
  </si>
  <si>
    <t>ｼﾏﾅｶ ｱｷﾌﾐ</t>
  </si>
  <si>
    <t>山本　大翔</t>
  </si>
  <si>
    <t>ﾔﾏﾓﾄ ﾀｲｼ</t>
  </si>
  <si>
    <t>江口　駿斗</t>
  </si>
  <si>
    <t>ｴｸﾞﾁ ﾊﾔﾄ</t>
  </si>
  <si>
    <t>河野　大誠</t>
  </si>
  <si>
    <t>ｺｳﾉ ﾀｲｾｲ</t>
  </si>
  <si>
    <t>右遠　大輝</t>
  </si>
  <si>
    <t>ｳﾄﾞｳ ﾀﾞｲｷ</t>
  </si>
  <si>
    <t>辻　海斗</t>
  </si>
  <si>
    <t>近井　勇斗</t>
  </si>
  <si>
    <t>ﾁｶｲ ﾕｳﾄ</t>
  </si>
  <si>
    <t>CHIKAI</t>
  </si>
  <si>
    <t>久米　晴人</t>
  </si>
  <si>
    <t>ｸﾒ ﾊﾙﾄ</t>
  </si>
  <si>
    <t>KUME</t>
  </si>
  <si>
    <t>藤田　雅也</t>
  </si>
  <si>
    <t>ﾌｼﾞﾀ ﾏｻﾔ</t>
  </si>
  <si>
    <t>上　雄大</t>
  </si>
  <si>
    <t>ｳｴ ﾕｳﾀ</t>
  </si>
  <si>
    <t>UE</t>
  </si>
  <si>
    <t>三和　龍之介</t>
  </si>
  <si>
    <t>ﾐﾜ ﾘｭｳﾉｽｹ</t>
  </si>
  <si>
    <t>白石　涼一</t>
  </si>
  <si>
    <t>ｼﾗｲｼ ﾘｮｳｲﾁ</t>
  </si>
  <si>
    <t>Ryoichi</t>
  </si>
  <si>
    <t>岸田　鋼正</t>
  </si>
  <si>
    <t>ｷｼﾀﾞ ｺｳｾｲ</t>
  </si>
  <si>
    <t>濱田　伊吹</t>
  </si>
  <si>
    <t>ﾊﾏﾀﾞ ｲﾌﾞｷ</t>
  </si>
  <si>
    <t>岡本　光喜</t>
  </si>
  <si>
    <t>ｵｶﾓﾄ ｺｳｷ</t>
  </si>
  <si>
    <t>福山　琉雲</t>
  </si>
  <si>
    <t>ﾌｸﾔﾏ ﾙﾝ</t>
  </si>
  <si>
    <t>Run</t>
  </si>
  <si>
    <t>川東　世汰</t>
  </si>
  <si>
    <t>ｶﾜﾋｶﾞｼ ｾｲﾀ</t>
  </si>
  <si>
    <t>KAWAHIGASHI</t>
  </si>
  <si>
    <t>阿部　陽葵</t>
  </si>
  <si>
    <t>ｱﾍﾞ ﾊﾙｷ</t>
  </si>
  <si>
    <t>中川　雄稀</t>
  </si>
  <si>
    <t>ﾅｶｶﾞﾜ ﾕｳｷ</t>
  </si>
  <si>
    <t>竹生　晴彦</t>
  </si>
  <si>
    <t>ﾁｸﾌﾞ ﾊﾙﾋｺ</t>
  </si>
  <si>
    <t>CHIKUBU</t>
  </si>
  <si>
    <t>土田　浩生</t>
  </si>
  <si>
    <t>ﾂﾁﾀﾞ ﾋﾛｷ</t>
  </si>
  <si>
    <t>岸本　翔太</t>
  </si>
  <si>
    <t>ｷｼﾓﾄ ｼｮｳﾀ</t>
  </si>
  <si>
    <t>古越　大輝</t>
  </si>
  <si>
    <t>ﾌﾙｺｼ ﾀﾞｲｷ</t>
  </si>
  <si>
    <t>FURUKOSHI</t>
  </si>
  <si>
    <t>父川　真宏</t>
  </si>
  <si>
    <t>ﾁﾁｶﾜ ﾏﾋﾛ</t>
  </si>
  <si>
    <t>CHICHIKAWA</t>
  </si>
  <si>
    <t>屋田　優太</t>
  </si>
  <si>
    <t>ｵｸﾀﾞ ﾕｳﾀ</t>
  </si>
  <si>
    <t>寺脇　靖史</t>
  </si>
  <si>
    <t>ﾃﾗﾜｷ ﾔｽﾌﾐ</t>
  </si>
  <si>
    <t>TERAWAKI</t>
  </si>
  <si>
    <t>Yasufumi</t>
  </si>
  <si>
    <t>島田　恭輔</t>
  </si>
  <si>
    <t>ｼﾏﾀﾞ ｷｮｳｽｹ</t>
  </si>
  <si>
    <t>野村　怜</t>
  </si>
  <si>
    <t>ﾉﾑﾗ ﾚｲ</t>
  </si>
  <si>
    <t>ｱﾍﾞ ｺｳﾀ</t>
  </si>
  <si>
    <t>村川　貫太</t>
  </si>
  <si>
    <t>ﾑﾗｶﾜ ｶﾝﾀ</t>
  </si>
  <si>
    <t>MURAKAWA</t>
  </si>
  <si>
    <t>馬門　孝介</t>
  </si>
  <si>
    <t>ﾏｶﾄﾞ ｺｳｽｹ</t>
  </si>
  <si>
    <t>MAKADO</t>
  </si>
  <si>
    <t>古阪　優樹</t>
  </si>
  <si>
    <t>ﾌﾙｻｶ ﾕｳｷ</t>
  </si>
  <si>
    <t>FURUSAKA</t>
  </si>
  <si>
    <t>藤原　想也</t>
  </si>
  <si>
    <t>ﾌｼﾞﾜﾗ ｿｳﾔ</t>
  </si>
  <si>
    <t>小野　悠太</t>
  </si>
  <si>
    <t>ｵﾉ ﾕｳﾀ</t>
  </si>
  <si>
    <t>小嶋　洸央</t>
  </si>
  <si>
    <t>ｺｼﾞﾏ ﾋﾛﾃﾙ</t>
  </si>
  <si>
    <t>Hiroteru</t>
  </si>
  <si>
    <t>南本　寛茂</t>
  </si>
  <si>
    <t>ﾐﾅﾐﾓﾄ ﾋﾛｼｹﾞ</t>
  </si>
  <si>
    <t>Hiroshige</t>
  </si>
  <si>
    <t>堀田　悠裕</t>
  </si>
  <si>
    <t>ﾎﾘﾀ ﾕｳｽｹ</t>
  </si>
  <si>
    <t>大竹　玲央</t>
  </si>
  <si>
    <t>ｵｵﾀｹ ﾚｵ</t>
  </si>
  <si>
    <t>佐山　和寿也</t>
  </si>
  <si>
    <t>ｻﾔﾏ ｶｽﾞﾔ</t>
  </si>
  <si>
    <t>SAYAMA</t>
  </si>
  <si>
    <t>川股　哲瑠</t>
  </si>
  <si>
    <t>ｶﾜﾏﾀ ｻﾄﾙ</t>
  </si>
  <si>
    <t>在津　壮真</t>
  </si>
  <si>
    <t>ｻﾞｲﾂ ｿｳﾏ</t>
  </si>
  <si>
    <t>沖中　康生</t>
  </si>
  <si>
    <t>ｵｷﾅｶ ｺｳｾｲ</t>
  </si>
  <si>
    <t>OKINAKA</t>
  </si>
  <si>
    <t>宮城　亮佑</t>
  </si>
  <si>
    <t>ﾐﾔｷﾞ ﾘｮｳｽｹ</t>
  </si>
  <si>
    <t>中戸　翔大</t>
  </si>
  <si>
    <t>ﾅｶﾄ ｼｮｳﾀ</t>
  </si>
  <si>
    <t>UEGAKI</t>
  </si>
  <si>
    <t>宮浦　寿明</t>
  </si>
  <si>
    <t>ﾐﾔｳﾗ ﾄｼｱｷ</t>
  </si>
  <si>
    <t>MIYAURA</t>
  </si>
  <si>
    <t>吉川　大洋</t>
  </si>
  <si>
    <t>ﾖｼｶﾜ ﾀｲﾖｳ</t>
  </si>
  <si>
    <t>吉田　蒼</t>
  </si>
  <si>
    <t>ﾖｼﾀﾞ ｿｳ</t>
  </si>
  <si>
    <t>丸山　琉聖</t>
  </si>
  <si>
    <t>ﾏﾙﾔﾏ ﾘｭｳｾｲ</t>
  </si>
  <si>
    <t>武田　青空</t>
  </si>
  <si>
    <t>ﾀｹﾀﾞ ｿﾗ</t>
  </si>
  <si>
    <t>東山　健人</t>
  </si>
  <si>
    <t>ﾋｶﾞｼﾔﾏ ｹﾝﾄ</t>
  </si>
  <si>
    <t>HIGASHIYAMA</t>
  </si>
  <si>
    <t>びわスポ大</t>
  </si>
  <si>
    <t>ﾔﾏﾄﾀﾞｲｶﾞｸ</t>
  </si>
  <si>
    <t>桃山学院教育大</t>
  </si>
  <si>
    <t>ﾓﾓﾔﾏｶﾞｸｲﾝｷｮｳｲｸﾀﾞｲｶﾞｸ</t>
  </si>
  <si>
    <t>大阪河﨑リハ大</t>
  </si>
  <si>
    <t>Ritsumeikan Univ.</t>
  </si>
  <si>
    <t>Doshisha Univ.</t>
  </si>
  <si>
    <t>Biwako Seikei Sport Coll.</t>
  </si>
  <si>
    <t>Tenri Univ.</t>
  </si>
  <si>
    <t>Ryukoku Univ.</t>
  </si>
  <si>
    <t>Biwako-Gakuin Univ.</t>
  </si>
  <si>
    <t>Setsunan Univ.</t>
  </si>
  <si>
    <t>Osaka Metropolitan Univ.</t>
  </si>
  <si>
    <t>Meiji Univ. of Integrative Medicine</t>
  </si>
  <si>
    <t>Higashiosaka Coll.</t>
  </si>
  <si>
    <t>Bukkyo Univ.</t>
  </si>
  <si>
    <t>The Open Univ. of Japan</t>
  </si>
  <si>
    <t>Hyogo Univ. of Teacher Education</t>
  </si>
  <si>
    <t>The Univ. of Shiga Prefecture</t>
  </si>
  <si>
    <t>Wakayama Univ.</t>
  </si>
  <si>
    <t>Univ. of Hyogo</t>
  </si>
  <si>
    <t>Univ. of Marketing and Distribution Sciences</t>
  </si>
  <si>
    <t>Yamato Univ.</t>
  </si>
  <si>
    <t>Osaka Inst. of Technology</t>
  </si>
  <si>
    <t>Nara Univ.</t>
  </si>
  <si>
    <t>Nara Univ. of Education</t>
  </si>
  <si>
    <t>Nara Medical Univ.</t>
  </si>
  <si>
    <t>St. Andrew's Univ.</t>
  </si>
  <si>
    <t>Morinomiya Univ. of Medical Sciences</t>
  </si>
  <si>
    <t>Shiga Univ.</t>
  </si>
  <si>
    <t>Kobe Pharmaceutical Univ.</t>
  </si>
  <si>
    <t>Hannan Univ.</t>
  </si>
  <si>
    <t>Shitennoji Univ.</t>
  </si>
  <si>
    <t>St. Andrew's Univ. of Education</t>
  </si>
  <si>
    <t>Shiga Univ. of Medical Science</t>
  </si>
  <si>
    <t>Osaka Kawasaki Rehabilitation Univ.</t>
  </si>
  <si>
    <t>Hyogo Univ.</t>
  </si>
  <si>
    <t>Sonoda Women's Univ.</t>
  </si>
  <si>
    <t>Mukogawa Women's Univ.</t>
  </si>
  <si>
    <t>Doshisha Women's Coll. of Liberal Arts</t>
  </si>
  <si>
    <t>Nara Women's Univ.</t>
  </si>
  <si>
    <t>Hagoromo Univ. of International Studies</t>
  </si>
  <si>
    <t>77</t>
    <phoneticPr fontId="15"/>
  </si>
  <si>
    <t>88</t>
    <phoneticPr fontId="16"/>
  </si>
  <si>
    <t>第102回関西学生陸上競技対校選手権大会</t>
    <rPh sb="0" eb="1">
      <t>ダイ</t>
    </rPh>
    <rPh sb="4" eb="5">
      <t>カイ</t>
    </rPh>
    <rPh sb="5" eb="7">
      <t>カンサイ</t>
    </rPh>
    <rPh sb="7" eb="9">
      <t>ガクセイ</t>
    </rPh>
    <rPh sb="9" eb="11">
      <t>リクジョウ</t>
    </rPh>
    <rPh sb="11" eb="13">
      <t>キョウギ</t>
    </rPh>
    <rPh sb="13" eb="15">
      <t>タイコウ</t>
    </rPh>
    <rPh sb="15" eb="18">
      <t>センシュケン</t>
    </rPh>
    <rPh sb="18" eb="20">
      <t>タイカイ</t>
    </rPh>
    <phoneticPr fontId="15"/>
  </si>
  <si>
    <t>27</t>
  </si>
  <si>
    <t>28</t>
  </si>
  <si>
    <t>23</t>
  </si>
  <si>
    <t>30</t>
  </si>
  <si>
    <t>2002/11/1</t>
  </si>
  <si>
    <t>2003/5/2</t>
  </si>
  <si>
    <t>2003/12/13</t>
  </si>
  <si>
    <t>遠藤　瑞季</t>
  </si>
  <si>
    <t>2003/12/23</t>
  </si>
  <si>
    <t>29</t>
  </si>
  <si>
    <t>34</t>
  </si>
  <si>
    <t>2004/10/30</t>
  </si>
  <si>
    <t>2005/2/27</t>
  </si>
  <si>
    <t>2004/5/9</t>
  </si>
  <si>
    <t>ﾓﾘｶﾜ ﾊﾂﾞｷ</t>
  </si>
  <si>
    <t>2004/8/2</t>
  </si>
  <si>
    <t>33</t>
  </si>
  <si>
    <t>18</t>
  </si>
  <si>
    <t>岡花　洸輝</t>
  </si>
  <si>
    <t>ｵｶﾊﾅ ｺｳｷ</t>
  </si>
  <si>
    <t>26</t>
  </si>
  <si>
    <t>OKAHANA</t>
  </si>
  <si>
    <t>カーン　勇斗</t>
  </si>
  <si>
    <t>ｶｰﾝ ﾊﾔﾄ</t>
  </si>
  <si>
    <t>KHAN</t>
  </si>
  <si>
    <t>杉浦　智希</t>
  </si>
  <si>
    <t>ｽｷﾞｳﾗ ﾄﾓｷ</t>
  </si>
  <si>
    <t>2005/2/25</t>
  </si>
  <si>
    <t>高松　大樹</t>
  </si>
  <si>
    <t>ﾀｶﾏﾂ ﾀﾞｲｷ</t>
  </si>
  <si>
    <t>檀野　友希</t>
  </si>
  <si>
    <t>ﾀﾞﾝﾉ ﾄﾓｷ</t>
  </si>
  <si>
    <t>2004/5/26</t>
  </si>
  <si>
    <t>DANNO</t>
  </si>
  <si>
    <t>廣瀬　創大</t>
  </si>
  <si>
    <t>ﾋﾛｾ ｿｳﾀ</t>
  </si>
  <si>
    <t>2004/10/4</t>
  </si>
  <si>
    <t>正井　遥希</t>
  </si>
  <si>
    <t>ﾏｻｲ ﾊﾙｷ</t>
  </si>
  <si>
    <t>MASAI</t>
  </si>
  <si>
    <t>桜　崚輔</t>
  </si>
  <si>
    <t>ｻｸﾗ ﾘｮｳｽｹ</t>
  </si>
  <si>
    <t>2004/6/5</t>
  </si>
  <si>
    <t>SAKURA</t>
  </si>
  <si>
    <t>土葛　晃久</t>
  </si>
  <si>
    <t>ﾄｸｽﾞ ｱｷﾋｻ</t>
  </si>
  <si>
    <t>TOKUZU</t>
  </si>
  <si>
    <t>Akihisa</t>
  </si>
  <si>
    <t>巻埜　壱朗</t>
  </si>
  <si>
    <t>ﾏｷﾉ ｲﾁﾛｳ</t>
  </si>
  <si>
    <t>Ichiro</t>
  </si>
  <si>
    <t>吉田　悠真</t>
  </si>
  <si>
    <t>ﾖｼﾀﾞ ﾕｳﾏ</t>
  </si>
  <si>
    <t>澤田　匡孝</t>
  </si>
  <si>
    <t>ｻﾜﾀﾞ ﾏｻﾀｶ</t>
  </si>
  <si>
    <t>久保田　凌平</t>
  </si>
  <si>
    <t>ｸﾎﾞﾀ ﾘｮｳﾍｲ</t>
  </si>
  <si>
    <t>細川　亮</t>
  </si>
  <si>
    <t>ﾎｿｶﾜ ﾘｮｳ</t>
  </si>
  <si>
    <t>山口　旺雅</t>
  </si>
  <si>
    <t>ﾔﾏｸﾞﾁ ｵｳｶﾞ</t>
  </si>
  <si>
    <t>Oga</t>
  </si>
  <si>
    <t>井手　蒼人</t>
  </si>
  <si>
    <t>ｲﾃﾞ ｱｵﾄ</t>
  </si>
  <si>
    <t>2005/3/13</t>
  </si>
  <si>
    <t>藤原　凛太朗</t>
  </si>
  <si>
    <t>ﾌｼﾞﾜﾗ ﾘﾝﾀﾛｳ</t>
  </si>
  <si>
    <t>2003/5/17</t>
  </si>
  <si>
    <t>山本　寛大</t>
  </si>
  <si>
    <t>ﾔﾏﾓﾄ ｶﾝﾀ</t>
  </si>
  <si>
    <t>2005/3/25</t>
  </si>
  <si>
    <t>24</t>
  </si>
  <si>
    <t>大野　祐介</t>
  </si>
  <si>
    <t>ｵｵﾉ ﾕｳｽｹ</t>
  </si>
  <si>
    <t>2005/1/26</t>
  </si>
  <si>
    <t>49</t>
  </si>
  <si>
    <t>岡本　幸樹</t>
  </si>
  <si>
    <t>小林　歩稜</t>
  </si>
  <si>
    <t>ｺﾊﾞﾔｼ ﾎﾀﾞｶ</t>
  </si>
  <si>
    <t>Hodaka</t>
  </si>
  <si>
    <t>高田　敦史</t>
  </si>
  <si>
    <t>ﾀｶﾀﾞ ｱﾂｼ</t>
  </si>
  <si>
    <t>堀田　陽樹</t>
  </si>
  <si>
    <t>ﾎﾘﾀ ﾊﾙｷ</t>
  </si>
  <si>
    <t>2005/8/10</t>
  </si>
  <si>
    <t>谷野　佑成</t>
  </si>
  <si>
    <t>ﾀﾆﾉ ﾕｳｾｲ</t>
  </si>
  <si>
    <t>2005/5/11</t>
  </si>
  <si>
    <t>冨田　啓斗</t>
  </si>
  <si>
    <t>ﾄﾐﾀ ｹｲﾄ</t>
  </si>
  <si>
    <t>2005/4/30</t>
  </si>
  <si>
    <t>安井　達哉</t>
  </si>
  <si>
    <t>ﾔｽｲ ﾀﾂﾔ</t>
  </si>
  <si>
    <t>2005/11/3</t>
  </si>
  <si>
    <t>大路　昇太郎</t>
  </si>
  <si>
    <t>ｵｵｼﾞ ｼｮｳﾀﾛｳ</t>
  </si>
  <si>
    <t>2005/8/17</t>
  </si>
  <si>
    <t>福本　陽己</t>
  </si>
  <si>
    <t>ﾌｸﾓﾄ ﾊﾙｷ</t>
  </si>
  <si>
    <t>2005/4/17</t>
  </si>
  <si>
    <t>岡田　優真</t>
  </si>
  <si>
    <t>ｵｶﾀﾞ ﾕｳﾏ</t>
  </si>
  <si>
    <t>2006/2/8</t>
  </si>
  <si>
    <t>堀　泰将</t>
  </si>
  <si>
    <t>ﾎﾘ ﾔｽﾏｻ</t>
  </si>
  <si>
    <t>2005/7/2</t>
  </si>
  <si>
    <t>畚野　湧成</t>
  </si>
  <si>
    <t>ﾌｺﾞﾉ ﾕｳｾｲ</t>
  </si>
  <si>
    <t>2005/5/9</t>
  </si>
  <si>
    <t>FUGONO</t>
  </si>
  <si>
    <t>亀之園　新</t>
  </si>
  <si>
    <t>ｶﾒﾉｿﾉ ｱﾗﾀ</t>
  </si>
  <si>
    <t>2005/9/18</t>
  </si>
  <si>
    <t>KAMENOSONO</t>
  </si>
  <si>
    <t>実田　大心</t>
  </si>
  <si>
    <t>ｼﾞﾂﾀﾞ ﾀｲｼﾝ</t>
  </si>
  <si>
    <t>2005/6/30</t>
  </si>
  <si>
    <t>JITSUDA</t>
  </si>
  <si>
    <t>Taishin</t>
  </si>
  <si>
    <t>糟谷　源太</t>
  </si>
  <si>
    <t>ｶｽﾔ ｹﾞﾝﾀ</t>
  </si>
  <si>
    <t>2005/5/13</t>
  </si>
  <si>
    <t>KASUYA</t>
  </si>
  <si>
    <t>高村　瑛太</t>
  </si>
  <si>
    <t>ﾀｶﾑﾗ ｴｲﾀ</t>
  </si>
  <si>
    <t>2005/6/9</t>
  </si>
  <si>
    <t>Eita</t>
  </si>
  <si>
    <t>須田　旺来</t>
  </si>
  <si>
    <t>ｽﾀﾞ ｵｳﾗ</t>
  </si>
  <si>
    <t>2005/6/6</t>
  </si>
  <si>
    <t>Ora</t>
  </si>
  <si>
    <t>萬野　七樹</t>
  </si>
  <si>
    <t>ﾏﾝﾉ ﾅﾅｷ</t>
  </si>
  <si>
    <t>2005/12/25</t>
  </si>
  <si>
    <t>MANNO</t>
  </si>
  <si>
    <t>Nanaki</t>
  </si>
  <si>
    <t>濵路　悠真</t>
  </si>
  <si>
    <t>ﾊﾏｼﾞ ﾕｳﾏ</t>
  </si>
  <si>
    <t>2005/6/28</t>
  </si>
  <si>
    <t>HAMAJI</t>
  </si>
  <si>
    <t>立花　晟</t>
  </si>
  <si>
    <t>ﾀﾁﾊﾞﾅ ｼﾞｮｳ</t>
  </si>
  <si>
    <t>浦川　尚樹</t>
  </si>
  <si>
    <t>ｳﾗｶﾜ ﾅｵｷ</t>
  </si>
  <si>
    <t>2005/5/29</t>
  </si>
  <si>
    <t>梅川　倖生</t>
  </si>
  <si>
    <t>ｳﾒｶﾜ ｺｳｾｲ</t>
  </si>
  <si>
    <t>2005/8/18</t>
  </si>
  <si>
    <t>UMEKAWA</t>
  </si>
  <si>
    <t>増澤　亮太</t>
  </si>
  <si>
    <t>ﾏｽｻﾞﾜ ﾘｮｳﾀ</t>
  </si>
  <si>
    <t>2004/8/30</t>
  </si>
  <si>
    <t>MASUZAWA</t>
  </si>
  <si>
    <t>諸岡　俊亮</t>
  </si>
  <si>
    <t>ﾓﾛｵｶ ｼｭﾝｽｹ</t>
  </si>
  <si>
    <t>2005/4/22</t>
  </si>
  <si>
    <t>猶野　翼</t>
  </si>
  <si>
    <t>ﾅｵﾉ ﾂﾊﾞｻ</t>
  </si>
  <si>
    <t>2005/6/22</t>
  </si>
  <si>
    <t>NAONO</t>
  </si>
  <si>
    <t>中村　綸之介</t>
  </si>
  <si>
    <t>ﾅｶﾑﾗ ﾘﾝﾉｽｹ</t>
  </si>
  <si>
    <t>2005/8/1</t>
  </si>
  <si>
    <t>Rinnosuke</t>
  </si>
  <si>
    <t>中井　大地</t>
  </si>
  <si>
    <t>ﾅｶｲ ﾀﾞｲﾁ</t>
  </si>
  <si>
    <t>2005/8/8</t>
  </si>
  <si>
    <t>嶋田　樹</t>
  </si>
  <si>
    <t>ｼﾏﾀﾞ ｲﾂｷ</t>
  </si>
  <si>
    <t>2005/8/24</t>
  </si>
  <si>
    <t>宮島　大地</t>
  </si>
  <si>
    <t>ﾐﾔｼﾞﾏ ﾀﾞｲﾁ</t>
  </si>
  <si>
    <t>2005/7/20</t>
  </si>
  <si>
    <t>MIYAJIMA</t>
  </si>
  <si>
    <t>田中　雅久</t>
  </si>
  <si>
    <t>ﾀﾅｶ ｶﾞｸ</t>
  </si>
  <si>
    <t>2005/10/26</t>
  </si>
  <si>
    <t>森　結誠</t>
  </si>
  <si>
    <t>ﾓﾘ ﾕｳｾｲ</t>
  </si>
  <si>
    <t>2005/12/5</t>
  </si>
  <si>
    <t>大澤　茶汰</t>
  </si>
  <si>
    <t>ｵｵｻﾜ ﾁｬﾀ</t>
  </si>
  <si>
    <t>2006/1/31</t>
  </si>
  <si>
    <t>Chata</t>
  </si>
  <si>
    <t>勝田　優翔</t>
  </si>
  <si>
    <t>ｶﾂﾀﾞ ﾕｳﾄ</t>
  </si>
  <si>
    <t>2005/6/14</t>
  </si>
  <si>
    <t>17</t>
  </si>
  <si>
    <t>KATSUDA</t>
  </si>
  <si>
    <t>金子　陽一</t>
  </si>
  <si>
    <t>ｶﾈｺ ﾋﾛｶｽﾞ</t>
  </si>
  <si>
    <t>2005/4/11</t>
  </si>
  <si>
    <t>福田　鷹飛</t>
  </si>
  <si>
    <t>ﾌｸﾀﾞ ﾀｶﾄ</t>
  </si>
  <si>
    <t>2005/12/9</t>
  </si>
  <si>
    <t>齋藤　未侑</t>
  </si>
  <si>
    <t>ｻｲﾄｳ ﾐﾕｳ</t>
  </si>
  <si>
    <t>2006/1/23</t>
  </si>
  <si>
    <t>上田　泰成</t>
  </si>
  <si>
    <t>ｳｴﾀﾞ ﾀｲｾｲ</t>
  </si>
  <si>
    <t>菰田　誠志</t>
  </si>
  <si>
    <t>ｺﾓﾀﾞ ﾏｻﾕｷ</t>
  </si>
  <si>
    <t>2005/5/2</t>
  </si>
  <si>
    <t>KOMODA</t>
  </si>
  <si>
    <t>戸島　清太</t>
  </si>
  <si>
    <t>ﾄｼﾏ ｾｲﾀ</t>
  </si>
  <si>
    <t>2005/9/7</t>
  </si>
  <si>
    <t>TOSHIMA</t>
  </si>
  <si>
    <t>岸本　大輝</t>
  </si>
  <si>
    <t>2005/5/22</t>
  </si>
  <si>
    <t>釣田　要</t>
  </si>
  <si>
    <t>ﾂﾙﾀ ｶﾅﾒ</t>
  </si>
  <si>
    <t>2005/6/26</t>
  </si>
  <si>
    <t>木ノ下　優成</t>
  </si>
  <si>
    <t>ｷﾉｼﾀ ﾕｳｾｲ</t>
  </si>
  <si>
    <t>2005/6/10</t>
  </si>
  <si>
    <t>楠神　隼翔</t>
  </si>
  <si>
    <t>ｸｽｶﾐ ﾊﾔﾄ</t>
  </si>
  <si>
    <t>2005/4/28</t>
  </si>
  <si>
    <t>25</t>
  </si>
  <si>
    <t>KUSUKAMI</t>
  </si>
  <si>
    <t>和田　純弥</t>
  </si>
  <si>
    <t>ﾜﾀﾞ ｼﾞｭﾝﾔ</t>
  </si>
  <si>
    <t>松山　璃大</t>
  </si>
  <si>
    <t>ﾏﾂﾔﾏ ﾘｵ</t>
  </si>
  <si>
    <t>2005/11/4</t>
  </si>
  <si>
    <t>迫　悠真</t>
  </si>
  <si>
    <t>ｻｺ ﾕｳｼﾝ</t>
  </si>
  <si>
    <t>2006/12/13</t>
  </si>
  <si>
    <t>SAKO</t>
  </si>
  <si>
    <t>Yushin</t>
  </si>
  <si>
    <t>信田　亮太</t>
  </si>
  <si>
    <t>ｼﾉﾀﾞ ﾘｮｳﾀ</t>
  </si>
  <si>
    <t>2007/1/18</t>
  </si>
  <si>
    <t>沼田　晃</t>
  </si>
  <si>
    <t>ﾇﾏﾀ ﾋｶﾙ</t>
  </si>
  <si>
    <t>2006/5/7</t>
  </si>
  <si>
    <t>35</t>
  </si>
  <si>
    <t>NUMATA</t>
  </si>
  <si>
    <t>アブラハム　光オシナチ</t>
  </si>
  <si>
    <t>ｱﾌﾞﾗﾊﾑ ﾋｶﾘｵｼﾅﾁ</t>
  </si>
  <si>
    <t>2007/2/14</t>
  </si>
  <si>
    <t>ABRAHAM</t>
  </si>
  <si>
    <t>Hikariosinachi</t>
  </si>
  <si>
    <t>木村　公響</t>
  </si>
  <si>
    <t>ｷﾑﾗ ｺｳｷ</t>
  </si>
  <si>
    <t>2006/9/11</t>
  </si>
  <si>
    <t>佐々木　浩希</t>
  </si>
  <si>
    <t>ｻｻｷ ｺｳｷ</t>
  </si>
  <si>
    <t>2006/9/28</t>
  </si>
  <si>
    <t>中村　知毅</t>
  </si>
  <si>
    <t>ﾅｶﾑﾗ ﾄﾓｷ</t>
  </si>
  <si>
    <t>2007/2/28</t>
  </si>
  <si>
    <t>幸地　琉生</t>
  </si>
  <si>
    <t>ｺｳﾁ ﾘｭｳｾｲ</t>
  </si>
  <si>
    <t>2006/4/16</t>
  </si>
  <si>
    <t>KOCHI</t>
  </si>
  <si>
    <t>岡橋　虎之介</t>
  </si>
  <si>
    <t>ｵｶﾊｼ ﾄﾗﾉｽｹ</t>
  </si>
  <si>
    <t>2007/2/8</t>
  </si>
  <si>
    <t>OKAHASHI</t>
  </si>
  <si>
    <t>Toranosuke</t>
  </si>
  <si>
    <t>辻田　幸輝</t>
  </si>
  <si>
    <t>42</t>
  </si>
  <si>
    <t>39</t>
  </si>
  <si>
    <t>37</t>
  </si>
  <si>
    <t>22</t>
  </si>
  <si>
    <t>藤田　大輝</t>
  </si>
  <si>
    <t>38</t>
  </si>
  <si>
    <t>2004/6/19</t>
  </si>
  <si>
    <t>44</t>
  </si>
  <si>
    <t>内藤　想</t>
  </si>
  <si>
    <t>ﾅｲﾄｳ ｿﾗ</t>
  </si>
  <si>
    <t>松田　侑士</t>
  </si>
  <si>
    <t>ﾏﾂﾀﾞ ﾕｳﾄ</t>
  </si>
  <si>
    <t>八尾　藍麻</t>
  </si>
  <si>
    <t>ﾔｵ ﾗﾝﾏ</t>
  </si>
  <si>
    <t>Ramma</t>
  </si>
  <si>
    <t>永野　嶺</t>
  </si>
  <si>
    <t>ﾅｶﾞﾉ ﾚｲ</t>
  </si>
  <si>
    <t>2004/5/1</t>
  </si>
  <si>
    <t>内田　大貴</t>
  </si>
  <si>
    <t>ｳﾁﾀﾞ ﾀﾞｲｷ</t>
  </si>
  <si>
    <t>2005/3/10</t>
  </si>
  <si>
    <t>坂口　遥斗</t>
  </si>
  <si>
    <t>ｻｶｸﾞﾁ ﾊﾙﾄ</t>
  </si>
  <si>
    <t>魚谷　未徠</t>
  </si>
  <si>
    <t>ｳｵﾀﾆ ﾐﾗｲ</t>
  </si>
  <si>
    <t>2005/11/29</t>
  </si>
  <si>
    <t>リード　来優</t>
  </si>
  <si>
    <t>ﾘｰﾄﾞ ﾗｲｳ</t>
  </si>
  <si>
    <t>2006/1/25</t>
  </si>
  <si>
    <t>REED</t>
  </si>
  <si>
    <t>Raiu</t>
  </si>
  <si>
    <t>山本　啓人</t>
  </si>
  <si>
    <t>ﾔﾏﾓﾄ ｹｲﾄ</t>
  </si>
  <si>
    <t>2005/12/12</t>
  </si>
  <si>
    <t>徳廣　匡祇</t>
  </si>
  <si>
    <t>ﾄｸﾋﾛ ﾏｻｼ</t>
  </si>
  <si>
    <t>2005/4/2</t>
  </si>
  <si>
    <t>TOKUHIRO</t>
  </si>
  <si>
    <t>松永　颯優</t>
  </si>
  <si>
    <t>ﾏﾂﾅｶﾞ ｿｳﾏ</t>
  </si>
  <si>
    <t>2005/10/6</t>
  </si>
  <si>
    <t>菅原　雅晴</t>
  </si>
  <si>
    <t>ｽｶﾞﾜﾗ ﾏｻﾊﾙ</t>
  </si>
  <si>
    <t>2005/4/9</t>
  </si>
  <si>
    <t>河田　隼利</t>
  </si>
  <si>
    <t>ｶﾜﾀ ﾊﾔﾄ</t>
  </si>
  <si>
    <t>板垣　弘海</t>
  </si>
  <si>
    <t>ｲﾀｶﾞｷ ﾋﾛﾐ</t>
  </si>
  <si>
    <t>ITAGAKI</t>
  </si>
  <si>
    <t>古田　瑞樹</t>
  </si>
  <si>
    <t>ﾌﾙﾀ ﾐｽﾞｷ</t>
  </si>
  <si>
    <t>2005/12/7</t>
  </si>
  <si>
    <t>31</t>
  </si>
  <si>
    <t>竹村　明人</t>
  </si>
  <si>
    <t>ﾀｹﾑﾗ ｱｷﾄ</t>
  </si>
  <si>
    <t>2006/2/22</t>
  </si>
  <si>
    <t>TAKEMURA</t>
  </si>
  <si>
    <t>高倉　侃斗</t>
  </si>
  <si>
    <t>ﾀｶｸﾗ ｶﾝﾄ</t>
  </si>
  <si>
    <t>2005/11/5</t>
  </si>
  <si>
    <t>TAKAKURA</t>
  </si>
  <si>
    <t>Kanto</t>
  </si>
  <si>
    <t>野口　恭吾</t>
  </si>
  <si>
    <t>ﾉｸﾞﾁ ｷｮｳｺﾞ</t>
  </si>
  <si>
    <t>2005/5/16</t>
  </si>
  <si>
    <t>松原　幸之助</t>
  </si>
  <si>
    <t>ﾏﾂﾊﾞﾗ ｺｳﾉｽｹ</t>
  </si>
  <si>
    <t>2006/3/12</t>
  </si>
  <si>
    <t>Konosuke</t>
  </si>
  <si>
    <t>渡部　篤季</t>
  </si>
  <si>
    <t>ﾜﾀﾅﾍﾞ ｱﾂｷ</t>
  </si>
  <si>
    <t>2005/10/13</t>
  </si>
  <si>
    <t>清水　柊汰</t>
  </si>
  <si>
    <t>ｼﾐｽﾞ ｼｭｳﾀ</t>
  </si>
  <si>
    <t>2005/10/7</t>
  </si>
  <si>
    <t>冨江　駿仁</t>
  </si>
  <si>
    <t>ﾄﾐｴ ﾊﾔﾄ</t>
  </si>
  <si>
    <t>2006/3/25</t>
  </si>
  <si>
    <t>TOMIE</t>
  </si>
  <si>
    <t>桂　将貴</t>
  </si>
  <si>
    <t>ｶﾂﾗ ﾏｻｷ</t>
  </si>
  <si>
    <t>2005/9/1</t>
  </si>
  <si>
    <t>池田　快音</t>
  </si>
  <si>
    <t>ｲｹﾀﾞ ｶｲﾄ</t>
  </si>
  <si>
    <t>2005/8/22</t>
  </si>
  <si>
    <t>角田　陽都</t>
  </si>
  <si>
    <t>ｽﾐﾀﾞ ﾊﾙﾄ</t>
  </si>
  <si>
    <t>SUMIDA</t>
  </si>
  <si>
    <t>中村　孔明</t>
  </si>
  <si>
    <t>ﾅｶﾑﾗ ｺｳﾒｲ</t>
  </si>
  <si>
    <t>2006/1/9</t>
  </si>
  <si>
    <t>Komei</t>
  </si>
  <si>
    <t>桂　蒼人</t>
  </si>
  <si>
    <t>ｶﾂﾗ ｱｵﾄ</t>
  </si>
  <si>
    <t>2005/6/16</t>
  </si>
  <si>
    <t>吉村　陸翔</t>
  </si>
  <si>
    <t>ﾖｼﾑﾗ ﾘｸﾄ</t>
  </si>
  <si>
    <t>2006/2/28</t>
  </si>
  <si>
    <t>西　桔平</t>
  </si>
  <si>
    <t>ﾆｼ ｷｯﾍﾟｲ</t>
  </si>
  <si>
    <t>Kippei</t>
  </si>
  <si>
    <t>小西　夢空</t>
  </si>
  <si>
    <t>ｺﾆｼ ﾕｱ</t>
  </si>
  <si>
    <t>2005/12/22</t>
  </si>
  <si>
    <t>渡邉　皇寿</t>
  </si>
  <si>
    <t>ﾜﾀﾅﾍﾞ ｵｳｼﾞｭ</t>
  </si>
  <si>
    <t>21</t>
  </si>
  <si>
    <t>Oju</t>
  </si>
  <si>
    <t>安田　煌音</t>
  </si>
  <si>
    <t>ﾔｽﾀﾞ ｷﾗﾄ</t>
  </si>
  <si>
    <t>2005/6/4</t>
  </si>
  <si>
    <t>今泉　翔</t>
  </si>
  <si>
    <t>ｲﾏｲｽﾞﾐ ｼｮｳ</t>
  </si>
  <si>
    <t>2006/1/16</t>
  </si>
  <si>
    <t>鶴田　龍成</t>
  </si>
  <si>
    <t>ﾂﾙﾀ ﾘｭｳｾｲ</t>
  </si>
  <si>
    <t>2005/10/8</t>
  </si>
  <si>
    <t>稲葉　良雅</t>
  </si>
  <si>
    <t>ｲﾅﾊﾞ ﾘｮｳｶﾞ</t>
  </si>
  <si>
    <t>2005/5/30</t>
  </si>
  <si>
    <t>前川　圭吾</t>
  </si>
  <si>
    <t>ﾏｴｶﾞﾜ ｹｲｺﾞ</t>
  </si>
  <si>
    <t>伊藤　琉成</t>
  </si>
  <si>
    <t>ｲﾄｳ ﾘｭｳｾｲ</t>
  </si>
  <si>
    <t>南　月人</t>
  </si>
  <si>
    <t>ﾐﾅﾐ ﾂｷﾄ</t>
  </si>
  <si>
    <t>2009/1/6</t>
  </si>
  <si>
    <t>Tsukito</t>
  </si>
  <si>
    <t>大内　渉夢</t>
  </si>
  <si>
    <t>ｵｵｳﾁ ｱﾕﾑ</t>
  </si>
  <si>
    <t>2007/3/26</t>
  </si>
  <si>
    <t>OUTI</t>
  </si>
  <si>
    <t>別府　哲雄</t>
  </si>
  <si>
    <t>ﾍﾞｯﾌﾟ ﾃﾂｵ</t>
  </si>
  <si>
    <t>2007/1/4</t>
  </si>
  <si>
    <t>角田　侑介</t>
  </si>
  <si>
    <t>ﾂﾉﾀﾞ ﾕｳｽｹ</t>
  </si>
  <si>
    <t>2007/2/4</t>
  </si>
  <si>
    <t>TSUNODA</t>
  </si>
  <si>
    <t>西川　天馬</t>
  </si>
  <si>
    <t>ﾆｼｶﾜ ﾃﾝﾏ</t>
  </si>
  <si>
    <t>2006/10/26</t>
  </si>
  <si>
    <t>宿理　浩暉</t>
  </si>
  <si>
    <t>ｼｭｸﾘ ｺｳｷ</t>
  </si>
  <si>
    <t>2006/12/8</t>
  </si>
  <si>
    <t>SYUKURI</t>
  </si>
  <si>
    <t>村島　優太</t>
  </si>
  <si>
    <t>ﾑﾗｼﾏ ﾕｳﾀ</t>
  </si>
  <si>
    <t>2006/9/18</t>
  </si>
  <si>
    <t>本橋　悠輝</t>
  </si>
  <si>
    <t>ﾓﾄﾊｼ ﾕｳｷ</t>
  </si>
  <si>
    <t>2006/5/27</t>
  </si>
  <si>
    <t>MOTOHASHI</t>
  </si>
  <si>
    <t>川邊　翔太</t>
  </si>
  <si>
    <t>ｶﾜﾍﾞ ｼｮｳﾀ</t>
  </si>
  <si>
    <t>2006/10/4</t>
  </si>
  <si>
    <t>林　良祐</t>
  </si>
  <si>
    <t>ﾊﾔｼ ﾘｮｳｽｹ</t>
  </si>
  <si>
    <t>2006/8/18</t>
  </si>
  <si>
    <t>HAYASI</t>
  </si>
  <si>
    <t>野上　颯人</t>
  </si>
  <si>
    <t>ﾉｶﾞﾐ ﾊﾔﾄ</t>
  </si>
  <si>
    <t>2006/5/1</t>
  </si>
  <si>
    <t>中島　虎太郎</t>
  </si>
  <si>
    <t>ﾅｶｼﾞﾏ ｺﾀﾛｳ</t>
  </si>
  <si>
    <t>2006/6/16</t>
  </si>
  <si>
    <t>林　佑有</t>
  </si>
  <si>
    <t>ﾊﾔｼ ﾕｳ</t>
  </si>
  <si>
    <t>2006/8/1</t>
  </si>
  <si>
    <t>土江　恒輝</t>
  </si>
  <si>
    <t>ﾄﾞｴ ｺｳｷ</t>
  </si>
  <si>
    <t>2007/3/5</t>
  </si>
  <si>
    <t>DOE</t>
  </si>
  <si>
    <t>波部　拓真</t>
  </si>
  <si>
    <t>ﾊﾍﾞ ﾀｸﾏ</t>
  </si>
  <si>
    <t>2006/11/13</t>
  </si>
  <si>
    <t>HABE</t>
  </si>
  <si>
    <t>今井　陸都</t>
  </si>
  <si>
    <t>ｲﾏｲ ﾘｸﾄ</t>
  </si>
  <si>
    <t>2007/1/26</t>
  </si>
  <si>
    <t>長谷川　雄琉</t>
  </si>
  <si>
    <t>ﾊｾｶﾞﾜ ﾀｹﾙ</t>
  </si>
  <si>
    <t>2006/6/27</t>
  </si>
  <si>
    <t>HASEGAEA</t>
  </si>
  <si>
    <t>金山　太一</t>
  </si>
  <si>
    <t>ｶﾅﾔﾏ ﾀｲﾁ</t>
  </si>
  <si>
    <t>2007/1/5</t>
  </si>
  <si>
    <t>八田　好誠</t>
  </si>
  <si>
    <t>ﾊｯﾀ ｺｳｾｲ</t>
  </si>
  <si>
    <t>2006/9/20</t>
  </si>
  <si>
    <t>2003/4/20</t>
  </si>
  <si>
    <t>40</t>
  </si>
  <si>
    <t>2003/12/27</t>
  </si>
  <si>
    <t>2003/4/1</t>
  </si>
  <si>
    <t>16</t>
  </si>
  <si>
    <t>41</t>
  </si>
  <si>
    <t>32</t>
  </si>
  <si>
    <t>狹間　海人</t>
  </si>
  <si>
    <t>13</t>
  </si>
  <si>
    <t>2005/1/21</t>
  </si>
  <si>
    <t>2005/4/1</t>
  </si>
  <si>
    <t>2004/11/14</t>
  </si>
  <si>
    <t>冨永　己太朗</t>
  </si>
  <si>
    <t>ﾄﾐﾅｶﾞ ｺﾀﾛｳ</t>
  </si>
  <si>
    <t>本田　敬大</t>
  </si>
  <si>
    <t>ﾎﾝﾀﾞ ｹｲﾀ</t>
  </si>
  <si>
    <t>森　大和</t>
  </si>
  <si>
    <t>ﾓﾘ ﾔﾏﾄ</t>
  </si>
  <si>
    <t>久山　大祐</t>
  </si>
  <si>
    <t>ｸﾔﾏ ﾀﾞｲｽｹ</t>
  </si>
  <si>
    <t>2005/2/19</t>
  </si>
  <si>
    <t>KUYAMA</t>
  </si>
  <si>
    <t>岩崎　佑</t>
  </si>
  <si>
    <t>ｲﾜｻｷ ﾀｽｸ</t>
  </si>
  <si>
    <t>2004/6/13</t>
  </si>
  <si>
    <t>野一色　雄善</t>
  </si>
  <si>
    <t>ﾉｲｼｷ ﾕｳｾﾞﾝ</t>
  </si>
  <si>
    <t>NOISHIKI</t>
  </si>
  <si>
    <t>Yuzen</t>
  </si>
  <si>
    <t>白数　脩一郎</t>
  </si>
  <si>
    <t>ｼﾗｽ ﾕｳｲﾁﾛｳ</t>
  </si>
  <si>
    <t>SHIRASU</t>
  </si>
  <si>
    <t>古閑　寛大</t>
  </si>
  <si>
    <t>ｺｶﾞ ｶﾝﾀ</t>
  </si>
  <si>
    <t>吉川　喜理</t>
  </si>
  <si>
    <t>ﾖｼｶﾜ ｷﾘ</t>
  </si>
  <si>
    <t>2004/10/3</t>
  </si>
  <si>
    <t>Kiri</t>
  </si>
  <si>
    <t>浅雄　司</t>
  </si>
  <si>
    <t>ｱｻｵ ﾂｶｻ</t>
  </si>
  <si>
    <t>Tsukasa</t>
  </si>
  <si>
    <t>白石　陵</t>
  </si>
  <si>
    <t>ｼﾗｲｼ ﾘｮｳ</t>
  </si>
  <si>
    <t>2006/1/1</t>
  </si>
  <si>
    <t>設樂　和希</t>
  </si>
  <si>
    <t>ｼﾀﾗ ｶｽﾞｷ</t>
  </si>
  <si>
    <t>2005/8/19</t>
  </si>
  <si>
    <t>SHITARA</t>
  </si>
  <si>
    <t>小幡　丈士</t>
  </si>
  <si>
    <t>ｺﾊﾞﾀ ﾂﾖｼ</t>
  </si>
  <si>
    <t>2005/8/26</t>
  </si>
  <si>
    <t>KOBATA</t>
  </si>
  <si>
    <t>實藤　仁</t>
  </si>
  <si>
    <t>ｻﾈﾌｼﾞ ｼﾞﾝ</t>
  </si>
  <si>
    <t>2005/11/12</t>
  </si>
  <si>
    <t>SANEFUJI</t>
  </si>
  <si>
    <t>河野　隆之介</t>
  </si>
  <si>
    <t>ｺｳﾉ ﾘｭｳﾉｽｹ</t>
  </si>
  <si>
    <t>2005/4/29</t>
  </si>
  <si>
    <t>乾　響王</t>
  </si>
  <si>
    <t>ｲﾇｲ ﾋﾋﾞｷ</t>
  </si>
  <si>
    <t>2005/9/28</t>
  </si>
  <si>
    <t>INUI</t>
  </si>
  <si>
    <t>金田　壮平</t>
  </si>
  <si>
    <t>ｶﾅﾀﾞ ｿｳﾍｲ</t>
  </si>
  <si>
    <t>2006/2/19</t>
  </si>
  <si>
    <t>KANADA</t>
  </si>
  <si>
    <t>上井　卓巳</t>
  </si>
  <si>
    <t>ｳﾜｲ ﾀｸﾐ</t>
  </si>
  <si>
    <t>2006/3/13</t>
  </si>
  <si>
    <t>UWAI</t>
  </si>
  <si>
    <t>大井　廉</t>
  </si>
  <si>
    <t>ｵｵｲ ﾚﾝ</t>
  </si>
  <si>
    <t>尾下　学</t>
  </si>
  <si>
    <t>ｵｼﾀ ﾏﾅﾌﾞ</t>
  </si>
  <si>
    <t>2005/4/23</t>
  </si>
  <si>
    <t>43</t>
  </si>
  <si>
    <t>Manabu</t>
  </si>
  <si>
    <t>福島　直樹</t>
  </si>
  <si>
    <t>ﾌｸｼﾏ ﾅｵｷ</t>
  </si>
  <si>
    <t>2006/3/7</t>
  </si>
  <si>
    <t>木村　晴</t>
  </si>
  <si>
    <t>ｷﾑﾗ ﾊﾙ</t>
  </si>
  <si>
    <t>橋口　孟史</t>
  </si>
  <si>
    <t>ﾊｼｸﾞﾁ ﾀｹｼ</t>
  </si>
  <si>
    <t>2005/10/29</t>
  </si>
  <si>
    <t>室田 篤季</t>
  </si>
  <si>
    <t>ﾑﾛﾀ ｱﾂｷ</t>
  </si>
  <si>
    <t>MUROTA</t>
  </si>
  <si>
    <t>横田　知宏</t>
  </si>
  <si>
    <t>ﾖｺﾀ ﾄﾓﾋﾛ</t>
  </si>
  <si>
    <t>梶山　陽桜</t>
  </si>
  <si>
    <t>ｶｼﾞﾔﾏ ﾋｮｳ</t>
  </si>
  <si>
    <t>2005/5/27</t>
  </si>
  <si>
    <t>KAJIYAMA</t>
  </si>
  <si>
    <t>Hyo</t>
  </si>
  <si>
    <t>渡邊　晴葵</t>
  </si>
  <si>
    <t>ﾜﾀﾅﾍﾞ ﾊﾙｷ</t>
  </si>
  <si>
    <t>2005/4/21</t>
  </si>
  <si>
    <t>和久　純也</t>
  </si>
  <si>
    <t>ﾜｸ ｼﾞｭﾝﾔ</t>
  </si>
  <si>
    <t>2005/9/23</t>
  </si>
  <si>
    <t>WAKU</t>
  </si>
  <si>
    <t>妻鹿　匠</t>
  </si>
  <si>
    <t>ﾒｶﾞ ﾀｸﾐ</t>
  </si>
  <si>
    <t>2005/5/17</t>
  </si>
  <si>
    <t>MEGA</t>
  </si>
  <si>
    <t>羅　真葉</t>
  </si>
  <si>
    <t>ﾗ ｼﾝﾊﾞ</t>
  </si>
  <si>
    <t>RA</t>
  </si>
  <si>
    <t>Shimba</t>
  </si>
  <si>
    <t>平野　歩</t>
  </si>
  <si>
    <t>ﾋﾗﾉ ｱﾕﾑ</t>
  </si>
  <si>
    <t>下元　謙</t>
  </si>
  <si>
    <t>ｼﾓﾓﾄ ｹﾝ</t>
  </si>
  <si>
    <t>SHIMOMOTO</t>
  </si>
  <si>
    <t>久田　竜士</t>
  </si>
  <si>
    <t>ﾋｻﾀﾞ ﾘｭｳｼ</t>
  </si>
  <si>
    <t>HISADA</t>
  </si>
  <si>
    <t>Ryushi</t>
  </si>
  <si>
    <t>脇本　祥太</t>
  </si>
  <si>
    <t>ﾜｷﾓﾄ ｼｮｳﾀ</t>
  </si>
  <si>
    <t>2005/11/22</t>
  </si>
  <si>
    <t>奥村　宗太</t>
  </si>
  <si>
    <t>ｵｸﾑﾗ ｿｳﾀ</t>
  </si>
  <si>
    <t>日高　雅康</t>
  </si>
  <si>
    <t>ﾋﾀﾞｶ ﾏｻﾔｽ</t>
  </si>
  <si>
    <t>HIDAKA</t>
  </si>
  <si>
    <t>Masayasu</t>
  </si>
  <si>
    <t>室田　篤季</t>
  </si>
  <si>
    <t>石井　璃玖斗</t>
  </si>
  <si>
    <t>2005/12/14</t>
  </si>
  <si>
    <t>中山　輝</t>
  </si>
  <si>
    <t>ﾅｶﾔﾏ ﾋｶﾙ</t>
  </si>
  <si>
    <t>片山　堅友</t>
  </si>
  <si>
    <t>ｶﾀﾔﾏ ｹﾝﾕｳ</t>
  </si>
  <si>
    <t>2005/8/12</t>
  </si>
  <si>
    <t>Kenyu</t>
  </si>
  <si>
    <t>藤井　大智</t>
  </si>
  <si>
    <t>ﾌｼﾞｲ ﾀｲﾁ</t>
  </si>
  <si>
    <t>大下　潤</t>
  </si>
  <si>
    <t>ｵｵｼﾀ ｼﾞｭﾝ</t>
  </si>
  <si>
    <t>村上　泰誠</t>
  </si>
  <si>
    <t>ﾑﾗｶﾐ ﾀｲｾｲ</t>
  </si>
  <si>
    <t>2005/10/24</t>
  </si>
  <si>
    <t>兒玉　琥珀</t>
  </si>
  <si>
    <t>ｺﾀﾞﾏ ｺﾊｸ</t>
  </si>
  <si>
    <t>Kohaku</t>
  </si>
  <si>
    <t>松本　祥真</t>
  </si>
  <si>
    <t>ﾏﾂﾓﾄ ｼｮｳﾏ</t>
  </si>
  <si>
    <t>森　優人</t>
  </si>
  <si>
    <t>ﾓﾘ ﾕｳﾄ</t>
  </si>
  <si>
    <t>2007/2/6</t>
  </si>
  <si>
    <t>檜垣　禮人</t>
  </si>
  <si>
    <t>ﾋｶﾞｷ ﾖｼﾋﾄ</t>
  </si>
  <si>
    <t>2006/10/10</t>
  </si>
  <si>
    <t>Yoshihito</t>
  </si>
  <si>
    <t>髙橋　一虎</t>
  </si>
  <si>
    <t>ﾀｶﾊｼ ｲｯｺｳ</t>
  </si>
  <si>
    <t>2006/10/8</t>
  </si>
  <si>
    <t>Ikko</t>
  </si>
  <si>
    <t>永田　晃誠</t>
  </si>
  <si>
    <t>ﾅｶﾞﾀ ｺｳｾｲ</t>
  </si>
  <si>
    <t>2006/6/23</t>
  </si>
  <si>
    <t>小澤　軌心</t>
  </si>
  <si>
    <t>ｵｻﾞﾜ ｷｼﾝ</t>
  </si>
  <si>
    <t>Kishin</t>
  </si>
  <si>
    <t>福井　秀馬</t>
  </si>
  <si>
    <t>ﾌｸｲ ｼｭｳﾏ</t>
  </si>
  <si>
    <t>2006/7/27</t>
  </si>
  <si>
    <t>HUKUI</t>
  </si>
  <si>
    <t>髙橋　樹生</t>
  </si>
  <si>
    <t>ﾀｶﾊｼ ｲﾂｷ</t>
  </si>
  <si>
    <t>2006/10/2</t>
  </si>
  <si>
    <t>渡邉　空</t>
  </si>
  <si>
    <t>ﾜﾀﾅﾍﾞ ｿﾗ</t>
  </si>
  <si>
    <t>2006/12/31</t>
  </si>
  <si>
    <t>山本　聖陽</t>
  </si>
  <si>
    <t>ﾔﾏﾓﾄ ｾﾅ</t>
  </si>
  <si>
    <t>2006/12/21</t>
  </si>
  <si>
    <t>原科　歩季</t>
  </si>
  <si>
    <t>ﾊﾗｼﾅ ｱﾕｷ</t>
  </si>
  <si>
    <t>2006/11/10</t>
  </si>
  <si>
    <t>HARASHINA</t>
  </si>
  <si>
    <t>Ayuki</t>
  </si>
  <si>
    <t>松田　竜弥</t>
  </si>
  <si>
    <t>ﾏﾂﾀﾞ ﾀﾂﾔ</t>
  </si>
  <si>
    <t>2006/5/3</t>
  </si>
  <si>
    <t>増山　煌冨</t>
  </si>
  <si>
    <t>ﾏｽﾔﾏ ｷﾗﾄ</t>
  </si>
  <si>
    <t>2006/6/15</t>
  </si>
  <si>
    <t>MASUYAMA</t>
  </si>
  <si>
    <t>中西　奏輔</t>
  </si>
  <si>
    <t>ﾅｶﾆｼ ｿｳｽｹ</t>
  </si>
  <si>
    <t>2007/3/6</t>
  </si>
  <si>
    <t>嶋野　涼太</t>
  </si>
  <si>
    <t>ｼﾏﾉ ﾘｮｳﾀ</t>
  </si>
  <si>
    <t>2006/11/5</t>
  </si>
  <si>
    <t>尼子　和磨</t>
  </si>
  <si>
    <t>ｱﾏｺ ｶｽﾞﾏ</t>
  </si>
  <si>
    <t>2006/11/29</t>
  </si>
  <si>
    <t>AMAKO</t>
  </si>
  <si>
    <t>川添　勇吹</t>
  </si>
  <si>
    <t>ｶﾜｿﾞｴ ｲﾌﾞｷ</t>
  </si>
  <si>
    <t>2006/7/6</t>
  </si>
  <si>
    <t>KAWAZOE</t>
  </si>
  <si>
    <t>山元　颯真</t>
  </si>
  <si>
    <t>土肥　星太</t>
  </si>
  <si>
    <t>ﾄﾞｲ ｾｲﾀ</t>
  </si>
  <si>
    <t>山本　聖琉</t>
  </si>
  <si>
    <t>ﾔﾏﾓﾄ ﾋｶﾙ</t>
  </si>
  <si>
    <t>2006/9/19</t>
  </si>
  <si>
    <t>颯波　壮一</t>
  </si>
  <si>
    <t>ｻｯﾊﾟ ｿｳｲﾁ</t>
  </si>
  <si>
    <t>2006/11/8</t>
  </si>
  <si>
    <t>SAPPA</t>
  </si>
  <si>
    <t>緒方　隆太</t>
  </si>
  <si>
    <t>ｵｶﾞﾀ ﾘｭｳﾀ</t>
  </si>
  <si>
    <t>2006/8/11</t>
  </si>
  <si>
    <t>2001/7/4</t>
  </si>
  <si>
    <t>O</t>
  </si>
  <si>
    <t>45</t>
  </si>
  <si>
    <t>12</t>
  </si>
  <si>
    <t>14</t>
  </si>
  <si>
    <t>中道　勇翔</t>
  </si>
  <si>
    <t>ﾅｶﾐﾁ ﾕｳﾄ</t>
  </si>
  <si>
    <t>NAKAMICHI</t>
  </si>
  <si>
    <t>36</t>
  </si>
  <si>
    <t>11</t>
  </si>
  <si>
    <t>渡邉　壮大</t>
  </si>
  <si>
    <t>ﾜﾀﾅﾍﾞ ｿｳﾀ</t>
  </si>
  <si>
    <t>06</t>
  </si>
  <si>
    <t>井田　想</t>
  </si>
  <si>
    <t>ｲﾀﾞ ｺｺﾛ</t>
  </si>
  <si>
    <t>小穴　陽哉</t>
  </si>
  <si>
    <t>ｵｱﾅ ﾊﾙﾔ</t>
  </si>
  <si>
    <t>OANA</t>
  </si>
  <si>
    <t>川路　竜平</t>
  </si>
  <si>
    <t>ｶﾜｼﾞ ﾘｭｳﾍｲ</t>
  </si>
  <si>
    <t>KAWAJI</t>
  </si>
  <si>
    <t>Ryuhei</t>
  </si>
  <si>
    <t>安木　康太</t>
  </si>
  <si>
    <t>ﾔｽｷ ｺｳﾀ</t>
  </si>
  <si>
    <t>YASUKI</t>
  </si>
  <si>
    <t>髙橋　侑聖</t>
  </si>
  <si>
    <t>ﾀｶﾊｼ ﾕｳﾏ</t>
  </si>
  <si>
    <t>仲谷　颯真</t>
  </si>
  <si>
    <t>ﾅｶﾀﾆ ｿｳﾏ</t>
  </si>
  <si>
    <t>金近　東悟</t>
  </si>
  <si>
    <t>ｶﾈﾁｶ ﾄｳｺﾞ</t>
  </si>
  <si>
    <t>2004/12/12</t>
  </si>
  <si>
    <t>KANECHIKA</t>
  </si>
  <si>
    <t>Togo</t>
  </si>
  <si>
    <t>畑中　常似</t>
  </si>
  <si>
    <t>ﾊﾀﾅｶ ｼﾞｮｳｼﾞ</t>
  </si>
  <si>
    <t>Joji</t>
  </si>
  <si>
    <t>柴田　怜人</t>
  </si>
  <si>
    <t>ｼﾊﾞﾀ ﾚｲﾄ</t>
  </si>
  <si>
    <t>Reito</t>
  </si>
  <si>
    <t>齋藤　幹斗</t>
  </si>
  <si>
    <t>ｻｲﾄｳ ﾐｷﾄ</t>
  </si>
  <si>
    <t>秋山　柊二</t>
  </si>
  <si>
    <t>ｱｷﾔﾏ ｼｭｳｼﾞ</t>
  </si>
  <si>
    <t>2004/11/3</t>
  </si>
  <si>
    <t>田中　裕人</t>
  </si>
  <si>
    <t>ﾀﾅｶ ﾕｳﾄ</t>
  </si>
  <si>
    <t>高屋　天海</t>
  </si>
  <si>
    <t>ﾀｶﾔ ﾃﾝｶ</t>
  </si>
  <si>
    <t>TAKAYA</t>
  </si>
  <si>
    <t>Tenka</t>
  </si>
  <si>
    <t>鈴木　陽太</t>
  </si>
  <si>
    <t>ｽｽﾞｷ ﾋﾅﾀ</t>
  </si>
  <si>
    <t>浦﨑　倖碧</t>
  </si>
  <si>
    <t>ｳﾗｻｷ ｺｳﾍｷ</t>
  </si>
  <si>
    <t>2004/10/23</t>
  </si>
  <si>
    <t>URASAKI</t>
  </si>
  <si>
    <t>Koheki</t>
  </si>
  <si>
    <t>落合　駿介</t>
  </si>
  <si>
    <t>ｵﾁｱｲ ｼｭﾝｽｹ</t>
  </si>
  <si>
    <t>東　誠樹</t>
  </si>
  <si>
    <t>ﾋｶﾞｼ ﾅﾙｷ</t>
  </si>
  <si>
    <t>小西　篤史</t>
  </si>
  <si>
    <t>ｺﾆｼ ｱﾂｼ</t>
  </si>
  <si>
    <t>鈴江　優人</t>
  </si>
  <si>
    <t>ｽｽﾞｴ ﾕｳﾄ</t>
  </si>
  <si>
    <t>SUZUE</t>
  </si>
  <si>
    <t>今在家　直暉</t>
  </si>
  <si>
    <t>ｲﾏｻﾞｲｹ ﾅｵｷ</t>
  </si>
  <si>
    <t>IMAZAIKE</t>
  </si>
  <si>
    <t>織田　誠也</t>
  </si>
  <si>
    <t>ｵﾀﾞ ｾｲﾔ</t>
  </si>
  <si>
    <t>2004/9/6</t>
  </si>
  <si>
    <t>岩本　嵩己</t>
  </si>
  <si>
    <t>ｲﾜﾓﾄ ｺｳｷ</t>
  </si>
  <si>
    <t>五十嵐　滉太</t>
  </si>
  <si>
    <t>ｲｶﾞﾗｼ ｺｳﾀ</t>
  </si>
  <si>
    <t>IGARASHI</t>
  </si>
  <si>
    <t>三永　大輔</t>
  </si>
  <si>
    <t>ﾐﾅｶﾞ ﾀﾞｲｽｹ</t>
  </si>
  <si>
    <t>2005/2/3</t>
  </si>
  <si>
    <t>MINAGA</t>
  </si>
  <si>
    <t>吉尾　康一</t>
  </si>
  <si>
    <t>ﾖｼｵ ｺｳｲﾁ</t>
  </si>
  <si>
    <t>2005/1/3</t>
  </si>
  <si>
    <t>YOSHIO</t>
  </si>
  <si>
    <t>長田　悠仁</t>
  </si>
  <si>
    <t>ﾅｶﾞﾀ ﾕｳｼﾞﾝ</t>
  </si>
  <si>
    <t>20</t>
  </si>
  <si>
    <t>Yujin</t>
  </si>
  <si>
    <t>齋藤　輝</t>
  </si>
  <si>
    <t>ｻｲﾄｳ ﾋｶﾙ</t>
  </si>
  <si>
    <t>2005/5/23</t>
  </si>
  <si>
    <t>柏木　優希</t>
  </si>
  <si>
    <t>ｶｼﾜｷﾞ ﾕｳｷ</t>
  </si>
  <si>
    <t>橋本　憲一郎</t>
  </si>
  <si>
    <t>ﾊｼﾓﾄ ｹﾝｲﾁﾛｳ</t>
  </si>
  <si>
    <t>2005/9/19</t>
  </si>
  <si>
    <t>Kenichiro</t>
  </si>
  <si>
    <t>末永　倫輝</t>
  </si>
  <si>
    <t>ｽｴﾅｶﾞ ﾄﾓｷ</t>
  </si>
  <si>
    <t>2005/9/22</t>
  </si>
  <si>
    <t>石川　心希</t>
  </si>
  <si>
    <t>ｲｼｶﾜ ｼﾝｷ</t>
  </si>
  <si>
    <t>Shinki</t>
  </si>
  <si>
    <t>松尾　岳</t>
  </si>
  <si>
    <t>ﾏﾂｵ ｶﾞｸ</t>
  </si>
  <si>
    <t>2005/6/13</t>
  </si>
  <si>
    <t>MATSUO</t>
  </si>
  <si>
    <t>髙田　智生</t>
  </si>
  <si>
    <t>ﾀｶﾀﾞ ﾄﾓｷ</t>
  </si>
  <si>
    <t>2005/6/2</t>
  </si>
  <si>
    <t>濱　良太</t>
  </si>
  <si>
    <t>ﾊﾏ ﾘｮｳﾀ</t>
  </si>
  <si>
    <t>2005/6/25</t>
  </si>
  <si>
    <t>石川　智基</t>
  </si>
  <si>
    <t>ｲｼｶﾜ ｻﾄｷ</t>
  </si>
  <si>
    <t>2005/5/25</t>
  </si>
  <si>
    <t>鈴木　哉汰</t>
  </si>
  <si>
    <t>ｽｽﾞｷ ｶﾅﾀ</t>
  </si>
  <si>
    <t>2006/3/16</t>
  </si>
  <si>
    <t>関　大樹</t>
  </si>
  <si>
    <t>ｾｷ ﾀﾞｲｷ</t>
  </si>
  <si>
    <t>2005/9/25</t>
  </si>
  <si>
    <t>川原畑　海人</t>
  </si>
  <si>
    <t>ｶﾜﾗﾊﾀ ｶｲﾄ</t>
  </si>
  <si>
    <t>2005/8/2</t>
  </si>
  <si>
    <t>KAWARAHATA</t>
  </si>
  <si>
    <t>野口　蒼太</t>
  </si>
  <si>
    <t>ﾉｸﾞﾁ ｿｳﾀ</t>
  </si>
  <si>
    <t>2005/4/8</t>
  </si>
  <si>
    <t>鈴木　俊瑛</t>
  </si>
  <si>
    <t>ｽｽﾞｷ ﾄｼｱｷ</t>
  </si>
  <si>
    <t>2006/3/23</t>
  </si>
  <si>
    <t>Toshiaki</t>
  </si>
  <si>
    <t>井上　大誠</t>
  </si>
  <si>
    <t>ｲﾉｳｴ ﾀｲｾｲ</t>
  </si>
  <si>
    <t>山崎　洸</t>
  </si>
  <si>
    <t>ﾔﾏｻﾞｷ ｺｳ</t>
  </si>
  <si>
    <t>2005/5/5</t>
  </si>
  <si>
    <t>47</t>
  </si>
  <si>
    <t>中谷　篤司</t>
  </si>
  <si>
    <t>ﾅｶﾀﾆ ｱﾂｼ</t>
  </si>
  <si>
    <t>2005/9/17</t>
  </si>
  <si>
    <t>佐々木　隆之介</t>
  </si>
  <si>
    <t>ｻｻｷ ﾘｭｳﾉｽｹ</t>
  </si>
  <si>
    <t>2005/11/23</t>
  </si>
  <si>
    <t>粟井　丈</t>
  </si>
  <si>
    <t>ｱﾜｲ ｼﾞｮｳ</t>
  </si>
  <si>
    <t>2005/11/6</t>
  </si>
  <si>
    <t>水野　那音</t>
  </si>
  <si>
    <t>ﾐｽﾞﾉ ﾅｵﾄ</t>
  </si>
  <si>
    <t>2005/11/25</t>
  </si>
  <si>
    <t>林　壌</t>
  </si>
  <si>
    <t>ﾊﾔｼ ｼﾞｮｳ</t>
  </si>
  <si>
    <t>2005/5/1</t>
  </si>
  <si>
    <t>金森　晴音</t>
  </si>
  <si>
    <t>ｶﾅﾓﾘ ﾊﾙﾄ</t>
  </si>
  <si>
    <t>2005/4/18</t>
  </si>
  <si>
    <t>岩男　昇空</t>
  </si>
  <si>
    <t>ｲﾜｵ ｼｮｳ</t>
  </si>
  <si>
    <t>IWAO</t>
  </si>
  <si>
    <t>奥野　耀</t>
  </si>
  <si>
    <t>ｵｸﾉ ﾖｳ</t>
  </si>
  <si>
    <t>2005/7/4</t>
  </si>
  <si>
    <t>Yo</t>
  </si>
  <si>
    <t>小川　智也</t>
  </si>
  <si>
    <t>ｵｶﾞﾜ ﾄﾓﾔ</t>
  </si>
  <si>
    <t>岸本　琢磨</t>
  </si>
  <si>
    <t>ｷｼﾓﾄ ﾀｸﾏ</t>
  </si>
  <si>
    <t>2005/4/13</t>
  </si>
  <si>
    <t>森安　瑛音</t>
  </si>
  <si>
    <t>ﾓﾘﾔｽ ｴｲﾄ</t>
  </si>
  <si>
    <t>2006/1/10</t>
  </si>
  <si>
    <t>MORIYASU</t>
  </si>
  <si>
    <t>河上　芯之介</t>
  </si>
  <si>
    <t>ｶﾜｶﾐ ｼﾝﾉｽｹ</t>
  </si>
  <si>
    <t>2005/9/15</t>
  </si>
  <si>
    <t>平居　昊</t>
  </si>
  <si>
    <t>ﾋﾗｲ ｺｳ</t>
  </si>
  <si>
    <t>2005/9/21</t>
  </si>
  <si>
    <t>山口　徹真</t>
  </si>
  <si>
    <t>ﾔﾏｸﾞﾁ ﾃﾂﾏ</t>
  </si>
  <si>
    <t>2005/10/27</t>
  </si>
  <si>
    <t>Tetsuma</t>
  </si>
  <si>
    <t>東島　啓晃</t>
  </si>
  <si>
    <t>ﾋｶﾞｼｼﾏ ﾋﾛｱｷ</t>
  </si>
  <si>
    <t>2005/12/19</t>
  </si>
  <si>
    <t>HIGASHISHIMA</t>
  </si>
  <si>
    <t>中園　翔貴</t>
  </si>
  <si>
    <t>ﾅｶｿﾞﾉ ｼｮｳｷ</t>
  </si>
  <si>
    <t>NAKAZONO</t>
  </si>
  <si>
    <t>中野　樹範</t>
  </si>
  <si>
    <t>ﾅｶﾉ ﾀﾂﾉﾘ</t>
  </si>
  <si>
    <t>Tatsunori</t>
  </si>
  <si>
    <t>島村　拓</t>
  </si>
  <si>
    <t>ｼﾏﾑﾗ ﾀｸ</t>
  </si>
  <si>
    <t>竹口　遼</t>
  </si>
  <si>
    <t>ﾀｹｸﾞﾁ ﾘｮｳ</t>
  </si>
  <si>
    <t>TAKEGUCHI</t>
  </si>
  <si>
    <t>元吉　優太</t>
  </si>
  <si>
    <t>ﾓﾄﾖｼ ﾕｳﾀ</t>
  </si>
  <si>
    <t>2005/5/14</t>
  </si>
  <si>
    <t>MOTOYOSHI</t>
  </si>
  <si>
    <t>山内　翔馬</t>
  </si>
  <si>
    <t>ﾔﾏｳﾁ ｼｮｳﾏ</t>
  </si>
  <si>
    <t>2005/7/8</t>
  </si>
  <si>
    <t>久世　優空</t>
  </si>
  <si>
    <t>ｸｾﾞ ﾕﾗ</t>
  </si>
  <si>
    <t>KUZE</t>
  </si>
  <si>
    <t>奥津　翔太</t>
  </si>
  <si>
    <t>ｵｸﾂ ｼｮｳﾀ</t>
  </si>
  <si>
    <t>OKUTSU</t>
  </si>
  <si>
    <t>大畑　貴裕</t>
  </si>
  <si>
    <t>ｵｵﾊﾀ ﾀｶﾋﾛ</t>
  </si>
  <si>
    <t>OHATA</t>
  </si>
  <si>
    <t>丸尾　陸斗</t>
  </si>
  <si>
    <t>ﾏﾙｵ ﾘｸﾄ</t>
  </si>
  <si>
    <t>2005/10/28</t>
  </si>
  <si>
    <t>寺村　桃</t>
  </si>
  <si>
    <t>ﾃﾗﾑﾗ ﾓﾓ</t>
  </si>
  <si>
    <t>2005/6/7</t>
  </si>
  <si>
    <t>藤原　光汰</t>
  </si>
  <si>
    <t>ﾌｼﾞﾜﾗ ｺｳﾀ</t>
  </si>
  <si>
    <t>2005/11/15</t>
  </si>
  <si>
    <t>玉井　廉之助</t>
  </si>
  <si>
    <t>ﾀﾏｲ ﾚﾝﾉｽｹ</t>
  </si>
  <si>
    <t>2005/11/28</t>
  </si>
  <si>
    <t>Rennosuke</t>
  </si>
  <si>
    <t>片山　結宇</t>
  </si>
  <si>
    <t>ｶﾀﾔﾏ ﾕｳ</t>
  </si>
  <si>
    <t>2005/10/14</t>
  </si>
  <si>
    <t>宮内　廣騎</t>
  </si>
  <si>
    <t>ﾐﾔｳﾁ ｺｳｷ</t>
  </si>
  <si>
    <t>2005/10/20</t>
  </si>
  <si>
    <t>石澤　和弥</t>
  </si>
  <si>
    <t>ｲｼｻﾞﾜ ｶｽﾞﾔ</t>
  </si>
  <si>
    <t>2005/5/31</t>
  </si>
  <si>
    <t>ISHIZAWA</t>
  </si>
  <si>
    <t>雨森　俊典</t>
  </si>
  <si>
    <t>ｱﾒﾓﾘ ｼｭﾝｽｹ</t>
  </si>
  <si>
    <t>2006/1/6</t>
  </si>
  <si>
    <t>AMEMORI</t>
  </si>
  <si>
    <t>谷　謙太朗</t>
  </si>
  <si>
    <t>ﾀﾆ ｹﾝﾀﾛｳ</t>
  </si>
  <si>
    <t>安藤　亘輝</t>
  </si>
  <si>
    <t>ｱﾝﾄﾞｳ ｺｳｷ</t>
  </si>
  <si>
    <t>2005/7/14</t>
  </si>
  <si>
    <t>山口　翔</t>
  </si>
  <si>
    <t>ﾔﾏｸﾞﾁ ｼｮｳ</t>
  </si>
  <si>
    <t>2005/4/15</t>
  </si>
  <si>
    <t>藤崎　連汰</t>
  </si>
  <si>
    <t>ﾌｼﾞｻｷ ﾚﾝﾀ</t>
  </si>
  <si>
    <t>2005/9/6</t>
  </si>
  <si>
    <t>FUJISAKI</t>
  </si>
  <si>
    <t>Renta</t>
  </si>
  <si>
    <t>大野　和晴</t>
  </si>
  <si>
    <t>ｵｵﾉ ｶｽﾞﾊﾙ</t>
  </si>
  <si>
    <t>2006/7/4</t>
  </si>
  <si>
    <t>Kazuharu</t>
  </si>
  <si>
    <t>金原　優也</t>
  </si>
  <si>
    <t>ｷﾝﾊﾞﾗ ﾕｳﾔ</t>
  </si>
  <si>
    <t>2006/11/6</t>
  </si>
  <si>
    <t>KINBARA</t>
  </si>
  <si>
    <t>和田　拓真</t>
  </si>
  <si>
    <t>ﾜﾀﾞ ﾀｸﾏ</t>
  </si>
  <si>
    <t>2006/11/4</t>
  </si>
  <si>
    <t>白髭　怜士</t>
  </si>
  <si>
    <t>ｼﾗﾋｹﾞ ﾚｲｼﾞ</t>
  </si>
  <si>
    <t>2006/5/17</t>
  </si>
  <si>
    <t>SHIRAHIGE</t>
  </si>
  <si>
    <t>三森　咲大朗</t>
  </si>
  <si>
    <t>ﾐﾓﾘ ｻｸﾀﾛｳ</t>
  </si>
  <si>
    <t>MIMORI</t>
  </si>
  <si>
    <t>Sakutarou</t>
  </si>
  <si>
    <t>近藤　謙心</t>
  </si>
  <si>
    <t>ｺﾝﾄﾞｳ ｹﾝｼﾝ</t>
  </si>
  <si>
    <t>2007/3/17</t>
  </si>
  <si>
    <t>荒木　匠</t>
  </si>
  <si>
    <t>ｱﾗｷ ﾀｸﾐ</t>
  </si>
  <si>
    <t>石原　陽翔</t>
  </si>
  <si>
    <t>ｲｼﾊﾗ ﾊﾙﾄ</t>
  </si>
  <si>
    <t>伊藤　創</t>
  </si>
  <si>
    <t>ｲﾄｳ ﾊｼﾞﾒ</t>
  </si>
  <si>
    <t>2005/7/6</t>
  </si>
  <si>
    <t>井上　栄幸</t>
  </si>
  <si>
    <t>ｲﾉｳｴ ｴｲｺｳ</t>
  </si>
  <si>
    <t>2006/4/18</t>
  </si>
  <si>
    <t>Eiko</t>
  </si>
  <si>
    <t>今居　秋羽</t>
  </si>
  <si>
    <t>ｲﾏｲ ｼｭｳ</t>
  </si>
  <si>
    <t>2006/9/23</t>
  </si>
  <si>
    <t>Syuu</t>
  </si>
  <si>
    <t>植垣　綜太</t>
  </si>
  <si>
    <t>ｳｴﾑﾗ ｿｳﾀ</t>
  </si>
  <si>
    <t>2007/3/31</t>
  </si>
  <si>
    <t>打田　悠真</t>
  </si>
  <si>
    <t>ｳﾁﾀﾞ ﾕｳﾏ</t>
  </si>
  <si>
    <t>2006/3/9</t>
  </si>
  <si>
    <t>浦島　祝人</t>
  </si>
  <si>
    <t>ｳﾗｼﾏ ｼｭｳﾄ</t>
  </si>
  <si>
    <t>URASHIMA</t>
  </si>
  <si>
    <t>大橋　透綺</t>
  </si>
  <si>
    <t>ｵｵﾊｼ ﾄｷ</t>
  </si>
  <si>
    <t>Toki</t>
  </si>
  <si>
    <t>岡田　碧伊</t>
  </si>
  <si>
    <t>ｵｶﾀﾞ ｱｵｲ</t>
  </si>
  <si>
    <t>2005/9/27</t>
  </si>
  <si>
    <t>尾形　成梧</t>
  </si>
  <si>
    <t>ｵｶﾞﾀ ｾｲｺﾞ</t>
  </si>
  <si>
    <t>Seigo</t>
  </si>
  <si>
    <t>亀井　和希</t>
  </si>
  <si>
    <t>ｶﾒｲ ｶｽﾞｷ</t>
  </si>
  <si>
    <t>2006/4/19</t>
  </si>
  <si>
    <t>KAMEI</t>
  </si>
  <si>
    <t>仮屋薗　漣</t>
  </si>
  <si>
    <t>ｶﾘﾔｿﾞﾉ ﾚﾝ</t>
  </si>
  <si>
    <t>2006/8/31</t>
  </si>
  <si>
    <t>KARIYAZONO</t>
  </si>
  <si>
    <t>川邉　勝哉</t>
  </si>
  <si>
    <t>ｶﾜﾍﾞ ﾏｻﾔ</t>
  </si>
  <si>
    <t>2005/12/31</t>
  </si>
  <si>
    <t>管野　祐士</t>
  </si>
  <si>
    <t>ｶﾝﾉ ﾕｳｼﾞ</t>
  </si>
  <si>
    <t>2006/1/21</t>
  </si>
  <si>
    <t>岸村　心渉</t>
  </si>
  <si>
    <t>ｷｼﾑﾗ ｱｲﾙ</t>
  </si>
  <si>
    <t>2006/2/21</t>
  </si>
  <si>
    <t>KISHIMURA</t>
  </si>
  <si>
    <t>北村　淳之佑</t>
  </si>
  <si>
    <t>ｷﾀﾑﾗ ｼﾞｭﾝﾉｽｹ</t>
  </si>
  <si>
    <t>2006/12/14</t>
  </si>
  <si>
    <t>Junosuke</t>
  </si>
  <si>
    <t>木内　翔梧</t>
  </si>
  <si>
    <t>ｷﾉｳﾁ ｼｮｳｺﾞ</t>
  </si>
  <si>
    <t>2006/2/26</t>
  </si>
  <si>
    <t>KINOUCHI</t>
  </si>
  <si>
    <t>木下　凱斗</t>
  </si>
  <si>
    <t>ｷﾉｼﾀ ｶｲﾄ</t>
  </si>
  <si>
    <t>木下　泰成</t>
  </si>
  <si>
    <t>2007/1/29</t>
  </si>
  <si>
    <t>木村　和真</t>
  </si>
  <si>
    <t>ｷﾑﾗ ｶｽﾞﾏ</t>
  </si>
  <si>
    <t>2006/5/16</t>
  </si>
  <si>
    <t>小西　一太郎</t>
  </si>
  <si>
    <t>ｺﾆｼ ｲﾁﾀﾛｳ</t>
  </si>
  <si>
    <t>2005/5/10</t>
  </si>
  <si>
    <t>Ichitaro</t>
  </si>
  <si>
    <t>小濱　颯真</t>
  </si>
  <si>
    <t>ｺﾊﾏ ｿｳﾏ</t>
  </si>
  <si>
    <t>2005/8/9</t>
  </si>
  <si>
    <t>KOHAMA</t>
  </si>
  <si>
    <t>三田　澪音</t>
  </si>
  <si>
    <t>ｻﾝﾀﾞ ﾚﾉﾝ</t>
  </si>
  <si>
    <t xml:space="preserve">SANDA </t>
  </si>
  <si>
    <t>Renon</t>
  </si>
  <si>
    <t>鈴木　累生</t>
  </si>
  <si>
    <t>ｽｽﾞｷ ﾙｲ</t>
  </si>
  <si>
    <t>高岸　啓佑</t>
  </si>
  <si>
    <t>ﾀｶｷﾞｼ ｹｲｽｹ</t>
  </si>
  <si>
    <t>TAKAGISHI</t>
  </si>
  <si>
    <t>田川　友介</t>
  </si>
  <si>
    <t>ﾀｶﾞﾜ ﾕｳｽｹ</t>
  </si>
  <si>
    <t>2006/12/30</t>
  </si>
  <si>
    <t>TAGAWA</t>
  </si>
  <si>
    <t>竹澤　友喜</t>
  </si>
  <si>
    <t>ﾀｹｻﾞﾜ ﾄﾓｷ</t>
  </si>
  <si>
    <t>TAKEZAWA</t>
  </si>
  <si>
    <t>武田　耀</t>
  </si>
  <si>
    <t>ﾀｹﾀﾞ ﾖｳ</t>
  </si>
  <si>
    <t>竹村　奏汰</t>
  </si>
  <si>
    <t>ﾀｹﾑﾗ ｶﾅﾀ</t>
  </si>
  <si>
    <t>田嶋　隆親</t>
  </si>
  <si>
    <t>ﾀｼﾞﾏ ﾘｭｳｼﾝ</t>
  </si>
  <si>
    <t>2007/1/22</t>
  </si>
  <si>
    <t>TAJIMA</t>
  </si>
  <si>
    <t>田中　泰雅</t>
  </si>
  <si>
    <t>ﾀﾅｶ ﾀｲｶﾞ</t>
  </si>
  <si>
    <t>2006/4/27</t>
  </si>
  <si>
    <t>田中　遥翔</t>
  </si>
  <si>
    <t>ﾀﾅｶ ﾊﾙﾄ</t>
  </si>
  <si>
    <t>2006/5/25</t>
  </si>
  <si>
    <t>田中　大陸</t>
  </si>
  <si>
    <t>ﾀﾅｶ ﾘｸ</t>
  </si>
  <si>
    <t>田畑　海斗</t>
  </si>
  <si>
    <t>ﾀﾊﾞﾀ ｶｲﾄ</t>
  </si>
  <si>
    <t>土井　悠暉</t>
  </si>
  <si>
    <t>ﾄﾞｲ ﾕｳｷ</t>
  </si>
  <si>
    <t>2007/3/9</t>
  </si>
  <si>
    <t>徳元　颯良</t>
  </si>
  <si>
    <t>ﾄｸﾓﾄ ｿﾗ</t>
  </si>
  <si>
    <t>TOKUMOTO</t>
  </si>
  <si>
    <t>永江　樹</t>
  </si>
  <si>
    <t>ﾅｶﾞｴ ｲﾂｷ</t>
  </si>
  <si>
    <t>2005/11/13</t>
  </si>
  <si>
    <t>NAGAE</t>
  </si>
  <si>
    <t>中崎　櫂斗</t>
  </si>
  <si>
    <t>ﾅｶｻﾞｷ ｶｲﾄ</t>
  </si>
  <si>
    <t>2006/4/20</t>
  </si>
  <si>
    <t>NAKAZAKI</t>
  </si>
  <si>
    <t>中嶋　康太</t>
  </si>
  <si>
    <t>ﾅｶｼﾞﾏ ｺｳﾀ</t>
  </si>
  <si>
    <t>2005/7/31</t>
  </si>
  <si>
    <t>永田　大和</t>
  </si>
  <si>
    <t>ﾅｶﾞﾀ ﾔﾏﾄ</t>
  </si>
  <si>
    <t>2005/6/5</t>
  </si>
  <si>
    <t>中平　翔悟</t>
  </si>
  <si>
    <t>ﾅｶﾋﾗ ｼｮｳｺﾞ</t>
  </si>
  <si>
    <t>中村　玲皇</t>
  </si>
  <si>
    <t>ﾅｶﾑﾗ ﾚｵ</t>
  </si>
  <si>
    <t>2006/4/21</t>
  </si>
  <si>
    <t>西内　悠人</t>
  </si>
  <si>
    <t>ﾆｼｳﾁ ﾊﾙﾄ</t>
  </si>
  <si>
    <t>2007/3/11</t>
  </si>
  <si>
    <t>NISHIUCHI</t>
  </si>
  <si>
    <t>西川　成土</t>
  </si>
  <si>
    <t>ﾆｼｶﾜ ﾅﾙﾄ</t>
  </si>
  <si>
    <t>2007/3/4</t>
  </si>
  <si>
    <t>Naruto</t>
  </si>
  <si>
    <t>西澤　輝斗</t>
  </si>
  <si>
    <t>ﾆｼｻﾞﾜ ｷﾗﾄ</t>
  </si>
  <si>
    <t>2005/8/16</t>
  </si>
  <si>
    <t>NISHIZAWA</t>
  </si>
  <si>
    <t>西野　有輝</t>
  </si>
  <si>
    <t>ﾆｼﾉ ﾕｳｷ</t>
  </si>
  <si>
    <t>枦元　拓幹</t>
  </si>
  <si>
    <t>ﾊｾﾞﾓﾄ ﾀｸﾐ</t>
  </si>
  <si>
    <t>2006/6/5</t>
  </si>
  <si>
    <t>HAZEMOTO</t>
  </si>
  <si>
    <t>八田　優希</t>
  </si>
  <si>
    <t>ﾊｯﾀ ﾕｳｷ</t>
  </si>
  <si>
    <t>2005/11/10</t>
  </si>
  <si>
    <t>服部　禅樹</t>
  </si>
  <si>
    <t>ﾊｯﾄﾘ ﾕｽﾞｷ</t>
  </si>
  <si>
    <t>樋口　宗嗣</t>
  </si>
  <si>
    <t>ﾋｸﾞﾁ ｿｳｼ</t>
  </si>
  <si>
    <t>平山　凌大</t>
  </si>
  <si>
    <t>ﾋﾗﾔﾏ ﾘｮｳﾀ</t>
  </si>
  <si>
    <t>2005/7/7</t>
  </si>
  <si>
    <t>廣江　優太</t>
  </si>
  <si>
    <t>ﾋﾛｴ ﾕｳﾀ</t>
  </si>
  <si>
    <t>HIROE</t>
  </si>
  <si>
    <t>藤村　慧祥</t>
  </si>
  <si>
    <t>ﾌｼﾞﾑﾗ ｹｲｼｮｳ</t>
  </si>
  <si>
    <t>堀　大夢</t>
  </si>
  <si>
    <t>ﾎﾘ ﾀｲﾑ</t>
  </si>
  <si>
    <t>2006/9/5</t>
  </si>
  <si>
    <t>Taimu</t>
  </si>
  <si>
    <t>堀川　正樹</t>
  </si>
  <si>
    <t>ﾎﾘｶﾜ ﾏｻｷ</t>
  </si>
  <si>
    <t>2006/1/29</t>
  </si>
  <si>
    <t>前川　雄飛</t>
  </si>
  <si>
    <t>ﾏｴｶﾜ ﾕｳﾄ</t>
  </si>
  <si>
    <t>町　駿翔</t>
  </si>
  <si>
    <t>ﾏﾁ ﾊﾔﾄ</t>
  </si>
  <si>
    <t>2005/7/10</t>
  </si>
  <si>
    <t>MACHI</t>
  </si>
  <si>
    <t>松村　央斗</t>
  </si>
  <si>
    <t>ﾏﾂﾑﾗ ﾋﾛﾄ</t>
  </si>
  <si>
    <t>松山　陸</t>
  </si>
  <si>
    <t>ﾏﾂﾔﾏ ﾘｸ</t>
  </si>
  <si>
    <t>2006/9/3</t>
  </si>
  <si>
    <t>丸山　空大</t>
  </si>
  <si>
    <t>ﾏﾙﾔﾏ ｿﾗ</t>
  </si>
  <si>
    <t>2006/11/7</t>
  </si>
  <si>
    <t>三木　志門</t>
  </si>
  <si>
    <t>ﾐｷ ｼﾓﾝ</t>
  </si>
  <si>
    <t>Shimon</t>
  </si>
  <si>
    <t>宮城　威明</t>
  </si>
  <si>
    <t>ﾐﾔｷﾞ ﾀｹｱｷ</t>
  </si>
  <si>
    <t>2006/12/24</t>
  </si>
  <si>
    <t>村田　周</t>
  </si>
  <si>
    <t>ﾑﾗﾀ ｼｭｳ</t>
  </si>
  <si>
    <t>2007/1/17</t>
  </si>
  <si>
    <t>森田　誠矢</t>
  </si>
  <si>
    <t>ﾓﾘﾀ ｾｲﾔ</t>
  </si>
  <si>
    <t>2005/8/11</t>
  </si>
  <si>
    <t>ﾔｸﾜ ｶｵﾙ</t>
  </si>
  <si>
    <t>柳　大翔</t>
  </si>
  <si>
    <t>ﾔﾅｷﾞ ﾊﾙﾄ</t>
  </si>
  <si>
    <t>2006/10/9</t>
  </si>
  <si>
    <t>YANAGI</t>
  </si>
  <si>
    <t>柳田　晴哉</t>
  </si>
  <si>
    <t>ﾔﾅﾀﾞ ｾｲﾔ</t>
  </si>
  <si>
    <t>2007/2/1</t>
  </si>
  <si>
    <t>YANADA</t>
  </si>
  <si>
    <t>山口　正孝</t>
  </si>
  <si>
    <t>ﾔﾏｸﾞﾁ ﾏｻﾀｶ</t>
  </si>
  <si>
    <t>山本　渉琉</t>
  </si>
  <si>
    <t>ﾔﾏﾓﾄ ﾜﾀﾙ</t>
  </si>
  <si>
    <t>2006/5/12</t>
  </si>
  <si>
    <t>吉田　直生</t>
  </si>
  <si>
    <t>ﾖｼﾀﾞ ﾅｵｷ</t>
  </si>
  <si>
    <t>吉田　直也</t>
  </si>
  <si>
    <t>ﾖｼﾀﾞ ﾅｵﾔ</t>
  </si>
  <si>
    <t>2005/4/25</t>
  </si>
  <si>
    <t>吉谷　悠輝</t>
  </si>
  <si>
    <t>ﾖｼﾀﾆ ﾕｳｷ</t>
  </si>
  <si>
    <t>2007/3/15</t>
  </si>
  <si>
    <t>YOSHITANI</t>
  </si>
  <si>
    <t>和田　真明</t>
  </si>
  <si>
    <t>ﾜﾀﾞ ﾏｻｱｷ</t>
  </si>
  <si>
    <t>2006/5/30</t>
  </si>
  <si>
    <t>村上　翔太</t>
  </si>
  <si>
    <t>ﾑﾗｶﾐ ｼｮｳﾀ</t>
  </si>
  <si>
    <t>2006/7/14</t>
  </si>
  <si>
    <t>MRAKAMI</t>
  </si>
  <si>
    <t>2001/10/28</t>
  </si>
  <si>
    <t>湯浅　可絃</t>
  </si>
  <si>
    <t>2002/3/18</t>
  </si>
  <si>
    <t>岩﨑　拓生</t>
  </si>
  <si>
    <t>2004/2/12</t>
  </si>
  <si>
    <t>2003/12/11</t>
  </si>
  <si>
    <t>2003/12/25</t>
  </si>
  <si>
    <t>2004/2/29</t>
  </si>
  <si>
    <t>10</t>
  </si>
  <si>
    <t>2004/2/6</t>
  </si>
  <si>
    <t>YOSHIZU</t>
  </si>
  <si>
    <t>Shiyu</t>
  </si>
  <si>
    <t>2004/8/29</t>
  </si>
  <si>
    <t>2005/3/2</t>
  </si>
  <si>
    <t>2004/10/6</t>
  </si>
  <si>
    <t>2004/7/10</t>
  </si>
  <si>
    <t>2004/4/15</t>
  </si>
  <si>
    <t>EGUCHI</t>
  </si>
  <si>
    <t>2004/12/10</t>
  </si>
  <si>
    <t>2004/10/27</t>
  </si>
  <si>
    <t>長谷川　倖生</t>
  </si>
  <si>
    <t>ﾊｾｶﾞﾜ ｺｳｾｲ</t>
  </si>
  <si>
    <t>天野　広大</t>
  </si>
  <si>
    <t>ｱﾏﾉ ｺｳﾀﾞｲ</t>
  </si>
  <si>
    <t>望月　快風丘</t>
  </si>
  <si>
    <t>ﾓﾁﾂﾞｷ ｺｳｷ</t>
  </si>
  <si>
    <t>東　健太郎</t>
  </si>
  <si>
    <t>ﾋｶﾞｼ ｹﾝﾀﾛｳ</t>
  </si>
  <si>
    <t>松宮　武蔵</t>
  </si>
  <si>
    <t>ﾏﾂﾐﾔ ﾑｻｼ</t>
  </si>
  <si>
    <t>MATSUMIYA</t>
  </si>
  <si>
    <t>池永　雅也</t>
  </si>
  <si>
    <t>ｲｹﾅｶﾞ ﾏｻﾔ</t>
  </si>
  <si>
    <t>2005/12/4</t>
  </si>
  <si>
    <t>尾上　倖大</t>
  </si>
  <si>
    <t>ｵﾉｳｴ ｺｳﾀﾞｲ</t>
  </si>
  <si>
    <t>2006/1/22</t>
  </si>
  <si>
    <t>伊藤　優太</t>
  </si>
  <si>
    <t>津田　慎</t>
  </si>
  <si>
    <t>ﾂﾀﾞ ｼﾝ</t>
  </si>
  <si>
    <t>2005/8/29</t>
  </si>
  <si>
    <t>谷口　瑶昊</t>
  </si>
  <si>
    <t>ﾀﾆｸﾞﾁ ﾖｳｺｳ</t>
  </si>
  <si>
    <t>2005/7/24</t>
  </si>
  <si>
    <t>田中　想叶</t>
  </si>
  <si>
    <t>ﾀﾅｶ ｶﾅﾙ</t>
  </si>
  <si>
    <t>2005/7/3</t>
  </si>
  <si>
    <t>Kanaru</t>
  </si>
  <si>
    <t>大村　大和</t>
  </si>
  <si>
    <t>ｵｵﾑﾗ ﾔﾏﾄ</t>
  </si>
  <si>
    <t>2005/7/30</t>
  </si>
  <si>
    <t>貝　章太郎</t>
  </si>
  <si>
    <t>ｶｲ ｼｮｳﾀﾛｳ</t>
  </si>
  <si>
    <t>2005/10/22</t>
  </si>
  <si>
    <t>山口　裕星</t>
  </si>
  <si>
    <t>ﾔﾏｸﾞﾁ ﾕｳｾｲ</t>
  </si>
  <si>
    <t>上甲　嵩晃</t>
  </si>
  <si>
    <t>ｼﾞｮｳｺｳ ﾀｶｱｷ</t>
  </si>
  <si>
    <t>2006/2/2</t>
  </si>
  <si>
    <t>JOKO</t>
  </si>
  <si>
    <t>川田　遥斗</t>
  </si>
  <si>
    <t>ｶﾜﾀ ﾊﾙﾄ</t>
  </si>
  <si>
    <t>2005/12/21</t>
  </si>
  <si>
    <t>亀石　理穏</t>
  </si>
  <si>
    <t>ｶﾒｲｼ ﾘｵﾝ</t>
  </si>
  <si>
    <t>2006/1/15</t>
  </si>
  <si>
    <t>安田　麟太郎</t>
  </si>
  <si>
    <t>ﾔｽﾀﾞ ﾘﾝﾀﾛｳ</t>
  </si>
  <si>
    <t>2005/8/21</t>
  </si>
  <si>
    <t>角田　大夢</t>
  </si>
  <si>
    <t>ｽﾐﾀﾞ ﾋﾛﾑ</t>
  </si>
  <si>
    <t>2005/8/14</t>
  </si>
  <si>
    <t>中清水　律</t>
  </si>
  <si>
    <t>ﾅｶｼﾐｽﾞ ﾘﾂ</t>
  </si>
  <si>
    <t>NAKASHIMIZU</t>
  </si>
  <si>
    <t>林　祐太</t>
  </si>
  <si>
    <t>ﾊﾔｼ ﾕｳﾀ</t>
  </si>
  <si>
    <t>2005/4/10</t>
  </si>
  <si>
    <t>棚橋　永翔</t>
  </si>
  <si>
    <t>ﾀﾅﾊﾞｼ ｴｲﾄ</t>
  </si>
  <si>
    <t>2006/3/14</t>
  </si>
  <si>
    <t>TANABASHI</t>
  </si>
  <si>
    <t>榎　渚</t>
  </si>
  <si>
    <t>ｴﾉｷ ﾅｷﾞｻ</t>
  </si>
  <si>
    <t>2005/5/28</t>
  </si>
  <si>
    <t>ENOKI</t>
  </si>
  <si>
    <t>中島　聡太</t>
  </si>
  <si>
    <t>ﾅｶｼﾞﾏ ｿｳﾀ</t>
  </si>
  <si>
    <t>小野田　拓真</t>
  </si>
  <si>
    <t>ｵﾉﾀﾞ ﾀｸﾏ</t>
  </si>
  <si>
    <t>2005/11/27</t>
  </si>
  <si>
    <t>ONODA</t>
  </si>
  <si>
    <t>池上　汀</t>
  </si>
  <si>
    <t>ｲｹｶﾞﾐ ﾐｷﾞﾜ</t>
  </si>
  <si>
    <t>IKEGAMI</t>
  </si>
  <si>
    <t>Migiwa</t>
  </si>
  <si>
    <t>稲垣　快飛</t>
  </si>
  <si>
    <t>ｲｹｶﾞｷ ｶｲﾄ</t>
  </si>
  <si>
    <t>IKEGAKI</t>
  </si>
  <si>
    <t>大磯　一也</t>
  </si>
  <si>
    <t>ｵｵｲｿ ｶｽﾞﾔ</t>
  </si>
  <si>
    <t>2005/5/19</t>
  </si>
  <si>
    <t>OISO</t>
  </si>
  <si>
    <t>谷埜　太郎</t>
  </si>
  <si>
    <t>ﾀﾆﾉ ﾀﾛｳ</t>
  </si>
  <si>
    <t>2005/4/24</t>
  </si>
  <si>
    <t>山縣　翔</t>
  </si>
  <si>
    <t>ﾔﾏｶﾞﾀ ｼｮｳ</t>
  </si>
  <si>
    <t>2005/8/20</t>
  </si>
  <si>
    <t>伴　優英</t>
  </si>
  <si>
    <t>ﾊﾞﾝ ﾕｳｴｲ</t>
  </si>
  <si>
    <t>Yuei</t>
  </si>
  <si>
    <t>服部　賢慎</t>
  </si>
  <si>
    <t>ﾊｯﾄﾘ ｹﾝｼﾝ</t>
  </si>
  <si>
    <t>2005/7/28</t>
  </si>
  <si>
    <t>高木　晴</t>
  </si>
  <si>
    <t>ﾀｶｷﾞ ﾊﾙ</t>
  </si>
  <si>
    <t>戎　晴大</t>
  </si>
  <si>
    <t>ｴﾋﾞｽ ｾｲﾀﾞｲ</t>
  </si>
  <si>
    <t>EBISU</t>
  </si>
  <si>
    <t>岡　勇晴</t>
  </si>
  <si>
    <t>ｵｶ ｲﾊﾙ</t>
  </si>
  <si>
    <t>2005/4/7</t>
  </si>
  <si>
    <t>Iharu</t>
  </si>
  <si>
    <t>白井　誉</t>
  </si>
  <si>
    <t>ｼﾗｲ ﾎﾏﾚ</t>
  </si>
  <si>
    <t>2006/2/25</t>
  </si>
  <si>
    <t>小堀　慎之介</t>
  </si>
  <si>
    <t>ｺﾎﾞﾘ ｼﾝﾉｽｹ</t>
  </si>
  <si>
    <t>KOBORI</t>
  </si>
  <si>
    <t>田中　鷲仁生</t>
  </si>
  <si>
    <t>ﾀﾅｶ ｼﾞｭﾆｲ</t>
  </si>
  <si>
    <t>2005/12/15</t>
  </si>
  <si>
    <t>Junii</t>
  </si>
  <si>
    <t>中谷　空楽</t>
  </si>
  <si>
    <t>ﾅｶﾀﾆ ｸｳｶﾞ</t>
  </si>
  <si>
    <t>2005/12/1</t>
  </si>
  <si>
    <t>斉藤　陸</t>
  </si>
  <si>
    <t>ｻｲﾄｳ ﾘｸ</t>
  </si>
  <si>
    <t>小住　渉太</t>
  </si>
  <si>
    <t>ｺｽﾐ ｼｮｳﾀ</t>
  </si>
  <si>
    <t>KOSUMI</t>
  </si>
  <si>
    <t>藤原　悠之</t>
  </si>
  <si>
    <t>ﾌｼﾞﾜﾗ ﾊﾙﾕｷ</t>
  </si>
  <si>
    <t>2005/9/4</t>
  </si>
  <si>
    <t>本多　力</t>
  </si>
  <si>
    <t>ﾎﾝﾀﾞ ﾁｶﾗ</t>
  </si>
  <si>
    <t>2005/4/12</t>
  </si>
  <si>
    <t>長東　功大</t>
  </si>
  <si>
    <t>ﾅｶﾞﾄ ｺｳﾀﾞｲ</t>
  </si>
  <si>
    <t>NAGATO</t>
  </si>
  <si>
    <t>立花　玲磨</t>
  </si>
  <si>
    <t>ﾀﾁﾊﾞﾅ ﾘｮｳﾏ</t>
  </si>
  <si>
    <t>柳　琉雅</t>
  </si>
  <si>
    <t>ﾔﾅｷﾞ ﾘｭｳｶﾞ</t>
  </si>
  <si>
    <t>2005/5/20</t>
  </si>
  <si>
    <t>Ryuga</t>
  </si>
  <si>
    <t>南　政希</t>
  </si>
  <si>
    <t>ﾐﾅﾐ ﾏｻｷ</t>
  </si>
  <si>
    <t>2005/4/27</t>
  </si>
  <si>
    <t>関　栖々弥</t>
  </si>
  <si>
    <t>ｾｷ ｽｽﾞﾔ</t>
  </si>
  <si>
    <t>Suzuya</t>
  </si>
  <si>
    <t>道野　尊琉</t>
  </si>
  <si>
    <t>ﾐﾁﾉ ﾀｹﾙ</t>
  </si>
  <si>
    <t>2006/5/19</t>
  </si>
  <si>
    <t>MICHINO</t>
  </si>
  <si>
    <t>櫻井　俊輔</t>
  </si>
  <si>
    <t>ｻｸﾗｲ ｼｭﾝｽｹ</t>
  </si>
  <si>
    <t>2006/4/12</t>
  </si>
  <si>
    <t>山本　靖斗</t>
  </si>
  <si>
    <t>ﾔﾏﾓﾄ ﾔｽﾄ</t>
  </si>
  <si>
    <t>2007/2/21</t>
  </si>
  <si>
    <t>Yasuto</t>
  </si>
  <si>
    <t>神崎　隼人</t>
  </si>
  <si>
    <t>ｶﾝｻﾞｷ ﾊﾔﾄ</t>
  </si>
  <si>
    <t>2006/9/2</t>
  </si>
  <si>
    <t>河上　侑聖</t>
  </si>
  <si>
    <t>ｶﾜｶﾐ ﾕｳｾｲ</t>
  </si>
  <si>
    <t>2006/7/26</t>
  </si>
  <si>
    <t>平井　遥陽</t>
  </si>
  <si>
    <t>ﾋﾗｲ ﾊﾙﾋ</t>
  </si>
  <si>
    <t>2006/6/6</t>
  </si>
  <si>
    <t>Haruhi</t>
  </si>
  <si>
    <t>片川　寛翔</t>
  </si>
  <si>
    <t>ｶﾀｶﾜ ﾋﾛﾄ</t>
  </si>
  <si>
    <t>2006/9/10</t>
  </si>
  <si>
    <t>KATAKAWA</t>
  </si>
  <si>
    <t>西村　圭柊</t>
  </si>
  <si>
    <t>ﾆｼﾑﾗ ｹｲｼｭｳ</t>
  </si>
  <si>
    <t>2006/11/18</t>
  </si>
  <si>
    <t>Keisyu</t>
  </si>
  <si>
    <t>南　冠太</t>
  </si>
  <si>
    <t>ﾐﾅﾐ ｶﾝﾀ</t>
  </si>
  <si>
    <t>奥野　泰希</t>
  </si>
  <si>
    <t>ｵｸﾉ ﾀｲｷ</t>
  </si>
  <si>
    <t>2006/10/19</t>
  </si>
  <si>
    <t>西田　優座</t>
  </si>
  <si>
    <t>ﾆｼﾀﾞ ﾕｳｻﾞ</t>
  </si>
  <si>
    <t>2007/1/10</t>
  </si>
  <si>
    <t>Yuza</t>
  </si>
  <si>
    <t>髙橋　雄大</t>
  </si>
  <si>
    <t>ﾀｶﾊｼ ﾕｳﾀﾞｲ</t>
  </si>
  <si>
    <t>2006/6/25</t>
  </si>
  <si>
    <t>志手　奏太</t>
  </si>
  <si>
    <t>ｼﾃ ｿｳﾀ</t>
  </si>
  <si>
    <t>2006/9/21</t>
  </si>
  <si>
    <t>SHITE</t>
  </si>
  <si>
    <t>15</t>
  </si>
  <si>
    <t>2004/11/13</t>
  </si>
  <si>
    <t>中村　寛</t>
  </si>
  <si>
    <t>ﾅｶﾑﾗ ｶﾝ</t>
  </si>
  <si>
    <t>Kan</t>
  </si>
  <si>
    <t>小林　泰輔</t>
  </si>
  <si>
    <t>ｺﾊﾞﾔｼ ﾀｲｽｹ</t>
  </si>
  <si>
    <t>山本　一満</t>
  </si>
  <si>
    <t>ﾔﾏﾓﾄ ｶｽﾞﾏ</t>
  </si>
  <si>
    <t>番　ひろ希</t>
  </si>
  <si>
    <t>ﾊﾞﾝ ﾋﾛｷ</t>
  </si>
  <si>
    <t>山﨑　恵澄</t>
  </si>
  <si>
    <t>ﾔﾏｻﾞｷ ｹｲﾄ</t>
  </si>
  <si>
    <t>古田　優輝</t>
  </si>
  <si>
    <t>ﾌﾙﾀ ﾕｳｷ</t>
  </si>
  <si>
    <t>南部　悠陽</t>
  </si>
  <si>
    <t>ﾅﾝﾌﾞ ﾕｳﾋ</t>
  </si>
  <si>
    <t>2004/7/9</t>
  </si>
  <si>
    <t>Yuhi</t>
  </si>
  <si>
    <t>北　駿介</t>
  </si>
  <si>
    <t>ｷﾀ ｼｭﾝｽｹ</t>
  </si>
  <si>
    <t>2004/4/2</t>
  </si>
  <si>
    <t>北島　正裕</t>
  </si>
  <si>
    <t>ｷﾀｼﾞﾏ ﾏｻﾋﾛ</t>
  </si>
  <si>
    <t>川﨑　太翔</t>
  </si>
  <si>
    <t>ｶﾜｻｷ ﾀｲｼｮｳ</t>
  </si>
  <si>
    <t>2004/10/16</t>
  </si>
  <si>
    <t>Taisho</t>
  </si>
  <si>
    <t>平井　優透</t>
  </si>
  <si>
    <t>ﾋﾗｲ ﾕｳﾄ</t>
  </si>
  <si>
    <t>岩永　倫太郎</t>
  </si>
  <si>
    <t>ｲﾜﾅｶﾞ ﾘﾝﾀﾛｳ</t>
  </si>
  <si>
    <t>佐藤　英次</t>
  </si>
  <si>
    <t>ｻﾄｳ ｴｲｼﾞ</t>
  </si>
  <si>
    <t>2005/3/29</t>
  </si>
  <si>
    <t>Eiji</t>
  </si>
  <si>
    <t>中田　凱斗</t>
  </si>
  <si>
    <t>ﾅｶﾀ ｶｲﾄ</t>
  </si>
  <si>
    <t>2005/7/17</t>
  </si>
  <si>
    <t>寺内　亨志郎</t>
  </si>
  <si>
    <t>ﾃﾗｳﾁ ｷｮｳｼﾛｳ</t>
  </si>
  <si>
    <t>TERAUCHI</t>
  </si>
  <si>
    <t>Kyoshiro</t>
  </si>
  <si>
    <t>蓮香　颯</t>
  </si>
  <si>
    <t>ﾊｽｶ ﾊﾔﾃ</t>
  </si>
  <si>
    <t>HASUKA</t>
  </si>
  <si>
    <t>髙田　真平</t>
  </si>
  <si>
    <t>ﾀｶﾀﾞ ｼﾝﾍﾟｲ</t>
  </si>
  <si>
    <t>Shimpei</t>
  </si>
  <si>
    <t>樋口　夢叶</t>
  </si>
  <si>
    <t>ﾋｸﾞﾁ ﾕｳﾄ</t>
  </si>
  <si>
    <t>2006/1/4</t>
  </si>
  <si>
    <t>木下　富美之</t>
  </si>
  <si>
    <t>ｷﾉｼﾀ ﾌﾐﾕｷ</t>
  </si>
  <si>
    <t>2005/5/3</t>
  </si>
  <si>
    <t>Fumiyuki</t>
  </si>
  <si>
    <t>青山　泰樹</t>
  </si>
  <si>
    <t>ｱｵﾔﾏ ﾀｲｷ</t>
  </si>
  <si>
    <t>細見　昂輝</t>
  </si>
  <si>
    <t>ﾎｿﾐ ｺｳｷ</t>
  </si>
  <si>
    <t>梶山　大輝</t>
  </si>
  <si>
    <t>ｶｼﾞﾔﾏ ﾀﾞｲｷ</t>
  </si>
  <si>
    <t>2005/6/20</t>
  </si>
  <si>
    <t>樋口　聡一</t>
  </si>
  <si>
    <t>ﾋｸﾞﾁ ｿｳｲﾁ</t>
  </si>
  <si>
    <t>2005/10/1</t>
  </si>
  <si>
    <t>稲垣　喜一</t>
  </si>
  <si>
    <t>ｲﾅｶﾞｷ ﾖｼｶｽﾞ</t>
  </si>
  <si>
    <t>INAGAKI</t>
  </si>
  <si>
    <t>Yoshikazu</t>
  </si>
  <si>
    <t>押谷　征明</t>
  </si>
  <si>
    <t>ｵｼﾀﾆ ﾊﾙ</t>
  </si>
  <si>
    <t>2006/3/19</t>
  </si>
  <si>
    <t>OSHITANI</t>
  </si>
  <si>
    <t>名代　涼真</t>
  </si>
  <si>
    <t>ﾅﾀﾞｲ ﾘｮｳﾏ</t>
  </si>
  <si>
    <t>NADAI</t>
  </si>
  <si>
    <t>藤井　継音</t>
  </si>
  <si>
    <t>ﾌｼﾞｲ ｵﾄ</t>
  </si>
  <si>
    <t>Oto</t>
  </si>
  <si>
    <t>若林　亮彦</t>
  </si>
  <si>
    <t>ﾜｶﾊﾞﾔｼ ﾖｼﾋｺ</t>
  </si>
  <si>
    <t>川口　航生</t>
  </si>
  <si>
    <t>ｶﾜｸﾞﾁ ｺｳｾｲ</t>
  </si>
  <si>
    <t>阪口　航太</t>
  </si>
  <si>
    <t>ｻｶｸﾞﾁ ｺｳﾀ</t>
  </si>
  <si>
    <t>好金　空良</t>
  </si>
  <si>
    <t>ﾖｼｶﾈ ｿﾗ</t>
  </si>
  <si>
    <t>YOSHIKANE</t>
  </si>
  <si>
    <t>大久保　康祐</t>
  </si>
  <si>
    <t>ｵｵｸﾎﾞ ｺｳｽｹ</t>
  </si>
  <si>
    <t>山口　裕士</t>
  </si>
  <si>
    <t>ﾔﾏｸﾞﾁ ﾕｳｼﾞ</t>
  </si>
  <si>
    <t>髙橋　由一朗</t>
  </si>
  <si>
    <t>ﾀｶﾊｼ ﾕｳｲﾁﾛｳ</t>
  </si>
  <si>
    <t>武下　侃巧</t>
  </si>
  <si>
    <t>ﾀｹｼﾀ ｶﾝﾀ</t>
  </si>
  <si>
    <t>深沢　虎太朗</t>
  </si>
  <si>
    <t>ﾌｶｻﾜ ｺﾀﾛｳ</t>
  </si>
  <si>
    <t>2005/12/16</t>
  </si>
  <si>
    <t>19</t>
  </si>
  <si>
    <t>FUKASAWA</t>
  </si>
  <si>
    <t>藪内　拓望</t>
  </si>
  <si>
    <t>ﾔﾌﾞｳﾁ ﾀｸﾐ</t>
  </si>
  <si>
    <t>宮原　悠太</t>
  </si>
  <si>
    <t>ﾐﾔﾊﾗ ﾕｳﾀ</t>
  </si>
  <si>
    <t>2006/1/13</t>
  </si>
  <si>
    <t>三神　大翔</t>
  </si>
  <si>
    <t>ﾐｶﾐ ﾋﾛﾄ</t>
  </si>
  <si>
    <t>2005/4/4</t>
  </si>
  <si>
    <t>長谷川　侑輝</t>
  </si>
  <si>
    <t>ﾊｾｶﾞﾜ ﾕｳｷ</t>
  </si>
  <si>
    <t>2006/9/9</t>
  </si>
  <si>
    <t>筑紫　公秀</t>
  </si>
  <si>
    <t>ﾂｸｼ ｷﾐﾋﾃﾞ</t>
  </si>
  <si>
    <t>2006/9/29</t>
  </si>
  <si>
    <t>TSUKUSHI</t>
  </si>
  <si>
    <t>Kimihide</t>
  </si>
  <si>
    <t>文珠　榮太</t>
  </si>
  <si>
    <t>ﾓﾝｼﾞｭ ｴｲﾀ</t>
  </si>
  <si>
    <t>2006/9/1</t>
  </si>
  <si>
    <t>MONJU</t>
  </si>
  <si>
    <t>重村　波也斗</t>
  </si>
  <si>
    <t>ｼｹﾞﾑﾗ ﾊﾔﾄ</t>
  </si>
  <si>
    <t>2006/4/24</t>
  </si>
  <si>
    <t>中村　昊羽</t>
  </si>
  <si>
    <t>ﾅｶﾑﾗ ｺｳ</t>
  </si>
  <si>
    <t>2006/4/17</t>
  </si>
  <si>
    <t>三浦　慈音</t>
  </si>
  <si>
    <t>ﾐｳﾗ ｼﾞｵﾝ</t>
  </si>
  <si>
    <t>2007/2/12</t>
  </si>
  <si>
    <t>溝渕　遼太</t>
  </si>
  <si>
    <t>ﾐｿﾞﾌﾞﾁ ﾘｮｳﾀ</t>
  </si>
  <si>
    <t>MIZOBUCHI</t>
  </si>
  <si>
    <t>政平　渉太</t>
  </si>
  <si>
    <t>ﾏｻﾋﾗ ｼｮｳﾀ</t>
  </si>
  <si>
    <t>2005/12/10</t>
  </si>
  <si>
    <t>MASAHIRA</t>
  </si>
  <si>
    <t>山田　那月</t>
  </si>
  <si>
    <t>ﾔﾏﾀﾞ ﾅﾂｷ</t>
  </si>
  <si>
    <t>2006/8/15</t>
  </si>
  <si>
    <t>末武　勇樹</t>
  </si>
  <si>
    <t>ｽｴﾀｹ ﾕｳｷ</t>
  </si>
  <si>
    <t>2006/8/19</t>
  </si>
  <si>
    <t>SUETAKE</t>
  </si>
  <si>
    <t>藪西　隼人</t>
  </si>
  <si>
    <t>ﾔﾌﾞﾆｼ ﾊﾔﾄ</t>
  </si>
  <si>
    <t>2006/8/29</t>
  </si>
  <si>
    <t>YABUNISHI</t>
  </si>
  <si>
    <t>2005/1/16</t>
  </si>
  <si>
    <t>池上　孟志</t>
  </si>
  <si>
    <t>ｲｹｶﾞﾐ ﾀｹｼ</t>
  </si>
  <si>
    <t>八木　皓星</t>
  </si>
  <si>
    <t>ﾔｷﾞ ｺｳｾｲ</t>
  </si>
  <si>
    <t>林　宏太郎</t>
  </si>
  <si>
    <t>ﾊﾔｼ ｺｳﾀﾛｳ</t>
  </si>
  <si>
    <t>大西　智貴</t>
  </si>
  <si>
    <t>ｵｵﾆｼ ﾄﾓｷ</t>
  </si>
  <si>
    <t>佐向　丘</t>
  </si>
  <si>
    <t>ｻｺｳ ｷｭｳ</t>
  </si>
  <si>
    <t>柴折　心汰</t>
  </si>
  <si>
    <t>ｼﾊﾞｵﾘ ｼﾝﾀ</t>
  </si>
  <si>
    <t>SHIBAORI</t>
  </si>
  <si>
    <t>Shinta</t>
  </si>
  <si>
    <t>川﨑　健太郎</t>
  </si>
  <si>
    <t>ｶﾜｻｷ ｹﾝﾀﾛｳ</t>
  </si>
  <si>
    <t>木下　賀貴</t>
  </si>
  <si>
    <t>ｷﾉｼﾀ ﾖｼｷ</t>
  </si>
  <si>
    <t>2003/12/7</t>
  </si>
  <si>
    <t>東條　純平</t>
  </si>
  <si>
    <t>ﾄｳｼﾞｮｳ ｼﾞｭﾝﾍﾟｲ</t>
  </si>
  <si>
    <t>TOJO</t>
  </si>
  <si>
    <t>中村　颯葉</t>
  </si>
  <si>
    <t>ﾅｶﾑﾗ ｿｳﾊ</t>
  </si>
  <si>
    <t>Soha</t>
  </si>
  <si>
    <t>川村　拓也</t>
  </si>
  <si>
    <t>ｶﾜﾑﾗ ﾀｸﾔ</t>
  </si>
  <si>
    <t>柳町　悠斗</t>
  </si>
  <si>
    <t>ﾔﾅｷﾞﾏﾁ ﾊﾙﾄ</t>
  </si>
  <si>
    <t>2005/4/19</t>
  </si>
  <si>
    <t>YANAGIMACHI</t>
  </si>
  <si>
    <t>遠藤　大介</t>
  </si>
  <si>
    <t>ｴﾝﾄﾞｳ ﾀｲｽｹ</t>
  </si>
  <si>
    <t>小野　竜之介</t>
  </si>
  <si>
    <t>ｵﾉ ﾘｭｳﾉｽｹ</t>
  </si>
  <si>
    <t>2005/12/23</t>
  </si>
  <si>
    <t>山岡　直生</t>
  </si>
  <si>
    <t>ﾔﾏｵｶ ﾅｵﾐ</t>
  </si>
  <si>
    <t>2004/11/17</t>
  </si>
  <si>
    <t>Naomi</t>
  </si>
  <si>
    <t>D2</t>
  </si>
  <si>
    <t>田中　洋佑</t>
  </si>
  <si>
    <t>瀬戸　信成</t>
  </si>
  <si>
    <t>ｾﾄ ﾉﾌﾞﾅﾘ</t>
  </si>
  <si>
    <t>SETO</t>
  </si>
  <si>
    <t>Nobunari</t>
  </si>
  <si>
    <t>小島　伸介</t>
  </si>
  <si>
    <t>ｺｼﾞﾏ ｼﾝｽｹ</t>
  </si>
  <si>
    <t>北島　悠翔</t>
  </si>
  <si>
    <t>ｷﾀｼﾞﾏ ﾕｳﾄ</t>
  </si>
  <si>
    <t>水野　椋介</t>
  </si>
  <si>
    <t>ﾐｽﾞﾉ ﾘｮｳｽｹ</t>
  </si>
  <si>
    <t>太田　航生</t>
  </si>
  <si>
    <t>ｵｵﾀ ｺｳｾｲ</t>
  </si>
  <si>
    <t>山本　泰平</t>
  </si>
  <si>
    <t>ﾔﾏﾓﾄ ﾀｲﾍｲ</t>
  </si>
  <si>
    <t>Taihei</t>
  </si>
  <si>
    <t>中田　晴斗</t>
  </si>
  <si>
    <t>ﾅｶﾀﾞ ﾊﾙﾄ</t>
  </si>
  <si>
    <t>安藤　誉純</t>
  </si>
  <si>
    <t>ｱﾝﾄﾞｳ ﾀｶｽﾞﾐ</t>
  </si>
  <si>
    <t>Takazumi</t>
  </si>
  <si>
    <t>丹野　啓仁</t>
  </si>
  <si>
    <t>ﾀﾝﾉ ｹｲﾄ</t>
  </si>
  <si>
    <t>TANNO</t>
  </si>
  <si>
    <t>浦田　峻太朗</t>
  </si>
  <si>
    <t>ｳﾗﾀ ｼｭﾝﾀﾛｳ</t>
  </si>
  <si>
    <t>URATA</t>
  </si>
  <si>
    <t>Shuntaro</t>
  </si>
  <si>
    <t>庄田　隆人</t>
  </si>
  <si>
    <t>ｼｮｳﾀﾞ ﾘｭｳﾄ</t>
  </si>
  <si>
    <t>SHODA</t>
  </si>
  <si>
    <t>折橋　巧也</t>
  </si>
  <si>
    <t>ｵﾘﾊｼ ﾀｸﾔ</t>
  </si>
  <si>
    <t>ORIHASHI</t>
  </si>
  <si>
    <t>中尾　亮介</t>
  </si>
  <si>
    <t>ﾅｶｵ ﾘｮｳｽｹ</t>
  </si>
  <si>
    <t>造田　隼佑</t>
  </si>
  <si>
    <t>ｿﾞｳﾀﾞ ｼｭﾝｽｹ</t>
  </si>
  <si>
    <t>ZODA</t>
  </si>
  <si>
    <t>北田　泰基</t>
  </si>
  <si>
    <t>ｷﾀﾀﾞ ﾀｲｷ</t>
  </si>
  <si>
    <t>2006/2/23</t>
  </si>
  <si>
    <t>吉田　和史</t>
  </si>
  <si>
    <t>ﾖｼﾀﾞ ｶｽﾞｼ</t>
  </si>
  <si>
    <t>2004/9/27</t>
  </si>
  <si>
    <t>新美　凌大</t>
  </si>
  <si>
    <t>ﾆｲﾐ ﾘｮｳﾀ</t>
  </si>
  <si>
    <t>NIIMI</t>
  </si>
  <si>
    <t>山口　貴也</t>
  </si>
  <si>
    <t>ﾔﾏｸﾞﾁ ﾀｶﾔ</t>
  </si>
  <si>
    <t>赤松　和樹</t>
  </si>
  <si>
    <t>ｱｶﾏﾂ ｶｽﾞｷ</t>
  </si>
  <si>
    <t>中村　洸文</t>
  </si>
  <si>
    <t>ﾅｶﾑﾗ ﾋﾛﾌﾐ</t>
  </si>
  <si>
    <t>Hirofumi</t>
  </si>
  <si>
    <t>中務　新太</t>
  </si>
  <si>
    <t>ﾅｶﾂｶｻ ｱﾗﾀ</t>
  </si>
  <si>
    <t>2004/7/29</t>
  </si>
  <si>
    <t>NAKATSUKASA</t>
  </si>
  <si>
    <t>小島　碧波</t>
  </si>
  <si>
    <t>ｺｼﾞﾏ ｱｵﾊﾞ</t>
  </si>
  <si>
    <t>2005/5/15</t>
  </si>
  <si>
    <t>Aoba</t>
  </si>
  <si>
    <t>古川　璃空</t>
  </si>
  <si>
    <t>ｺｶﾞﾜ ﾘｸ</t>
  </si>
  <si>
    <t>KOGAWA</t>
  </si>
  <si>
    <t>前田　充輝</t>
  </si>
  <si>
    <t>ﾏｴﾀﾞ ﾐﾂｷ</t>
  </si>
  <si>
    <t>2005/8/15</t>
  </si>
  <si>
    <t>浅野　公太</t>
  </si>
  <si>
    <t>ｱｻﾉ ｺｳﾀ</t>
  </si>
  <si>
    <t>2005/6/27</t>
  </si>
  <si>
    <t>中本　征汰</t>
  </si>
  <si>
    <t>ﾅｶﾓﾄ ｾｲﾀ</t>
  </si>
  <si>
    <t>2005/9/20</t>
  </si>
  <si>
    <t>坂本　晴紀</t>
  </si>
  <si>
    <t>ｻｶﾓﾄ ﾊﾙｷ</t>
  </si>
  <si>
    <t>米澤　陽平</t>
  </si>
  <si>
    <t>ﾖﾈｻﾞﾜ ﾖｳﾍｲ</t>
  </si>
  <si>
    <t>久松　優真</t>
  </si>
  <si>
    <t>ﾋｻﾏﾂ ﾕｳﾏ</t>
  </si>
  <si>
    <t>HISAMATSU</t>
  </si>
  <si>
    <t>鷲見　健介</t>
  </si>
  <si>
    <t>ｽﾐ ｹﾝｽｹ</t>
  </si>
  <si>
    <t>川口　拓実</t>
  </si>
  <si>
    <t>ｶﾜｸﾞﾁ ﾀｸﾐ</t>
  </si>
  <si>
    <t>印藤　広翔</t>
  </si>
  <si>
    <t>ｲﾝﾄﾞｳ ﾋﾛﾄ</t>
  </si>
  <si>
    <t>INDO</t>
  </si>
  <si>
    <t>川邊　直征</t>
  </si>
  <si>
    <t>ｶﾜﾅﾍﾞ ﾅｵﾕｷ</t>
  </si>
  <si>
    <t>KAWANABE</t>
  </si>
  <si>
    <t>Naoyuki</t>
  </si>
  <si>
    <t>足立　英士</t>
  </si>
  <si>
    <t>ｱﾀﾞﾁ ｴｲｼﾞ</t>
  </si>
  <si>
    <t>2006/7/15</t>
  </si>
  <si>
    <t>長野　董也</t>
  </si>
  <si>
    <t>ﾅｶﾞﾉ ﾄｳﾔ</t>
  </si>
  <si>
    <t>2006/5/26</t>
  </si>
  <si>
    <t>大田　琉聖</t>
  </si>
  <si>
    <t>TSUCHIDE</t>
  </si>
  <si>
    <t>小島　耀雅</t>
  </si>
  <si>
    <t>Yoga</t>
  </si>
  <si>
    <t>伊藤　巧朗</t>
  </si>
  <si>
    <t>ｲﾄｳ ﾀｸﾛｳ</t>
  </si>
  <si>
    <t>Takuro</t>
  </si>
  <si>
    <t>渋谷　唯斗</t>
  </si>
  <si>
    <t>ｼﾌﾞﾔ ﾕｲﾄ</t>
  </si>
  <si>
    <t>湯本　希</t>
  </si>
  <si>
    <t>ﾕﾓﾄ ﾕｳｷ</t>
  </si>
  <si>
    <t>奥山　奏佑</t>
  </si>
  <si>
    <t>ｵｸﾔﾏ ｶﾅｳ</t>
  </si>
  <si>
    <t>OKUYAMA</t>
  </si>
  <si>
    <t>Kanau</t>
  </si>
  <si>
    <t>前川　直誉</t>
  </si>
  <si>
    <t>ﾏｴｶﾞﾜ ﾅｵﾀｶ</t>
  </si>
  <si>
    <t>Naotaka</t>
  </si>
  <si>
    <t>中島　凜星</t>
  </si>
  <si>
    <t>ﾅｶｼﾞﾏ ﾘﾝｾｲ</t>
  </si>
  <si>
    <t>Rinsei</t>
  </si>
  <si>
    <t>赤尾　優平</t>
  </si>
  <si>
    <t>ｱｶｵ ﾕｳﾍｲ</t>
  </si>
  <si>
    <t>2004/9/5</t>
  </si>
  <si>
    <t>AKAO</t>
  </si>
  <si>
    <t>村上　諒弥</t>
  </si>
  <si>
    <t>ﾑﾗｶﾐ ﾘｮｳﾔ</t>
  </si>
  <si>
    <t>2003/11/13</t>
  </si>
  <si>
    <t>中垣内　稜央</t>
  </si>
  <si>
    <t>ﾅｶｶﾞｲﾄ ﾘｮｳ</t>
  </si>
  <si>
    <t>2004/4/24</t>
  </si>
  <si>
    <t>NAKAGAITO</t>
  </si>
  <si>
    <t>古田　智也</t>
  </si>
  <si>
    <t>ﾌﾙﾀ ﾄﾓﾔ</t>
  </si>
  <si>
    <t>廣田　悠磨</t>
  </si>
  <si>
    <t>ﾋﾛﾀ ﾕｳﾏ</t>
  </si>
  <si>
    <t>2005/6/3</t>
  </si>
  <si>
    <t>吉木　寛馬</t>
  </si>
  <si>
    <t>ﾖｼｷ ｶﾝﾏ</t>
  </si>
  <si>
    <t>2005/4/20</t>
  </si>
  <si>
    <t>Kamma</t>
  </si>
  <si>
    <t>本多　邦之</t>
  </si>
  <si>
    <t>ﾎﾝﾀﾞ ｸﾆﾕｷ</t>
  </si>
  <si>
    <t>Kuniyuki</t>
  </si>
  <si>
    <t>落合　勇斗</t>
  </si>
  <si>
    <t>ｵﾁｱｲ ﾕｳﾄ</t>
  </si>
  <si>
    <t>2006/2/10</t>
  </si>
  <si>
    <t>松島　怜哉</t>
  </si>
  <si>
    <t>ﾏﾂｼﾏ ﾘｮｳﾔ</t>
  </si>
  <si>
    <t>MATSUSHIMA</t>
  </si>
  <si>
    <t>島内　僚大</t>
  </si>
  <si>
    <t>ｼﾏｳﾁ ﾘｮｳﾀ</t>
  </si>
  <si>
    <t>SHIMAUCHI</t>
  </si>
  <si>
    <t>吉川　烈央</t>
  </si>
  <si>
    <t>ﾖｼｶﾜ ﾚｵ</t>
  </si>
  <si>
    <t>松本　晶</t>
  </si>
  <si>
    <t>ﾏﾂﾓﾄ ｼｮｳ</t>
  </si>
  <si>
    <t>2005/5/6</t>
  </si>
  <si>
    <t>畝本　悠太</t>
  </si>
  <si>
    <t>ｳﾈﾓﾄ ﾕｳﾀ</t>
  </si>
  <si>
    <t>2005/9/2</t>
  </si>
  <si>
    <t>UNEMOTO</t>
  </si>
  <si>
    <t>永安　正弥</t>
  </si>
  <si>
    <t>ﾅｶﾞﾔｽ ﾏｻﾔ</t>
  </si>
  <si>
    <t>2005/4/16</t>
  </si>
  <si>
    <t>NAGAYASU</t>
  </si>
  <si>
    <t>辻脇　駿</t>
  </si>
  <si>
    <t>ﾂｼﾞﾜｷ ｼｭﾝ</t>
  </si>
  <si>
    <t>2005/8/6</t>
  </si>
  <si>
    <t>TSUJIWAKI</t>
  </si>
  <si>
    <t>柴　吹</t>
  </si>
  <si>
    <t>ｼﾊﾞ ｲﾌﾞｷ</t>
  </si>
  <si>
    <t>2004/5/28</t>
  </si>
  <si>
    <t>水田　湧士</t>
  </si>
  <si>
    <t>ﾐｽﾞﾀ ﾕｳｼ</t>
  </si>
  <si>
    <t>2004/6/25</t>
  </si>
  <si>
    <t>山本　凜</t>
  </si>
  <si>
    <t>ﾔﾏﾓﾄ ﾘﾝ</t>
  </si>
  <si>
    <t>福本　温基</t>
  </si>
  <si>
    <t>木村　聡一郎</t>
  </si>
  <si>
    <t>ｷﾑﾗ ｿｳｲﾁﾛｳ</t>
  </si>
  <si>
    <t>2004/3/16</t>
  </si>
  <si>
    <t>川上　諒太</t>
  </si>
  <si>
    <t>ｶﾜｶﾐ ﾘｮｳﾀ</t>
  </si>
  <si>
    <t>玉越　奏太</t>
  </si>
  <si>
    <t>ﾀﾏｺﾞｼ ｿｳﾀ</t>
  </si>
  <si>
    <t>TAMAGOSHI</t>
  </si>
  <si>
    <t>仁科　遼大</t>
  </si>
  <si>
    <t>ﾆｼﾅ ﾘｮｳﾀ</t>
  </si>
  <si>
    <t>NISHINA</t>
  </si>
  <si>
    <t>山下　洸</t>
  </si>
  <si>
    <t>ﾔﾏｼﾀ ｺｳ</t>
  </si>
  <si>
    <t>杉本　皇輝</t>
  </si>
  <si>
    <t>ｽｷﾞﾓﾄ ｺｳｷ</t>
  </si>
  <si>
    <t>2004/7/11</t>
  </si>
  <si>
    <t>長野　滉之</t>
  </si>
  <si>
    <t>ﾅｶﾞﾉ ｺｳｼ</t>
  </si>
  <si>
    <t>黒田　琥央佑</t>
  </si>
  <si>
    <t>ｸﾛﾀﾞ ｺｳｽｹ</t>
  </si>
  <si>
    <t>KUROTA</t>
  </si>
  <si>
    <t>萩原　康介</t>
  </si>
  <si>
    <t>ﾊｷﾞﾜﾗ ｺｳｽｹ</t>
  </si>
  <si>
    <t>HAGIWARA</t>
  </si>
  <si>
    <t>東　倫太朗</t>
    <rPh sb="4" eb="5">
      <t>ホガ</t>
    </rPh>
    <phoneticPr fontId="4"/>
  </si>
  <si>
    <t>ｱｽﾞﾏ ﾘﾝﾀﾛｳ</t>
  </si>
  <si>
    <t>土居　弘季</t>
  </si>
  <si>
    <t>ﾄﾞｲ ﾋﾛｷ</t>
  </si>
  <si>
    <t>2006/2/7</t>
  </si>
  <si>
    <t>湊　大智</t>
  </si>
  <si>
    <t>ﾐﾅﾄ ﾀｲﾁ</t>
  </si>
  <si>
    <t>MINATO</t>
  </si>
  <si>
    <t>菅沼　直紘</t>
  </si>
  <si>
    <t>ｽｶﾞﾇﾏ ﾅｵﾋﾛ</t>
  </si>
  <si>
    <t>松原　蒼</t>
  </si>
  <si>
    <t>ﾏﾂﾊﾞﾗ ｱｵｲ</t>
  </si>
  <si>
    <t>前川　弘樹</t>
  </si>
  <si>
    <t>ﾏｴｶﾜ ﾋﾛｷ</t>
  </si>
  <si>
    <t>恵藤　伸泰</t>
  </si>
  <si>
    <t>ｴﾄｳ ﾉﾌﾞﾔｽ</t>
  </si>
  <si>
    <t>ETO</t>
  </si>
  <si>
    <t>Nobuyasu</t>
  </si>
  <si>
    <t>尾嶋　祥太</t>
  </si>
  <si>
    <t>ｵｼﾞﾏ ｼｮｳﾀ</t>
  </si>
  <si>
    <t>葛城　悠太</t>
  </si>
  <si>
    <t>ｶﾂﾗｷﾞ ﾕｳﾀ</t>
  </si>
  <si>
    <t>KATSURAGI</t>
  </si>
  <si>
    <t>川杉　泉理</t>
  </si>
  <si>
    <t>ｶﾜｽｷﾞ ｾﾝﾘ</t>
  </si>
  <si>
    <t>KAWASUGI</t>
  </si>
  <si>
    <t>Senri</t>
  </si>
  <si>
    <t>木田　大晴</t>
  </si>
  <si>
    <t>ｷﾀﾞ ﾀｲｾｲ</t>
  </si>
  <si>
    <t>2001/1/29</t>
  </si>
  <si>
    <t>松村　泰知</t>
  </si>
  <si>
    <t>ﾏﾂﾑﾗ ﾀｲﾁ</t>
  </si>
  <si>
    <t>2005/7/9</t>
  </si>
  <si>
    <t>岩城　伊弘人</t>
  </si>
  <si>
    <t>ｲﾜｼﾛ ｲｸﾄ</t>
  </si>
  <si>
    <t>2004/2/15</t>
  </si>
  <si>
    <t>IWASHIRO</t>
  </si>
  <si>
    <t>上地　白竜</t>
  </si>
  <si>
    <t>ｶﾐｼﾞ ﾊｸﾘｭｳ</t>
  </si>
  <si>
    <t>KAMIJI</t>
  </si>
  <si>
    <t>Hakuryu</t>
  </si>
  <si>
    <t>東本　匠</t>
  </si>
  <si>
    <t>ﾋｶﾞｼﾓﾄ ﾀｸﾐ</t>
  </si>
  <si>
    <t>HIGASHIMOTO</t>
  </si>
  <si>
    <t>古賀　天</t>
    <rPh sb="0" eb="2">
      <t>コガ</t>
    </rPh>
    <rPh sb="3" eb="4">
      <t>テン</t>
    </rPh>
    <phoneticPr fontId="4"/>
  </si>
  <si>
    <t>坂口　誠治</t>
  </si>
  <si>
    <t>ｻｶｸﾞﾁ ｾｲｼﾞ</t>
  </si>
  <si>
    <t>Seiji</t>
  </si>
  <si>
    <t>谷口　彰悟</t>
  </si>
  <si>
    <t>ﾀﾆｸﾞﾁ ｼｮｳｺﾞ</t>
  </si>
  <si>
    <t>辻本　健太郎</t>
  </si>
  <si>
    <t>ﾂｼﾞﾓﾄ ｹﾝﾀﾛｳ</t>
  </si>
  <si>
    <t>2003/6/12</t>
  </si>
  <si>
    <t>増田　伊吹</t>
  </si>
  <si>
    <t>ﾏｽﾀﾞ ｲﾌﾞｷ</t>
  </si>
  <si>
    <t>浜口　峻一</t>
  </si>
  <si>
    <t>ﾊﾏｸﾞﾁ ｼｭﾝｲﾁ</t>
  </si>
  <si>
    <t>2004/11/20</t>
  </si>
  <si>
    <t>杉林　直人</t>
  </si>
  <si>
    <t>ｽｷﾞﾊﾞﾔｼ ﾅｵﾄ</t>
  </si>
  <si>
    <t>岩嶋　一輝</t>
  </si>
  <si>
    <t>ｲﾜｼﾏ ｶｽﾞｷ</t>
  </si>
  <si>
    <t>2004/11/28</t>
  </si>
  <si>
    <t>IWASHIMA</t>
  </si>
  <si>
    <t>比護　智與</t>
  </si>
  <si>
    <t>ﾋｺﾞ ﾄﾓﾖ</t>
  </si>
  <si>
    <t>HIGO</t>
  </si>
  <si>
    <t>Tomoyo</t>
  </si>
  <si>
    <t>髙木　洸希</t>
  </si>
  <si>
    <t>ﾀｶｷﾞ ｺｳｷ</t>
  </si>
  <si>
    <t>2004/10/13</t>
  </si>
  <si>
    <t>吉村　成央</t>
  </si>
  <si>
    <t>ﾖｼﾑﾗ ｾｲｵｳ</t>
  </si>
  <si>
    <t>2004/10/20</t>
  </si>
  <si>
    <t>Seio</t>
  </si>
  <si>
    <t>隅垣　宏太</t>
  </si>
  <si>
    <t>ｽﾐｶﾞｷ ｺｳﾀ</t>
  </si>
  <si>
    <t>SUMIGAKI</t>
  </si>
  <si>
    <t>倉内　翔平</t>
  </si>
  <si>
    <t>ｸﾗｳﾁ ｼｮｳﾍｲ</t>
  </si>
  <si>
    <t>KURAUCHI</t>
  </si>
  <si>
    <t>安達　琉魁</t>
  </si>
  <si>
    <t>ｱﾀﾞﾁ ﾘｭｳｶﾞ</t>
  </si>
  <si>
    <t>山本　瑛大</t>
  </si>
  <si>
    <t>ﾔﾏﾓﾄ ｱｷﾋﾛ</t>
  </si>
  <si>
    <t>奥村　颯太</t>
  </si>
  <si>
    <t>田畑　慧太</t>
  </si>
  <si>
    <t>ﾀﾊﾞﾀ ｹｲﾀ</t>
  </si>
  <si>
    <t>片山　朔</t>
  </si>
  <si>
    <t>ｶﾀﾔﾏ ｻｸ</t>
  </si>
  <si>
    <t>Saku</t>
  </si>
  <si>
    <t>日下　大誠</t>
  </si>
  <si>
    <t>ｸｻｶ ﾀｲｾｲ</t>
  </si>
  <si>
    <t>2006/2/20</t>
  </si>
  <si>
    <t>千田　晃士朗</t>
  </si>
  <si>
    <t>ｾﾝﾀﾞ ｺｳｼﾛｳ</t>
  </si>
  <si>
    <t>山田　翔悟</t>
  </si>
  <si>
    <t>ﾔﾏﾀﾞ ｼｮｳｺﾞ</t>
  </si>
  <si>
    <t>中嶋　律空</t>
  </si>
  <si>
    <t>ﾅｶｼﾞﾏ ﾘｸ</t>
  </si>
  <si>
    <t>浜守　光映</t>
  </si>
  <si>
    <t>ﾊﾏﾓﾘ ﾃﾙｷ</t>
  </si>
  <si>
    <t>2006/2/4</t>
  </si>
  <si>
    <t>HAMAMORI</t>
  </si>
  <si>
    <t>吉川　大智</t>
  </si>
  <si>
    <t>ﾖｼｶﾜ ﾀﾞｲﾁ</t>
  </si>
  <si>
    <t>雨澤　優太</t>
  </si>
  <si>
    <t>ｱﾒｻﾞﾜ ﾕｳﾀ</t>
  </si>
  <si>
    <t>AMEZAWA</t>
  </si>
  <si>
    <t>新田　翼</t>
  </si>
  <si>
    <t>ﾆｯﾀ ﾂﾊﾞｻ</t>
  </si>
  <si>
    <t>NITTA</t>
  </si>
  <si>
    <t>舛田　祥拓</t>
  </si>
  <si>
    <t>ﾏｽﾀﾞ ｼｮｳﾀｸ</t>
  </si>
  <si>
    <t>Shotaku</t>
  </si>
  <si>
    <t>田口　直裕</t>
  </si>
  <si>
    <t>ﾀｸﾞﾁ ﾅｵﾋﾛ</t>
  </si>
  <si>
    <t>水野　輔</t>
  </si>
  <si>
    <t>ﾐｽﾞﾉ ﾀｽｸ</t>
  </si>
  <si>
    <t>2004/4/28</t>
  </si>
  <si>
    <t>石川　慎翔</t>
  </si>
  <si>
    <t>森本　晴倖</t>
  </si>
  <si>
    <t>ﾓﾘﾓﾄ ﾊﾙﾕｷ</t>
  </si>
  <si>
    <t>市　朋顕</t>
  </si>
  <si>
    <t>ｲﾁ ﾄﾓｱｷ</t>
  </si>
  <si>
    <t>倉本　晃汰</t>
  </si>
  <si>
    <t>ｸﾗﾓﾄ ｺｳﾀ</t>
  </si>
  <si>
    <t>2005/12/26</t>
  </si>
  <si>
    <t>KURAMOTO</t>
  </si>
  <si>
    <t>後藤　聖空</t>
  </si>
  <si>
    <t>ｺﾞﾄｳ ｾｲｱ</t>
  </si>
  <si>
    <t>2005/11/8</t>
  </si>
  <si>
    <t>Seia</t>
  </si>
  <si>
    <t>東川　大輝</t>
  </si>
  <si>
    <t>ﾋｶﾞｼｶﾜ ﾀﾞｲｷ</t>
  </si>
  <si>
    <t>2005/12/30</t>
  </si>
  <si>
    <t>HIGASHIKAWA</t>
  </si>
  <si>
    <t>川越　悠生</t>
  </si>
  <si>
    <t>ｶﾜｺﾞｼ ﾊﾙｷ</t>
  </si>
  <si>
    <t>2005/6/19</t>
  </si>
  <si>
    <t>KAWAGOSHI</t>
  </si>
  <si>
    <t>青木　悠太郎</t>
  </si>
  <si>
    <t>ｱｵｷ ﾕｳﾀﾛｳ</t>
  </si>
  <si>
    <t>Yutaro</t>
  </si>
  <si>
    <t>伊藤　優汰</t>
  </si>
  <si>
    <t>2006/5/8</t>
  </si>
  <si>
    <t>中村　光希</t>
  </si>
  <si>
    <t>ﾅｶﾑﾗ ﾐﾂｷ</t>
  </si>
  <si>
    <t>2007/1/11</t>
  </si>
  <si>
    <t>伊藤　太郎</t>
  </si>
  <si>
    <t>ｲﾄｳ ﾀﾛｳ</t>
  </si>
  <si>
    <t>堀内　健孜</t>
  </si>
  <si>
    <t>ﾎﾘｳﾁ ﾀﾂｼ</t>
  </si>
  <si>
    <t>Tatsushi</t>
  </si>
  <si>
    <t>東　光流</t>
  </si>
  <si>
    <t>ｱｽﾞﾏ ﾋｶﾙ</t>
  </si>
  <si>
    <t>2004/5/24</t>
  </si>
  <si>
    <t>石橋　優介</t>
  </si>
  <si>
    <t>ｲｼﾊﾞｼ ﾕｳｽｹ</t>
  </si>
  <si>
    <t>2004/12/23</t>
  </si>
  <si>
    <t>ISHIBASHI</t>
  </si>
  <si>
    <t>八木　善大</t>
  </si>
  <si>
    <t>ﾔｷﾞ ﾖｼﾋﾛ</t>
  </si>
  <si>
    <t>黒木　翔吾</t>
  </si>
  <si>
    <t>ｸﾛｷﾞ ｼｮｳｺﾞ</t>
  </si>
  <si>
    <t>2005/7/1</t>
  </si>
  <si>
    <t>KUROGI</t>
  </si>
  <si>
    <t>岡　周弥</t>
  </si>
  <si>
    <t>ｵｶ ｼｭｳﾔ</t>
  </si>
  <si>
    <t>ウチェンナ　健太</t>
  </si>
  <si>
    <t>ｳﾁｪﾝﾅ ｹﾝﾀ</t>
  </si>
  <si>
    <t>UCHENNA</t>
  </si>
  <si>
    <t>藤本　晃太朗</t>
  </si>
  <si>
    <t>ﾌｼﾞﾓﾄ ｺｳﾀﾛｳ</t>
  </si>
  <si>
    <t>池辺　智哉</t>
  </si>
  <si>
    <t>ｲｹﾍﾞ ﾄﾓﾔ</t>
  </si>
  <si>
    <t>中澤　亮希</t>
  </si>
  <si>
    <t>ﾅｶｻﾞﾜ ﾘｮｳｷ</t>
  </si>
  <si>
    <t>関谷　友陽</t>
  </si>
  <si>
    <t>ｾｷﾀﾆ ﾕｳﾋ</t>
  </si>
  <si>
    <t>2005/8/4</t>
  </si>
  <si>
    <t>SEKITANI</t>
  </si>
  <si>
    <t>建口　愛斗</t>
  </si>
  <si>
    <t>ﾀﾃｸﾞﾁ ｱｲﾄ</t>
  </si>
  <si>
    <t>2005/8/23</t>
  </si>
  <si>
    <t>TATEGUCHI</t>
  </si>
  <si>
    <t>道　尚冶</t>
  </si>
  <si>
    <t>ﾐﾁ ﾅｵﾔ</t>
  </si>
  <si>
    <t>2005/5/18</t>
  </si>
  <si>
    <t>MICHI</t>
  </si>
  <si>
    <t>上田　龍之介</t>
  </si>
  <si>
    <t>ｳｴﾀﾞ ﾘｭｳﾉｽｹ</t>
  </si>
  <si>
    <t>2005/10/25</t>
  </si>
  <si>
    <t>新木　淳太</t>
  </si>
  <si>
    <t>ｱﾗｷ ｼﾞｭﾝﾀ</t>
  </si>
  <si>
    <t>2005/6/23</t>
  </si>
  <si>
    <t>上西　大和</t>
  </si>
  <si>
    <t>ｳｴﾆｼ ﾔﾏﾄ</t>
  </si>
  <si>
    <t>UENISHI</t>
  </si>
  <si>
    <t>小蔭　剛</t>
  </si>
  <si>
    <t>ｺｶｹﾞ ﾂﾖｼ</t>
  </si>
  <si>
    <t>2005/9/29</t>
  </si>
  <si>
    <t>KOKAGE</t>
  </si>
  <si>
    <t>高橋　怜生</t>
  </si>
  <si>
    <t>ﾀｶﾊｼ ﾚｲ</t>
  </si>
  <si>
    <t>2005/10/9</t>
  </si>
  <si>
    <t>大上　廉太郎</t>
  </si>
  <si>
    <t>ｵｵｶﾞﾐ ﾚﾝﾀﾛｳ</t>
  </si>
  <si>
    <t>OGAMI</t>
  </si>
  <si>
    <t>佐伯　颯真</t>
  </si>
  <si>
    <t>ｻｴｷ ｿｳﾏ</t>
  </si>
  <si>
    <t>佐藤　吏</t>
  </si>
  <si>
    <t>ｻﾄｳ ﾂｶｻ</t>
  </si>
  <si>
    <t>北野　敦也</t>
  </si>
  <si>
    <t>ｷﾀﾉ ｱﾂﾔ</t>
  </si>
  <si>
    <t>2005/9/13</t>
  </si>
  <si>
    <t>大山　愛悟</t>
  </si>
  <si>
    <t>ｵｵﾔﾏ ｱｲﾄ</t>
  </si>
  <si>
    <t>前川　瑠偉</t>
  </si>
  <si>
    <t>ﾏｴｶﾜ ﾙｲ</t>
  </si>
  <si>
    <t>2005/7/23</t>
  </si>
  <si>
    <t>山内　政成</t>
  </si>
  <si>
    <t>ﾔﾏｳﾁ ﾏｻﾅﾘ</t>
  </si>
  <si>
    <t>2006/1/26</t>
  </si>
  <si>
    <t>王前　成登</t>
  </si>
  <si>
    <t>ｵｳﾏｴ ﾅﾘﾄ</t>
  </si>
  <si>
    <t>OMAE</t>
  </si>
  <si>
    <t>Narito</t>
  </si>
  <si>
    <t>堀井　昊</t>
  </si>
  <si>
    <t>ﾎﾘｲ ｺｳ</t>
  </si>
  <si>
    <t>HORII</t>
  </si>
  <si>
    <t>岩本　優太</t>
  </si>
  <si>
    <t>ｲﾜﾓﾄ ﾕｳﾀ</t>
  </si>
  <si>
    <t>石塚　洸汰朗</t>
  </si>
  <si>
    <t>ｲｼﾂﾞｶ ｺｳﾀﾛｳ</t>
  </si>
  <si>
    <t>2005/7/13</t>
  </si>
  <si>
    <t>ISHIZUKA</t>
  </si>
  <si>
    <t>竹内　隆騎</t>
  </si>
  <si>
    <t>ﾀｹｳﾁ ﾘｭｳｷ</t>
  </si>
  <si>
    <t>年綱　諒</t>
  </si>
  <si>
    <t>ﾄｼﾂﾅ ﾏｺﾄ</t>
  </si>
  <si>
    <t>2006/1/19</t>
  </si>
  <si>
    <t>TOSHITSUNA</t>
  </si>
  <si>
    <t>西田　錬哉</t>
  </si>
  <si>
    <t>ﾆｼﾀﾞ ﾚﾝﾔ</t>
  </si>
  <si>
    <t>森本　空凛</t>
  </si>
  <si>
    <t>ﾓﾘﾓﾄ ｿﾗ</t>
  </si>
  <si>
    <t>2006/10/6</t>
  </si>
  <si>
    <t>服部　暖大</t>
  </si>
  <si>
    <t>ﾊｯﾄﾘ ﾊﾙﾄ</t>
  </si>
  <si>
    <t>桑水流　和也</t>
  </si>
  <si>
    <t>ｸﾜｽﾞﾙ ｶｽﾞﾔ</t>
  </si>
  <si>
    <t>2006/7/22</t>
  </si>
  <si>
    <t>淺倉　健太</t>
  </si>
  <si>
    <t>ｱｻｸﾗ ｹﾝﾀ</t>
  </si>
  <si>
    <t>2006/8/17</t>
  </si>
  <si>
    <t>ASAKURA</t>
  </si>
  <si>
    <t>蟹田　藍己</t>
  </si>
  <si>
    <t>ｶﾆﾀﾞ ｱｲｷ</t>
  </si>
  <si>
    <t>2006/10/17</t>
  </si>
  <si>
    <t>KANIDA</t>
  </si>
  <si>
    <t>片山　寛仁</t>
  </si>
  <si>
    <t>ｶﾀﾔﾏ ﾋﾛﾄ</t>
  </si>
  <si>
    <t>2006/7/24</t>
  </si>
  <si>
    <t>久谷　漣</t>
  </si>
  <si>
    <t>ﾋｻﾀﾆ ﾚﾝ</t>
  </si>
  <si>
    <t>HISATANI</t>
  </si>
  <si>
    <t>西山　周汰</t>
  </si>
  <si>
    <t>ﾆｼﾔﾏ ｼｭｳﾀ</t>
  </si>
  <si>
    <t>2006/8/13</t>
  </si>
  <si>
    <t>NISIYAMA</t>
  </si>
  <si>
    <t>山本　遥斗</t>
  </si>
  <si>
    <t>ﾔﾏﾓﾄ ﾊﾙﾄ</t>
  </si>
  <si>
    <t>2006/4/9</t>
  </si>
  <si>
    <t>山根　悠希</t>
  </si>
  <si>
    <t>ﾔﾏﾈ ﾕｳｷ</t>
  </si>
  <si>
    <t>2006/9/22</t>
  </si>
  <si>
    <t>山田　青生</t>
  </si>
  <si>
    <t>ﾔﾏﾀﾞ ｱｵｲ</t>
  </si>
  <si>
    <t>2006/4/13</t>
  </si>
  <si>
    <t>堅本　迅</t>
  </si>
  <si>
    <t>ｶﾀﾓﾄ ｼﾞﾝ</t>
  </si>
  <si>
    <t>2006/7/2</t>
  </si>
  <si>
    <t>KATAMOTO</t>
  </si>
  <si>
    <t>西村　陽輝</t>
  </si>
  <si>
    <t>ﾆｼﾑﾗ ﾊﾙｷ</t>
  </si>
  <si>
    <t>光内　陽大</t>
  </si>
  <si>
    <t>ﾐﾂｳﾁ ﾊﾙﾄ</t>
  </si>
  <si>
    <t>2007/3/16</t>
  </si>
  <si>
    <t>MITUUCHI</t>
  </si>
  <si>
    <t>石丸　巧人</t>
  </si>
  <si>
    <t>ｲｼﾏﾙ ｺｳﾄ</t>
  </si>
  <si>
    <t>2006/12/17</t>
  </si>
  <si>
    <t>Koto</t>
  </si>
  <si>
    <t>足立　澪音</t>
  </si>
  <si>
    <t>ｱﾀﾞﾁ ﾚｵﾝ</t>
  </si>
  <si>
    <t>2006/5/29</t>
  </si>
  <si>
    <t>橋本　隆児</t>
  </si>
  <si>
    <t>ﾊｼﾓﾄ ﾘｭｳｼﾞ</t>
  </si>
  <si>
    <t>中西　拓海</t>
  </si>
  <si>
    <t>ﾅｶﾆｼ ﾀｸﾐ</t>
  </si>
  <si>
    <t>2006/6/24</t>
  </si>
  <si>
    <t>松井　優一</t>
  </si>
  <si>
    <t>ﾏﾂｲ ﾕｳｲﾁ</t>
  </si>
  <si>
    <t>2006/5/2</t>
  </si>
  <si>
    <t>Yuichi</t>
  </si>
  <si>
    <t>竹内　篤史</t>
  </si>
  <si>
    <t>ﾀｹｳﾁ ｱﾂｼ</t>
  </si>
  <si>
    <t>中川　峻匡</t>
  </si>
  <si>
    <t>ﾅｶｶﾞﾜ ﾀｶﾏｻ</t>
  </si>
  <si>
    <t>2006/4/3</t>
  </si>
  <si>
    <t>栗岡　康成</t>
  </si>
  <si>
    <t>ｸﾘｵｶ ｺｳｾｲ</t>
  </si>
  <si>
    <t>2006/10/11</t>
  </si>
  <si>
    <t>KURIOKA</t>
  </si>
  <si>
    <t>駒井　聡一郎</t>
  </si>
  <si>
    <t>ｺﾏｲ ｿｳｲﾁﾛｳ</t>
  </si>
  <si>
    <t>石山　湧大</t>
  </si>
  <si>
    <t>ｲｼﾔﾏ ﾕｳﾀﾞｲ</t>
  </si>
  <si>
    <t>ISHIYAMA</t>
  </si>
  <si>
    <t>西宮　大貴</t>
  </si>
  <si>
    <t>ﾆｼﾐﾔ ﾀﾞｲｷ</t>
  </si>
  <si>
    <t>NISHIMIYA</t>
  </si>
  <si>
    <t>西村　倫之介</t>
  </si>
  <si>
    <t>ﾆｼﾑﾗ ﾘﾝﾉｽｹ</t>
  </si>
  <si>
    <t>西畑　太喜</t>
  </si>
  <si>
    <t>ﾆｼﾊﾀ ﾀｲｷ</t>
  </si>
  <si>
    <t>2006/6/28</t>
  </si>
  <si>
    <t>NISHIHATA</t>
  </si>
  <si>
    <t>中澤　亮誇</t>
  </si>
  <si>
    <t>ﾅｶｻﾞﾜ ﾘｮｳｺﾞ</t>
  </si>
  <si>
    <t>門林　斗貴</t>
  </si>
  <si>
    <t>ｶﾄﾞﾊﾞﾔｼ ﾄｷ</t>
  </si>
  <si>
    <t>2004/11/25</t>
  </si>
  <si>
    <t>2004/8/4</t>
  </si>
  <si>
    <t>2004/5/3</t>
  </si>
  <si>
    <t>2004/5/5</t>
  </si>
  <si>
    <t>2005/1/5</t>
  </si>
  <si>
    <t>岩田　凛太郎</t>
  </si>
  <si>
    <t>ｲﾜﾀ ﾘﾝﾀﾛｳ</t>
  </si>
  <si>
    <t>2005/7/27</t>
  </si>
  <si>
    <t>大西　勧也</t>
  </si>
  <si>
    <t>ｵｵﾆｼ ﾕｷﾔ</t>
  </si>
  <si>
    <t>角本　尚也</t>
  </si>
  <si>
    <t>ｶｸﾓﾄ ﾅｵﾔ</t>
  </si>
  <si>
    <t>秋野　樹輝</t>
  </si>
  <si>
    <t>ｱｷﾉ ｼﾞｭｷ</t>
  </si>
  <si>
    <t>AKINO</t>
  </si>
  <si>
    <t>Juki</t>
  </si>
  <si>
    <t>小田　匠人</t>
  </si>
  <si>
    <t>ｵﾀﾞ ﾀｸﾄ</t>
  </si>
  <si>
    <t>2005/7/29</t>
  </si>
  <si>
    <t>甲斐　傑</t>
  </si>
  <si>
    <t>ｶｲ ｽｸﾞﾙ</t>
  </si>
  <si>
    <t>2005/12/18</t>
  </si>
  <si>
    <t>欅　晴仁</t>
  </si>
  <si>
    <t>ｹﾔｷ ﾊﾙﾄ</t>
  </si>
  <si>
    <t>KEYAKI</t>
  </si>
  <si>
    <t>小口　遥大</t>
  </si>
  <si>
    <t>ｺｸﾞﾁ ﾊﾙｷ</t>
  </si>
  <si>
    <t>KOGUCHI</t>
  </si>
  <si>
    <t>豊田　太一</t>
  </si>
  <si>
    <t>ﾄﾖﾀﾞ ﾀｲﾁ</t>
  </si>
  <si>
    <t>2006/1/30</t>
  </si>
  <si>
    <t>TOYODA</t>
  </si>
  <si>
    <t>中山　悟希</t>
  </si>
  <si>
    <t>ﾅｶﾔﾏ ｻﾄｷ</t>
  </si>
  <si>
    <t>2006/2/1</t>
  </si>
  <si>
    <t>湯本　朋生</t>
  </si>
  <si>
    <t>ﾕﾓﾄ ﾄﾓｷ</t>
  </si>
  <si>
    <t>2005/10/10</t>
  </si>
  <si>
    <t>志水　直樹</t>
  </si>
  <si>
    <t>ｼﾐｽﾞ ﾅｵｷ</t>
  </si>
  <si>
    <t>谷山　達也</t>
  </si>
  <si>
    <t>ﾀﾆﾔﾏ ﾀﾂﾔ</t>
  </si>
  <si>
    <t>2006/5/5</t>
  </si>
  <si>
    <t>TANIYAMA</t>
  </si>
  <si>
    <t>井上　嵩二郎</t>
  </si>
  <si>
    <t>ｲﾉｳｴ ｼｭｳｼﾞﾛｳ</t>
  </si>
  <si>
    <t>INOE</t>
  </si>
  <si>
    <t>Shujiro</t>
  </si>
  <si>
    <t>川口　由一郎</t>
  </si>
  <si>
    <t>ｶﾜｸﾞﾁ ﾕｳｲﾁﾛｳ</t>
  </si>
  <si>
    <t>2007/1/14</t>
  </si>
  <si>
    <t>KAGUCHI</t>
  </si>
  <si>
    <t>久世　羽駈</t>
  </si>
  <si>
    <t>ｸｾﾞ ﾊｸ</t>
  </si>
  <si>
    <t>2006/12/25</t>
  </si>
  <si>
    <t>浅井　理孔</t>
  </si>
  <si>
    <t>ｱｻｲ ﾘｸ</t>
  </si>
  <si>
    <t>2006/8/27</t>
  </si>
  <si>
    <t>田中　風雅</t>
  </si>
  <si>
    <t>ﾀﾅｶ ﾌｳｶﾞ</t>
  </si>
  <si>
    <t>2006/1/7</t>
  </si>
  <si>
    <t>ﾌｸﾀﾞ ｵｳｷ</t>
  </si>
  <si>
    <t>2005/1/17</t>
  </si>
  <si>
    <t>下田　汰知</t>
  </si>
  <si>
    <t>ｼﾓﾀﾞ ﾀｲﾁ</t>
  </si>
  <si>
    <t>2002/10/9</t>
  </si>
  <si>
    <t>橋本　琉靖</t>
  </si>
  <si>
    <t>ﾊｼﾓﾄ ﾘｭｳｾｲ</t>
  </si>
  <si>
    <t>名田　智貴</t>
  </si>
  <si>
    <t>ﾅﾀﾞ ﾄﾓｷ</t>
  </si>
  <si>
    <t>NADA</t>
  </si>
  <si>
    <t>村松　奏汰</t>
  </si>
  <si>
    <t>ﾑﾗﾏﾂ ｶﾅﾀ</t>
  </si>
  <si>
    <t>吉冨　晴心</t>
  </si>
  <si>
    <t>ﾖｼﾄﾞﾐ ﾊﾙﾄ</t>
  </si>
  <si>
    <t>YOSHIDOMI</t>
  </si>
  <si>
    <t>大西　翔也</t>
  </si>
  <si>
    <t>ｵｵﾆｼ ｼｮｳﾔ</t>
  </si>
  <si>
    <t>浅野　晃輝</t>
  </si>
  <si>
    <t>ｱｻﾉ ｺｳｷ</t>
  </si>
  <si>
    <t>2005/10/4</t>
  </si>
  <si>
    <t>東　祥汰</t>
  </si>
  <si>
    <t>ｱｽﾞﾏ ｼｮｳﾀ</t>
  </si>
  <si>
    <t>2005/10/16</t>
  </si>
  <si>
    <t>井指　陸</t>
  </si>
  <si>
    <t>ｲｻｼ ﾘｸ</t>
  </si>
  <si>
    <t>ISASHI</t>
  </si>
  <si>
    <t>阿部　叶夢</t>
  </si>
  <si>
    <t>ｱﾍﾞ ｶﾅﾑ</t>
  </si>
  <si>
    <t>Kanamu</t>
  </si>
  <si>
    <t>五月女　皓</t>
  </si>
  <si>
    <t>ｻｵﾄﾒ ﾋｶﾙ</t>
  </si>
  <si>
    <t>SAOTOME</t>
  </si>
  <si>
    <t>村井　隆真</t>
  </si>
  <si>
    <t>ﾑﾗｲ ﾘｭｳﾏ</t>
  </si>
  <si>
    <t>山田　瞬</t>
  </si>
  <si>
    <t>ﾔﾏﾀﾞ ｼｭﾝ</t>
  </si>
  <si>
    <t>臼井　創太</t>
  </si>
  <si>
    <t>ｳｽｲ ｿｳﾀ</t>
  </si>
  <si>
    <t>石井　喜人</t>
  </si>
  <si>
    <t>ｲｼｲ ﾊﾙﾄ</t>
  </si>
  <si>
    <t>井上　智貴</t>
  </si>
  <si>
    <t>ｲﾉｳｴ ﾄﾓｷ</t>
  </si>
  <si>
    <t>2005/6/21</t>
  </si>
  <si>
    <t>中川　敬貴</t>
  </si>
  <si>
    <t>ﾅｶｶﾞﾜ ｻﾄｷ</t>
  </si>
  <si>
    <t>山下　蒼悟</t>
  </si>
  <si>
    <t>ﾔﾏｼﾀ ｿｳｺﾞ</t>
  </si>
  <si>
    <t>西山　直翔</t>
  </si>
  <si>
    <t>ﾆｼﾔﾏ ﾅｵﾄ</t>
  </si>
  <si>
    <t>中西　秀幸</t>
  </si>
  <si>
    <t>ﾅｶﾆｼ ﾋﾃﾞﾕｷ</t>
  </si>
  <si>
    <t>Hideyuki</t>
  </si>
  <si>
    <t>鈴木　柊</t>
  </si>
  <si>
    <t>ｽｽﾞｷ ｼｭｳ</t>
  </si>
  <si>
    <t>2005/11/11</t>
  </si>
  <si>
    <t>岡野　璃大</t>
  </si>
  <si>
    <t>ｵｶﾉ ﾘｵ</t>
  </si>
  <si>
    <t>前田　航太朗</t>
  </si>
  <si>
    <t>ﾏｴﾀﾞ ｺｳﾀﾛｳ</t>
  </si>
  <si>
    <t>中川　貴心</t>
  </si>
  <si>
    <t>ﾅｶｶﾞﾜ ｷｼﾝ</t>
  </si>
  <si>
    <t>2006/12/12</t>
  </si>
  <si>
    <t>赤尾　優斗</t>
  </si>
  <si>
    <t>ｱｶｵ ﾕｳﾄ</t>
  </si>
  <si>
    <t>秋岡　円</t>
  </si>
  <si>
    <t>ｱｷｵｶ ﾏﾙｲ</t>
  </si>
  <si>
    <t>AKIOKA</t>
  </si>
  <si>
    <t>Marui</t>
  </si>
  <si>
    <t>足立　朱優</t>
  </si>
  <si>
    <t>ｱﾀﾞﾁ ｼｭｳﾔ</t>
  </si>
  <si>
    <t>2006/7/8</t>
  </si>
  <si>
    <t>ADATI</t>
  </si>
  <si>
    <t>中本　飛羽</t>
  </si>
  <si>
    <t>ﾅｶﾓﾄ ﾄﾜ</t>
  </si>
  <si>
    <t>小谷　歩</t>
  </si>
  <si>
    <t>ｺﾀﾆ ｱﾕﾑ</t>
  </si>
  <si>
    <t>秦野　暁人</t>
  </si>
  <si>
    <t>ﾊﾀﾉ ｱｷﾄ</t>
  </si>
  <si>
    <t>2006/11/20</t>
  </si>
  <si>
    <t>山本　隼大</t>
  </si>
  <si>
    <t>ﾔﾏﾓﾄ ｼｭﾝﾀ</t>
  </si>
  <si>
    <t>藤井　飛和</t>
  </si>
  <si>
    <t>ﾌｼﾞｲ ﾄﾜ</t>
  </si>
  <si>
    <t>2006/9/26</t>
  </si>
  <si>
    <t>船野　叶登</t>
  </si>
  <si>
    <t>ﾌﾈﾉ ｶﾅﾄ</t>
  </si>
  <si>
    <t>FUNENO</t>
  </si>
  <si>
    <t>ﾔﾏｻﾞｷ ﾏｻﾄｼ</t>
  </si>
  <si>
    <t>SENOO</t>
  </si>
  <si>
    <t>Ryutaro</t>
  </si>
  <si>
    <t>岡田　悠希</t>
  </si>
  <si>
    <t>ｵｶﾀﾞ ﾕｳｷ</t>
  </si>
  <si>
    <t>渡邊　哉太朗</t>
  </si>
  <si>
    <t>ﾜﾀﾅﾍﾞ ﾔﾀﾛｳ</t>
  </si>
  <si>
    <t>2004/10/9</t>
  </si>
  <si>
    <t>Yataro</t>
  </si>
  <si>
    <t>瀧川　就太</t>
  </si>
  <si>
    <t>ﾀｷｶﾞﾜ ｼｭｳﾀ</t>
  </si>
  <si>
    <t>TAKIGAWA</t>
  </si>
  <si>
    <t>松村　倖輔</t>
  </si>
  <si>
    <t>ﾏﾂﾑﾗ ｺｳｽｹ</t>
  </si>
  <si>
    <t>2004/8/5</t>
  </si>
  <si>
    <t>池渕　天翔</t>
  </si>
  <si>
    <t>ｲｹﾌﾞﾁ ﾂﾊﾞｻ</t>
  </si>
  <si>
    <t>2005/3/22</t>
  </si>
  <si>
    <t>IKEBUCHI</t>
  </si>
  <si>
    <t>岩坂　蓮太</t>
  </si>
  <si>
    <t>ｲﾜｻｶ ﾚﾝﾀ</t>
  </si>
  <si>
    <t>IWASAKA</t>
  </si>
  <si>
    <t>上田　寛太</t>
  </si>
  <si>
    <t>ｳｴﾀﾞ ｶﾝﾀ</t>
  </si>
  <si>
    <t>2005/11/20</t>
  </si>
  <si>
    <t>卯野　大樹</t>
  </si>
  <si>
    <t>ｳﾉ ﾀﾞｲｷ</t>
  </si>
  <si>
    <t>2006/3/24</t>
  </si>
  <si>
    <t>内尾　射光矢</t>
  </si>
  <si>
    <t>ｳﾁｵ ｲﾙﾔ</t>
  </si>
  <si>
    <t>UCHIO</t>
  </si>
  <si>
    <t>Iruya</t>
  </si>
  <si>
    <t>岡田　飛龍</t>
  </si>
  <si>
    <t>ｵｶﾀﾞ ﾋﾘｭｳ</t>
  </si>
  <si>
    <t>Hiryu</t>
  </si>
  <si>
    <t>河合　恒輝</t>
  </si>
  <si>
    <t>ｶﾜｲ ｺｳｷ</t>
  </si>
  <si>
    <t>2005/9/9</t>
  </si>
  <si>
    <t>田中　大地</t>
  </si>
  <si>
    <t>ﾀﾅｶ ﾀﾞｲﾁ</t>
  </si>
  <si>
    <t>谷村　祐太郎</t>
  </si>
  <si>
    <t>ﾀﾆﾑﾗ ﾕｳﾀﾛｳ</t>
  </si>
  <si>
    <t>野島　清盟</t>
  </si>
  <si>
    <t>ﾉｼﾞﾏ ｾｲﾒｲ</t>
  </si>
  <si>
    <t>2006/3/20</t>
  </si>
  <si>
    <t>NOJIMA</t>
  </si>
  <si>
    <t>Seimei</t>
  </si>
  <si>
    <t>古田　一吹</t>
  </si>
  <si>
    <t>ﾌﾙﾀ ｲﾌﾞｷ</t>
  </si>
  <si>
    <t>瀬樂　雅斗</t>
  </si>
  <si>
    <t>ｾﾗｸ ﾏｻﾄ</t>
  </si>
  <si>
    <t>SERAKU</t>
  </si>
  <si>
    <t>瀬﨑　刻</t>
  </si>
  <si>
    <t>ｾｻﾞｷ ｺｸﾄ</t>
  </si>
  <si>
    <t>SEZAKI</t>
  </si>
  <si>
    <t>Kokuto</t>
  </si>
  <si>
    <t>長尾　太智</t>
  </si>
  <si>
    <t>ﾅｶﾞｵ ﾀｲﾁ</t>
  </si>
  <si>
    <t>森本　優也</t>
  </si>
  <si>
    <t>ﾓﾘﾓﾄ ﾕｳﾔ</t>
  </si>
  <si>
    <t>為近　直輝</t>
  </si>
  <si>
    <t>ﾀﾒﾁｶ ﾅｵｷ</t>
  </si>
  <si>
    <t>TAMECHIKA</t>
  </si>
  <si>
    <t>竹内　隆真</t>
  </si>
  <si>
    <t>ﾀｹｳﾁ ﾘｭｳﾏ</t>
  </si>
  <si>
    <t>2005/9/26</t>
  </si>
  <si>
    <t>池上　健太</t>
  </si>
  <si>
    <t>ｲｹｱｶﾞﾐ ｹﾝﾀ</t>
  </si>
  <si>
    <t>宇佐　奏太</t>
  </si>
  <si>
    <t>ｳｻ ｿｳﾀ</t>
  </si>
  <si>
    <t>2006/12/9</t>
  </si>
  <si>
    <t>USA</t>
  </si>
  <si>
    <t>影山　麟太郎</t>
  </si>
  <si>
    <t>ｶｹﾞﾔﾏ ﾘﾝﾀﾛｳ</t>
  </si>
  <si>
    <t>2006/11/3</t>
  </si>
  <si>
    <t>KAGEYAMA</t>
  </si>
  <si>
    <t>桑原　千歳</t>
  </si>
  <si>
    <t>ｸﾜﾊﾗ ﾁﾄｾ</t>
  </si>
  <si>
    <t>2006/12/4</t>
  </si>
  <si>
    <t>Chitose</t>
  </si>
  <si>
    <t>相樂　創一</t>
  </si>
  <si>
    <t>ｻｶﾞﾗ ｿｳｲﾁ</t>
  </si>
  <si>
    <t>SAGARA</t>
  </si>
  <si>
    <t>佐藤　透?</t>
  </si>
  <si>
    <t>ｻﾄｳ ﾄｱ</t>
  </si>
  <si>
    <t>Toa</t>
  </si>
  <si>
    <t>中村　拓登</t>
  </si>
  <si>
    <t>ﾅｶﾑﾗ ﾀｸﾄ</t>
  </si>
  <si>
    <t>2006/12/5</t>
  </si>
  <si>
    <t>森本　響</t>
  </si>
  <si>
    <t>ﾓﾘﾓﾄ ﾋﾋﾞｷ</t>
  </si>
  <si>
    <t>山口　優</t>
  </si>
  <si>
    <t>ﾔﾏｸﾞﾁ ﾕｳ</t>
  </si>
  <si>
    <t>大塚　公紀</t>
  </si>
  <si>
    <t>ｵｵﾂｶ ｺｳｷ</t>
  </si>
  <si>
    <t>2006/11/14</t>
  </si>
  <si>
    <t>奥村　頼斗</t>
  </si>
  <si>
    <t>ｵｸﾑﾗ ﾗｲﾄ</t>
  </si>
  <si>
    <t>篠田　大貴</t>
  </si>
  <si>
    <t>ｼﾉﾀﾞ ﾀﾞｲｷ</t>
  </si>
  <si>
    <t>2006/6/20</t>
  </si>
  <si>
    <t>Shuga</t>
  </si>
  <si>
    <t>2004/10/28</t>
  </si>
  <si>
    <t>仲地　昊輝</t>
  </si>
  <si>
    <t>ﾅｶﾁ ｺｳｷ</t>
  </si>
  <si>
    <t>2005/6/18</t>
  </si>
  <si>
    <t>森下　大瑚</t>
  </si>
  <si>
    <t>ﾓﾘｼﾀ ﾀﾞｲｺﾞ</t>
  </si>
  <si>
    <t>金川　和楽</t>
  </si>
  <si>
    <t>ｶﾅｶﾞﾜ ﾜﾗｸ</t>
  </si>
  <si>
    <t>KANAGAWA</t>
  </si>
  <si>
    <t>Waraku</t>
  </si>
  <si>
    <t>月本　雄基</t>
  </si>
  <si>
    <t>ﾂｷﾓﾄ ﾕｳｷ</t>
  </si>
  <si>
    <t>TSUKIMOTO</t>
  </si>
  <si>
    <t>小林　大羽</t>
  </si>
  <si>
    <t>ｺﾊﾞﾔｼ ﾀﾞｲﾊ</t>
  </si>
  <si>
    <t>2005/11/16</t>
  </si>
  <si>
    <t>Daiha</t>
  </si>
  <si>
    <t>三宅　陸斗</t>
  </si>
  <si>
    <t>ﾐﾔｹ ﾘｸﾄ</t>
  </si>
  <si>
    <t>2005/5/26</t>
  </si>
  <si>
    <t>山村　春斗</t>
  </si>
  <si>
    <t>ﾔﾏﾑﾗ ﾊﾙﾄ</t>
  </si>
  <si>
    <t>2005/4/14</t>
  </si>
  <si>
    <t>村山　天斗</t>
  </si>
  <si>
    <t>ﾑﾗﾔﾏ ﾀｶﾄ</t>
  </si>
  <si>
    <t>2006/2/9</t>
  </si>
  <si>
    <t>46</t>
  </si>
  <si>
    <t>西端　大和</t>
  </si>
  <si>
    <t>ﾆｼﾊﾞﾀ ﾔﾏﾄ</t>
  </si>
  <si>
    <t>鹿嶋　一希</t>
  </si>
  <si>
    <t>ｶｼﾏ ｶｽﾞｷ</t>
  </si>
  <si>
    <t>赤坂　翼</t>
  </si>
  <si>
    <t>ｱｶｻｶ ﾂﾊﾞｻ</t>
  </si>
  <si>
    <t>2006/1/20</t>
  </si>
  <si>
    <t>AKASAKA</t>
  </si>
  <si>
    <t>山崎　奏真</t>
  </si>
  <si>
    <t>ﾔﾏｻｷ ｿｳﾏ</t>
  </si>
  <si>
    <t>2006/3/15</t>
  </si>
  <si>
    <t>市川　波琉</t>
  </si>
  <si>
    <t>ｲﾁｶﾜ ﾊﾙ</t>
  </si>
  <si>
    <t>山本　海斗</t>
  </si>
  <si>
    <t>ﾔﾏﾓﾄ ｶｲﾄ</t>
  </si>
  <si>
    <t>2006/4/26</t>
  </si>
  <si>
    <t>桑野　康星</t>
  </si>
  <si>
    <t>ｸﾜﾉ ｺｳｾｲ</t>
  </si>
  <si>
    <t>2007/2/20</t>
  </si>
  <si>
    <t>秋元　繁歩</t>
  </si>
  <si>
    <t>ｱｷﾓﾄ ﾊﾝﾄ</t>
  </si>
  <si>
    <t>2006/10/25</t>
  </si>
  <si>
    <t>Hanto</t>
  </si>
  <si>
    <t>馬田　皓司</t>
  </si>
  <si>
    <t>ｳﾏﾀﾞ ｺｳｼﾞ</t>
  </si>
  <si>
    <t>2006/5/4</t>
  </si>
  <si>
    <t>UMADA</t>
  </si>
  <si>
    <t>犬束　亮太</t>
  </si>
  <si>
    <t>ｲﾇﾂﾞｶ ﾘｮｳﾀ</t>
  </si>
  <si>
    <t>2006/11/2</t>
  </si>
  <si>
    <t>INUZUKA</t>
  </si>
  <si>
    <t>神澤　悠斗</t>
  </si>
  <si>
    <t>ｶﾝｻﾞﾜ ﾕｳﾄ</t>
  </si>
  <si>
    <t>山田　英汰</t>
  </si>
  <si>
    <t>ﾔﾏﾀﾞ ｴｲﾀ</t>
  </si>
  <si>
    <t>上田　陽</t>
  </si>
  <si>
    <t>山根　琉偉</t>
  </si>
  <si>
    <t>ﾔﾏﾈ ﾙｲ</t>
  </si>
  <si>
    <t>2006/12/15</t>
  </si>
  <si>
    <t>石橋　誠司</t>
  </si>
  <si>
    <t>ｲｼﾊﾞｼ ｾｲｼﾞ</t>
  </si>
  <si>
    <t>2007/3/23</t>
  </si>
  <si>
    <t>ISIBASI</t>
  </si>
  <si>
    <t>永野　景聖</t>
  </si>
  <si>
    <t>ﾅｶﾞﾉ ｹｲｼｮｳ</t>
  </si>
  <si>
    <t>2006/8/28</t>
  </si>
  <si>
    <t>川端　将英</t>
  </si>
  <si>
    <t>ｶﾜﾊﾞﾀ ｼｮｳｴｲ</t>
  </si>
  <si>
    <t>今岡　侑希</t>
  </si>
  <si>
    <t>ｲﾏｵｶ ﾕｳｷ</t>
  </si>
  <si>
    <t>久保　慶介</t>
  </si>
  <si>
    <t>ｸﾎﾞ ｹｲｽｹ</t>
  </si>
  <si>
    <t>黒田　大晴</t>
  </si>
  <si>
    <t>ｸﾛﾀﾞ ﾀｲｾｲ</t>
  </si>
  <si>
    <t>周世原　春玖</t>
  </si>
  <si>
    <t>ｽｾﾊﾗ ﾊｸ</t>
  </si>
  <si>
    <t>SUSEHARA</t>
  </si>
  <si>
    <t>田辺　峻</t>
  </si>
  <si>
    <t>ﾀﾅﾍﾞ ｼｭﾝ</t>
  </si>
  <si>
    <t>2006/3/22</t>
  </si>
  <si>
    <t>田村　翔輝</t>
  </si>
  <si>
    <t>ﾀﾑﾗ ｼｮｳｷ</t>
  </si>
  <si>
    <t>野田　努</t>
  </si>
  <si>
    <t>ﾉﾀﾞ ﾂﾄﾑ</t>
  </si>
  <si>
    <t>2005/11/7</t>
  </si>
  <si>
    <t>Tsutomu</t>
  </si>
  <si>
    <t>前木場　獅音</t>
  </si>
  <si>
    <t>ﾏｴｺﾊﾞ ｼｵﾝ</t>
  </si>
  <si>
    <t>MAEKOBA</t>
  </si>
  <si>
    <t>村山　颯良</t>
  </si>
  <si>
    <t>ﾑﾗﾔﾏ ｿﾗ</t>
  </si>
  <si>
    <t>井上　隆世</t>
  </si>
  <si>
    <t>ｲﾉｳｴ ﾘｭｳｾｲ</t>
  </si>
  <si>
    <t>大屋鋪　燈矢</t>
  </si>
  <si>
    <t>ｵｵﾔｼｷ ﾄｳﾔ</t>
  </si>
  <si>
    <t>2007/2/24</t>
  </si>
  <si>
    <t>OYASHIKI</t>
  </si>
  <si>
    <t>小野　明育</t>
  </si>
  <si>
    <t>ｵﾉ ｱｽｸ</t>
  </si>
  <si>
    <t>2006/8/26</t>
  </si>
  <si>
    <t>Asuku</t>
  </si>
  <si>
    <t>國友　勇旗</t>
  </si>
  <si>
    <t>ｸﾆﾄﾓ ｲｯｷ</t>
  </si>
  <si>
    <t>2007/3/12</t>
  </si>
  <si>
    <t>KUNITOMO</t>
  </si>
  <si>
    <t>Ikki</t>
  </si>
  <si>
    <t>斎藤　翼</t>
  </si>
  <si>
    <t>ｻｲﾄｳ ﾂﾊﾞｻ</t>
  </si>
  <si>
    <t>2006/11/12</t>
  </si>
  <si>
    <t>谷口　颯汰</t>
  </si>
  <si>
    <t>ﾀﾆｸﾞﾁ ｿｳﾀ</t>
  </si>
  <si>
    <t>2006/8/9</t>
  </si>
  <si>
    <t>津崎　颯大</t>
  </si>
  <si>
    <t>ﾂｻﾞｷ ｿｳﾀ</t>
  </si>
  <si>
    <t>2007/1/1</t>
  </si>
  <si>
    <t>TSUZAKI</t>
  </si>
  <si>
    <t>中尾　香輝</t>
  </si>
  <si>
    <t>ﾅｶｵ ｺｳｷ</t>
  </si>
  <si>
    <t>2006/7/29</t>
  </si>
  <si>
    <t>藤本　虹輝</t>
  </si>
  <si>
    <t>ﾌｼﾞﾓﾄ ｺｳｷ</t>
  </si>
  <si>
    <t>2006/7/12</t>
  </si>
  <si>
    <t>FIJIMOTO</t>
  </si>
  <si>
    <t>藤本　健吾</t>
  </si>
  <si>
    <t>ﾌｼﾞﾓﾄ ｹﾝｺﾞ</t>
  </si>
  <si>
    <t>松浦　寛明</t>
  </si>
  <si>
    <t>ﾏﾂｳﾗ ﾋﾛｱｷ</t>
  </si>
  <si>
    <t>松山　瑠希</t>
  </si>
  <si>
    <t>ﾏﾂﾔﾏ ﾘｭｳｷ</t>
  </si>
  <si>
    <t>髙橋　正汰</t>
  </si>
  <si>
    <t>OGARI</t>
  </si>
  <si>
    <t>渡邉　裕也</t>
  </si>
  <si>
    <t>渡邉　雅也</t>
  </si>
  <si>
    <t>南地　祐希</t>
  </si>
  <si>
    <t>ﾐﾅﾐﾁﾞ ﾕｳｷ</t>
  </si>
  <si>
    <t>MINAMIJI</t>
  </si>
  <si>
    <t>露谷　悠</t>
  </si>
  <si>
    <t>ﾂﾕﾀﾆ ﾕｳ</t>
  </si>
  <si>
    <t>TSUYUTANI</t>
  </si>
  <si>
    <t>白石　直樹</t>
  </si>
  <si>
    <t>ｼﾗｲｼ ﾅｵｷ</t>
  </si>
  <si>
    <t>寺井　博冬</t>
  </si>
  <si>
    <t>ﾃﾗｲ ﾊｸﾄ</t>
  </si>
  <si>
    <t>小坂田　偉月</t>
  </si>
  <si>
    <t>ｵｻｶﾀﾞ ｲﾂｷ</t>
  </si>
  <si>
    <t>OSAKADA</t>
  </si>
  <si>
    <t>池田　尚悟</t>
  </si>
  <si>
    <t>ｲｹﾀﾞ ｼｮｳｺﾞ</t>
  </si>
  <si>
    <t>土江　将太</t>
  </si>
  <si>
    <t>ﾂﾁｴ ｼｮｳﾀ</t>
  </si>
  <si>
    <t>TSUCHIE</t>
  </si>
  <si>
    <t>三宅　貴大</t>
  </si>
  <si>
    <t>ﾐﾔｹ ﾀｶﾋﾛ</t>
  </si>
  <si>
    <t>2006/3/4</t>
  </si>
  <si>
    <t>向井　亮太</t>
  </si>
  <si>
    <t>ﾑｶｲ ﾘｮｳﾀ</t>
  </si>
  <si>
    <t>冨江　俊矢</t>
  </si>
  <si>
    <t>ﾄﾐｴ ｼｭﾝﾔ</t>
  </si>
  <si>
    <t>2005/10/12</t>
  </si>
  <si>
    <t>神戸　奏汰</t>
  </si>
  <si>
    <t>ｺｳﾍﾞ ｿｳﾀ</t>
  </si>
  <si>
    <t>KOBE</t>
  </si>
  <si>
    <t>前川　幸来</t>
  </si>
  <si>
    <t>ﾏｴｶﾜ ﾕﾗ</t>
  </si>
  <si>
    <t>2006/2/17</t>
  </si>
  <si>
    <t>新山　創大</t>
  </si>
  <si>
    <t>ﾆｲﾔﾏ ｿｳﾀ</t>
  </si>
  <si>
    <t>南　勇成</t>
  </si>
  <si>
    <t>ﾐﾅﾐ ﾕｳｾｲ</t>
  </si>
  <si>
    <t>2005/6/24</t>
  </si>
  <si>
    <t>小関　唯人</t>
  </si>
  <si>
    <t>ｵｾﾞｷ ﾕｲﾄ</t>
  </si>
  <si>
    <t>2005/9/24</t>
  </si>
  <si>
    <t>OZEKI</t>
  </si>
  <si>
    <t>岡野　孝祐</t>
  </si>
  <si>
    <t>ｵｶﾉ ｺｳｽｹ</t>
  </si>
  <si>
    <t>2005/11/21</t>
  </si>
  <si>
    <t>モンパルゴンザレス　朗偉</t>
  </si>
  <si>
    <t>ﾓﾝﾊﾟﾙｺﾞﾝｻﾞﾚｽ ﾛｳｲ</t>
  </si>
  <si>
    <t>MOMPARTGONZALEZ</t>
  </si>
  <si>
    <t>Rouy</t>
  </si>
  <si>
    <t>大西　陽那太</t>
  </si>
  <si>
    <t>ｵｵﾆｼ ﾋﾅﾀ</t>
  </si>
  <si>
    <t>奥　洪志郎</t>
  </si>
  <si>
    <t>ｵｸ ｺｳｼﾛｳ</t>
  </si>
  <si>
    <t>2006/11/9</t>
  </si>
  <si>
    <t>OKU</t>
  </si>
  <si>
    <t>岸　亜室</t>
  </si>
  <si>
    <t>ｷｼ ｱﾑﾛ</t>
  </si>
  <si>
    <t>KISHI</t>
  </si>
  <si>
    <t>Amuro</t>
  </si>
  <si>
    <t>北川　幸人</t>
  </si>
  <si>
    <t>ｷﾀｶﾞﾜ ｻﾁﾄ</t>
  </si>
  <si>
    <t>2006/11/30</t>
  </si>
  <si>
    <t>Sachito</t>
  </si>
  <si>
    <t>北郷　泰都</t>
  </si>
  <si>
    <t>ｷﾀｺﾞｳ ﾋﾛﾄ</t>
  </si>
  <si>
    <t>2007/2/15</t>
  </si>
  <si>
    <t>KITAGO</t>
  </si>
  <si>
    <t>北村　翔太</t>
  </si>
  <si>
    <t>ｷﾀﾑﾗ ｼｮｳﾀ</t>
  </si>
  <si>
    <t>2006/8/16</t>
  </si>
  <si>
    <t>小谷口　柚希</t>
  </si>
  <si>
    <t>ｺﾀﾆｸﾞﾁ ﾕｳｷ</t>
  </si>
  <si>
    <t>KOTANIGUCHI</t>
  </si>
  <si>
    <t>小浜　優太</t>
  </si>
  <si>
    <t>ｺﾊﾏ ﾕｳﾀ</t>
  </si>
  <si>
    <t>榊　洪晟</t>
  </si>
  <si>
    <t>ｻｶｷ ｺｳｾｲ</t>
  </si>
  <si>
    <t>2006/12/20</t>
  </si>
  <si>
    <t>SAKAKI</t>
  </si>
  <si>
    <t>櫻井　喬文</t>
  </si>
  <si>
    <t>ｻｸﾗｲ ﾀｶﾌﾐ</t>
  </si>
  <si>
    <t>2007/3/3</t>
  </si>
  <si>
    <t>末綱　真啓</t>
  </si>
  <si>
    <t>ｽｴﾂﾅ ﾏｻﾋﾛ</t>
  </si>
  <si>
    <t>SUETSUNA</t>
  </si>
  <si>
    <t>園田　侑路</t>
  </si>
  <si>
    <t>ｿﾉﾀﾞ ﾕｳﾛ</t>
  </si>
  <si>
    <t>SONODA</t>
  </si>
  <si>
    <t>Yuro</t>
  </si>
  <si>
    <t>髙橋　俊介</t>
  </si>
  <si>
    <t>ﾀｶﾊｼ ｼｭﾝｽｹ</t>
  </si>
  <si>
    <t>永崎　嵩人</t>
  </si>
  <si>
    <t>ﾅｶﾞｻｷ ﾀｶﾋﾄ</t>
  </si>
  <si>
    <t>2006/4/11</t>
  </si>
  <si>
    <t>NAGASAKI</t>
  </si>
  <si>
    <t>中谷　倖也</t>
  </si>
  <si>
    <t>ﾅｶﾀﾆ ﾕｷﾔ</t>
  </si>
  <si>
    <t>2006/8/7</t>
  </si>
  <si>
    <t>西窪　蒼太</t>
  </si>
  <si>
    <t>ﾆｼｸﾎﾞ ｿｳﾀ</t>
  </si>
  <si>
    <t>NISHIKUBO</t>
  </si>
  <si>
    <t>松岡　泰輝</t>
  </si>
  <si>
    <t>KOR</t>
  </si>
  <si>
    <t>松本　幸誠</t>
  </si>
  <si>
    <t>ﾏﾂﾓﾄ ｺｳｾｲ</t>
  </si>
  <si>
    <t>2006/7/20</t>
  </si>
  <si>
    <t>松山　幸樹</t>
  </si>
  <si>
    <t>ﾏﾂﾔﾏ ｺｳｷ</t>
  </si>
  <si>
    <t>2006/4/30</t>
  </si>
  <si>
    <t>三國　純輝</t>
  </si>
  <si>
    <t>ﾐｸﾆ ｱﾂｷ</t>
  </si>
  <si>
    <t>2006/5/31</t>
  </si>
  <si>
    <t>MIKUNI</t>
  </si>
  <si>
    <t>森田　愛琉</t>
  </si>
  <si>
    <t>ﾓﾘﾀ ｱｲﾙ</t>
  </si>
  <si>
    <t>安井　碧斗</t>
  </si>
  <si>
    <t>ﾔｽｲ ｱｷﾄ</t>
  </si>
  <si>
    <t>2006/8/22</t>
  </si>
  <si>
    <t>山田　俊男</t>
  </si>
  <si>
    <t>ﾔﾏﾀﾞ ﾄｼｵ</t>
  </si>
  <si>
    <t>Toshio</t>
  </si>
  <si>
    <t>山代　壱意</t>
  </si>
  <si>
    <t>ﾔﾏｼﾛ ｲﾁｲ</t>
  </si>
  <si>
    <t>Ichii</t>
  </si>
  <si>
    <t>山本　浩千</t>
  </si>
  <si>
    <t>ﾔﾏﾓﾄ ﾋﾛﾕｷ</t>
  </si>
  <si>
    <t>Hiroyuki</t>
  </si>
  <si>
    <t>藪上　凜音</t>
  </si>
  <si>
    <t>ﾔﾌﾞｶﾞﾐ ﾘｵﾝ</t>
  </si>
  <si>
    <t>2006/6/2</t>
  </si>
  <si>
    <t>YABUGAMI</t>
  </si>
  <si>
    <t>吉住　蒼太</t>
  </si>
  <si>
    <t>ﾖｼｽﾞﾐ ｿｳﾀ</t>
  </si>
  <si>
    <t>山崎　兼申</t>
  </si>
  <si>
    <t>ﾔﾏｻｷ ｹﾝｼﾝ</t>
  </si>
  <si>
    <t>2007/3/14</t>
  </si>
  <si>
    <t>泉谷　勇佑</t>
  </si>
  <si>
    <t>ｲｽﾞﾐﾀﾆ ﾕｳｽｹ</t>
  </si>
  <si>
    <t>IZUMITANI</t>
  </si>
  <si>
    <t>岡本　陸音</t>
  </si>
  <si>
    <t>ｵｶﾓﾄ ﾘｸﾄ</t>
  </si>
  <si>
    <t>西園　悠人</t>
  </si>
  <si>
    <t>ﾆｼｿﾞﾉ ﾕｳﾄ</t>
  </si>
  <si>
    <t>NISHIZONO</t>
  </si>
  <si>
    <t>渡邊　慧亮</t>
  </si>
  <si>
    <t>ﾜﾀﾅﾍﾞ ｹｲｽｹ</t>
  </si>
  <si>
    <t>山﨑　陽仁</t>
  </si>
  <si>
    <t>山和　大希</t>
  </si>
  <si>
    <t>ﾔﾏﾜ ﾀﾞｲｷ</t>
  </si>
  <si>
    <t>YAMAWA</t>
  </si>
  <si>
    <t>田中　颯太</t>
  </si>
  <si>
    <t>ﾀﾅｶ ｿｳﾀ</t>
  </si>
  <si>
    <t>2005/12/28</t>
  </si>
  <si>
    <t>冨田　雅晴</t>
  </si>
  <si>
    <t>ﾄﾐﾀ ﾏｻﾊﾙ</t>
  </si>
  <si>
    <t>目秦　耕太郎</t>
  </si>
  <si>
    <t>ﾒﾊﾀ ｺｳﾀﾛｳ</t>
  </si>
  <si>
    <t>MEHATA</t>
  </si>
  <si>
    <t>小川　昂太朗</t>
  </si>
  <si>
    <t>ｵｶﾞﾜ ｺｳﾀﾛｳ</t>
  </si>
  <si>
    <t>今井　海琉</t>
  </si>
  <si>
    <t>ｲﾏｲ ｶｲﾙ</t>
  </si>
  <si>
    <t>2006/2/16</t>
  </si>
  <si>
    <t>Kairu</t>
  </si>
  <si>
    <t>野田　陽希</t>
  </si>
  <si>
    <t>ﾉﾀﾞ ﾊﾙｷ</t>
  </si>
  <si>
    <t>上大門　良樹</t>
  </si>
  <si>
    <t>ｶﾐﾀﾞｲﾓﾝ ﾖｼｷ</t>
  </si>
  <si>
    <t>KAMIDAIMON</t>
  </si>
  <si>
    <t>牧　昊正</t>
  </si>
  <si>
    <t>ﾏｷ ｺｳｾｲ</t>
  </si>
  <si>
    <t>和田　陽希</t>
  </si>
  <si>
    <t>ﾜﾀﾞ ﾊﾙｷ</t>
  </si>
  <si>
    <t>林田　岳太</t>
  </si>
  <si>
    <t>ﾊﾔｼﾀﾞ ｶﾞｸﾀ</t>
  </si>
  <si>
    <t>Gakuta</t>
  </si>
  <si>
    <t>井上　翔太</t>
  </si>
  <si>
    <t>ｲﾉｳｴ ｼｮｳﾀ</t>
  </si>
  <si>
    <t>柴田　凱</t>
  </si>
  <si>
    <t>ｼﾊﾞﾀ ｶﾞｲ</t>
  </si>
  <si>
    <t>Gai</t>
  </si>
  <si>
    <t>松島　陽太</t>
  </si>
  <si>
    <t>ﾏﾂｼﾏ ﾖｳﾀ</t>
  </si>
  <si>
    <t>椿本　天鵬</t>
  </si>
  <si>
    <t>ﾂﾊﾞｷﾓﾄ ﾃﾝﾎｳ</t>
  </si>
  <si>
    <t>TSUBAKIMOTO</t>
  </si>
  <si>
    <t>Tenho</t>
  </si>
  <si>
    <t>中尾　耕大</t>
  </si>
  <si>
    <t>ﾅｶｵ ｺｳﾀﾞｲ</t>
  </si>
  <si>
    <t>石井　晴</t>
  </si>
  <si>
    <t>ｲｼｲ ﾊﾙ</t>
  </si>
  <si>
    <t>2006/1/27</t>
  </si>
  <si>
    <t>山田　明空</t>
  </si>
  <si>
    <t>ﾔﾏﾀﾞ ﾊﾙｸ</t>
  </si>
  <si>
    <t>2006/1/3</t>
  </si>
  <si>
    <t>Haruku</t>
  </si>
  <si>
    <t>木村　泰靖</t>
  </si>
  <si>
    <t>ｷﾑﾗ ﾀｲｾｲ</t>
  </si>
  <si>
    <t>表　紡久</t>
  </si>
  <si>
    <t>ｵﾓﾃ ﾂﾑｸﾞ</t>
  </si>
  <si>
    <t>OMOTE</t>
  </si>
  <si>
    <t>Tsumugu</t>
  </si>
  <si>
    <t>小山　創平</t>
  </si>
  <si>
    <t>ｺﾔﾏ ｿｳﾍｲ</t>
  </si>
  <si>
    <t>KOYAMA</t>
  </si>
  <si>
    <t>古谷　智幸</t>
  </si>
  <si>
    <t>ﾌﾙﾀﾆ ﾄﾓﾕｷ</t>
  </si>
  <si>
    <t>千崎　佑也</t>
  </si>
  <si>
    <t>ｾﾝｻﾞｷ ﾕｳﾔ</t>
  </si>
  <si>
    <t>SENZAKI</t>
  </si>
  <si>
    <t>木野　羽月</t>
  </si>
  <si>
    <t>ｷﾉ ﾊｽﾞｷ</t>
  </si>
  <si>
    <t>KINO</t>
  </si>
  <si>
    <t>岩根サロヴァーラ　ヘンリ</t>
  </si>
  <si>
    <t>ｲﾜﾈｻﾛｳﾞｧｰﾗ ﾍﾝﾘ</t>
  </si>
  <si>
    <t>IWANESALOVAARA</t>
  </si>
  <si>
    <t>Henri</t>
  </si>
  <si>
    <t>伊與田　皓翔</t>
  </si>
  <si>
    <t>ｲﾖﾀ ﾋﾛﾄ</t>
  </si>
  <si>
    <t>2005/7/26</t>
  </si>
  <si>
    <t>角田　俊</t>
  </si>
  <si>
    <t>ﾂﾉﾀﾞ ｼｭﾝ</t>
  </si>
  <si>
    <t>杉村　瞭太</t>
  </si>
  <si>
    <t>ｽｷﾞﾑﾗ ﾘｮｳﾀ</t>
  </si>
  <si>
    <t>2005/8/13</t>
  </si>
  <si>
    <t>根平　拓磨</t>
  </si>
  <si>
    <t>ﾈﾋﾗ ﾀｸﾏ</t>
  </si>
  <si>
    <t>NEHIRA</t>
  </si>
  <si>
    <t>松本　樹楽</t>
  </si>
  <si>
    <t>ﾏﾂﾓﾄ ｷﾗ</t>
  </si>
  <si>
    <t>2005/7/16</t>
  </si>
  <si>
    <t>Kira</t>
  </si>
  <si>
    <t>鍔井　凌羽</t>
  </si>
  <si>
    <t>ﾂﾊﾞｲ ﾘｮｳ</t>
  </si>
  <si>
    <t>2005/4/3</t>
  </si>
  <si>
    <t>TSUBAI</t>
  </si>
  <si>
    <t>2005/9/8</t>
  </si>
  <si>
    <t>島田　湧都</t>
  </si>
  <si>
    <t>ｼﾏﾀﾞ ﾕｳﾄ</t>
  </si>
  <si>
    <t>松本　有透</t>
  </si>
  <si>
    <t>ﾏﾂﾓﾄ ﾕｽﾞｷ</t>
  </si>
  <si>
    <t>狩野　悠太</t>
  </si>
  <si>
    <t>ｶﾉ ﾕｳﾀ</t>
  </si>
  <si>
    <t>2005/10/31</t>
  </si>
  <si>
    <t>尾本　涼亮</t>
  </si>
  <si>
    <t>ｵﾓﾄ ﾘｮｳｽｹ</t>
  </si>
  <si>
    <t>2005/5/12</t>
  </si>
  <si>
    <t>OMOTO</t>
  </si>
  <si>
    <t>大平　夏野人</t>
  </si>
  <si>
    <t>ｵｵﾋﾗ ｶﾔﾄ</t>
  </si>
  <si>
    <t>2005/8/7</t>
  </si>
  <si>
    <t>Kayato</t>
  </si>
  <si>
    <t>清水　陽生</t>
  </si>
  <si>
    <t>ｼﾐｽﾞ ﾊﾙｷ</t>
  </si>
  <si>
    <t>濱田　碧海</t>
  </si>
  <si>
    <t>ﾊﾏﾀﾞ ｱｵｲ</t>
  </si>
  <si>
    <t>元栄　怜心</t>
  </si>
  <si>
    <t>ﾓﾄｴ ﾚｵ</t>
  </si>
  <si>
    <t>MOTOE</t>
  </si>
  <si>
    <t>本西　悠真</t>
  </si>
  <si>
    <t>ﾓﾄﾆｼ ﾕｳﾏ</t>
  </si>
  <si>
    <t>MOTONISHI</t>
  </si>
  <si>
    <t>姫野　シェイン</t>
  </si>
  <si>
    <t>ﾋﾒﾉ ｼｪｲﾝ</t>
  </si>
  <si>
    <t>2006/7/31</t>
  </si>
  <si>
    <t>HIMENO</t>
  </si>
  <si>
    <t>Shein</t>
  </si>
  <si>
    <t>澤田　勝英</t>
  </si>
  <si>
    <t>ｻﾜﾀﾞ ｼｮｳｴｲ</t>
  </si>
  <si>
    <t>末安　亜友人</t>
  </si>
  <si>
    <t>ｽｴﾔｽ ｱﾕﾄ</t>
  </si>
  <si>
    <t>SUEYASU</t>
  </si>
  <si>
    <t>松夲　大幸</t>
  </si>
  <si>
    <t>ﾏﾂﾓﾄ ﾋﾛﾕｷ</t>
  </si>
  <si>
    <t>堀　友昭</t>
  </si>
  <si>
    <t>ﾎﾘ ﾄﾓｱｷ</t>
  </si>
  <si>
    <t>照井　壱成</t>
  </si>
  <si>
    <t>ﾃﾙｲ ｲｯｾｲ</t>
  </si>
  <si>
    <t>TERUI</t>
  </si>
  <si>
    <t>鈴木　陸宇</t>
  </si>
  <si>
    <t>ｽｽﾞｷ ﾘｸｳ</t>
  </si>
  <si>
    <t>小池　生真</t>
  </si>
  <si>
    <t>ｺｲｹ ｼｮｳﾏ</t>
  </si>
  <si>
    <t>松本　准典</t>
  </si>
  <si>
    <t>ﾏﾂﾓﾄ ｼｭﾝｽｹ</t>
  </si>
  <si>
    <t>川嶋　望叶</t>
  </si>
  <si>
    <t>ｶﾜｼﾏ ﾉｿﾞﾐ</t>
  </si>
  <si>
    <t>2006/3/2</t>
  </si>
  <si>
    <t>青木　良真</t>
  </si>
  <si>
    <t>ｱｵｷ ﾘｮｳﾏ</t>
  </si>
  <si>
    <t>川上　大城</t>
  </si>
  <si>
    <t>ｶﾜｶﾐ ﾀﾞｲｷ</t>
  </si>
  <si>
    <t>2005/12/8</t>
  </si>
  <si>
    <t>臼井　貴哉</t>
  </si>
  <si>
    <t>ｳｽｲ ﾀｶﾔ</t>
  </si>
  <si>
    <t>2005/6/17</t>
  </si>
  <si>
    <t>2004/6/28</t>
  </si>
  <si>
    <t>阿部　皓太</t>
  </si>
  <si>
    <t>2004/8/22</t>
  </si>
  <si>
    <t>石原　健太朗</t>
  </si>
  <si>
    <t>ｲｼﾊﾗ ｹﾝﾀﾛｳ</t>
  </si>
  <si>
    <t>川端　善</t>
  </si>
  <si>
    <t>ｶﾜﾊﾞﾀ ｾﾞﾝ</t>
  </si>
  <si>
    <t>村上　堅亮</t>
  </si>
  <si>
    <t>ﾑﾗｶﾐ ｹﾝﾘｮｳ</t>
  </si>
  <si>
    <t>2005/12/2</t>
  </si>
  <si>
    <t>Kenryo</t>
  </si>
  <si>
    <t>坂口　彰良</t>
  </si>
  <si>
    <t>ｻｶｸﾞﾁ ｱｷﾗ</t>
  </si>
  <si>
    <t>青山　昇平</t>
  </si>
  <si>
    <t>ｱｵﾔﾏ ｼｮｳﾍｲ</t>
  </si>
  <si>
    <t>須多　和希</t>
  </si>
  <si>
    <t>ｽﾀﾞ ｶｽﾞｷ</t>
  </si>
  <si>
    <t>野高　廉央</t>
  </si>
  <si>
    <t>ﾉﾀﾞｶ ﾚｵ</t>
  </si>
  <si>
    <t>NODAKA</t>
  </si>
  <si>
    <t>石井　佑樹</t>
  </si>
  <si>
    <t>ｲｼｲ ﾕｳｷ</t>
  </si>
  <si>
    <t>2005/7/11</t>
  </si>
  <si>
    <t>中田　衆士</t>
  </si>
  <si>
    <t>ﾅｶﾀ ｼｭｳﾄ</t>
  </si>
  <si>
    <t>神澤　るか</t>
  </si>
  <si>
    <t>ｶﾝｻﾞﾜ ﾙｶ</t>
  </si>
  <si>
    <t>2006/3/18</t>
  </si>
  <si>
    <t>Ruka</t>
  </si>
  <si>
    <t>藤山　太地</t>
  </si>
  <si>
    <t>ﾄﾔﾏ ﾀｲﾁ</t>
  </si>
  <si>
    <t>里吉　惠太</t>
    <rPh sb="3" eb="4">
      <t>ケイ</t>
    </rPh>
    <phoneticPr fontId="4"/>
  </si>
  <si>
    <t>ｻﾄﾖｼ ｹｲﾀ</t>
  </si>
  <si>
    <t>SATOYOSHI</t>
  </si>
  <si>
    <t>鈴木　智徳</t>
  </si>
  <si>
    <t>ｽｽﾞｷ ﾄﾓﾉﾘ</t>
  </si>
  <si>
    <t>2006/3/28</t>
  </si>
  <si>
    <t>石橋　孝梓</t>
  </si>
  <si>
    <t>ｲｼﾊﾞｼ ﾀｶｼ</t>
  </si>
  <si>
    <t>Takashi</t>
  </si>
  <si>
    <t>宮松　諒</t>
  </si>
  <si>
    <t>ﾐﾔﾏﾂ ﾘｮｳ</t>
  </si>
  <si>
    <t>MIYAMATSU</t>
  </si>
  <si>
    <t>浦上　大和</t>
  </si>
  <si>
    <t>ｳﾗｶﾞﾐ ﾔﾏﾄ</t>
  </si>
  <si>
    <t>URAGAMI</t>
  </si>
  <si>
    <t>農本　駿</t>
  </si>
  <si>
    <t>ﾉｳﾓﾄ ｼｭﾝ</t>
  </si>
  <si>
    <t>2005/6/29</t>
  </si>
  <si>
    <t>神本　康介</t>
  </si>
  <si>
    <t>ｶﾐﾓﾄ ｺｳｽｹ</t>
  </si>
  <si>
    <t>溝下　航太</t>
  </si>
  <si>
    <t>ﾐｿﾞｼﾀ ｺｳﾀ</t>
  </si>
  <si>
    <t>MIZOSHITA</t>
  </si>
  <si>
    <t>江田　裕人</t>
  </si>
  <si>
    <t>ｴﾀﾞ ﾕｳﾄ</t>
  </si>
  <si>
    <t>田中　大晴</t>
  </si>
  <si>
    <t>ﾀﾅｶ ﾀｲｾｲ</t>
  </si>
  <si>
    <t>岡田　晴希</t>
  </si>
  <si>
    <t>ｵｶﾀﾞ ﾊﾙｷ</t>
  </si>
  <si>
    <t>2006/11/15</t>
  </si>
  <si>
    <t>上手　晴登</t>
  </si>
  <si>
    <t>ｶﾐﾃ ﾊﾙﾄ</t>
  </si>
  <si>
    <t>KAMITE</t>
  </si>
  <si>
    <t>上手　颯太</t>
  </si>
  <si>
    <t>ｶﾐﾃ ｿｳﾀ</t>
  </si>
  <si>
    <t>土井　遥介</t>
  </si>
  <si>
    <t>ﾄﾞｲ ﾖｳｽｹ</t>
  </si>
  <si>
    <t>西尾　優冬</t>
  </si>
  <si>
    <t>ﾆｼｵ ﾕｳﾄ</t>
  </si>
  <si>
    <t>青木　陽良</t>
  </si>
  <si>
    <t>ｱｵｷ ﾀｶﾗ</t>
  </si>
  <si>
    <t>Takara</t>
  </si>
  <si>
    <t>相原　海斗</t>
  </si>
  <si>
    <t>ｱｲﾊﾞﾗ ｶｲﾄ</t>
  </si>
  <si>
    <t>AIBARA</t>
  </si>
  <si>
    <t>中村　公紀</t>
  </si>
  <si>
    <t>2004/9/23</t>
  </si>
  <si>
    <t>山口　悟</t>
  </si>
  <si>
    <t>ﾔﾏｸﾞﾁ ｻﾄﾙ</t>
  </si>
  <si>
    <t>藤川　大地</t>
  </si>
  <si>
    <t>ﾌｼﾞｶﾜ ﾀﾞｲﾁ</t>
  </si>
  <si>
    <t>野上　煌輝</t>
  </si>
  <si>
    <t>ﾉｶﾞﾐ ｺｳｷ</t>
  </si>
  <si>
    <t>江金　翔太</t>
  </si>
  <si>
    <t>ｴｶﾞﾈ ｼｮｳﾀ</t>
  </si>
  <si>
    <t>EGANE</t>
  </si>
  <si>
    <t>増田　良暉</t>
  </si>
  <si>
    <t>樋口　拓実</t>
  </si>
  <si>
    <t>ﾋｸﾞﾁ ﾀｸﾐ</t>
  </si>
  <si>
    <t>玉井　成樹</t>
  </si>
  <si>
    <t>ﾀﾏｲ ﾅﾙｷ</t>
  </si>
  <si>
    <t>矢田　一徳</t>
  </si>
  <si>
    <t>ﾔﾀ ｲｯﾄｸ</t>
  </si>
  <si>
    <t>2004/11/23</t>
  </si>
  <si>
    <t>YATA</t>
  </si>
  <si>
    <t>Ittoku</t>
  </si>
  <si>
    <t>横手　一輝</t>
  </si>
  <si>
    <t>ﾖｺﾃ ｶｽﾞｷ</t>
  </si>
  <si>
    <t>2005/3/26</t>
  </si>
  <si>
    <t>速水　修史</t>
  </si>
  <si>
    <t>ﾊﾔﾐｽﾞ ｼｭｳｼﾞ</t>
  </si>
  <si>
    <t>HAYAMIZU</t>
  </si>
  <si>
    <t>本山　凱生</t>
  </si>
  <si>
    <t>ﾓﾄﾔﾏ ｶｲｾｲ</t>
  </si>
  <si>
    <t>MOTOYAMA</t>
  </si>
  <si>
    <t>島瀬　裕次</t>
  </si>
  <si>
    <t>ｼﾏｾ ﾕｳｼﾞ</t>
  </si>
  <si>
    <t>SHIMASE</t>
  </si>
  <si>
    <t>福島　晴</t>
  </si>
  <si>
    <t>ﾌｸｼﾏ ﾊﾙ</t>
  </si>
  <si>
    <t>下村　響生</t>
  </si>
  <si>
    <t>ｼﾓﾑﾗ ﾋﾋﾞｷ</t>
  </si>
  <si>
    <t>稲岡　憲侑</t>
  </si>
  <si>
    <t>ｲﾅｵｶ ﾉﾘﾕｷ</t>
  </si>
  <si>
    <t>INAOKA</t>
  </si>
  <si>
    <t>辻　飛向</t>
  </si>
  <si>
    <t>ﾂｼﾞ ﾋﾅﾀ</t>
  </si>
  <si>
    <t>瀬川　柊也</t>
  </si>
  <si>
    <t>ｾｶﾞﾜ ｼｭｳﾔ</t>
  </si>
  <si>
    <t>岡本　風太</t>
  </si>
  <si>
    <t>ｵｶﾓﾄ ﾌｳﾀ</t>
  </si>
  <si>
    <t>松上　隼和</t>
  </si>
  <si>
    <t>ﾏﾂｶﾞﾐ ﾊﾔﾄ</t>
  </si>
  <si>
    <t>2005/3/28</t>
  </si>
  <si>
    <t>MATSUGAMI</t>
  </si>
  <si>
    <t>花染　元太</t>
  </si>
  <si>
    <t>ﾊﾅｿﾞﾒ ｹﾞﾝﾀ</t>
  </si>
  <si>
    <t>HANAZOME</t>
  </si>
  <si>
    <t>櫛間　涼世</t>
  </si>
  <si>
    <t>ｸｼﾏ ﾘｮｳｾｲ</t>
  </si>
  <si>
    <t>KUSHIMA</t>
  </si>
  <si>
    <t>南場　豪力</t>
  </si>
  <si>
    <t>ﾅﾝﾊﾞ ﾁｶﾗ</t>
  </si>
  <si>
    <t>平尾　優成</t>
  </si>
  <si>
    <t>ﾋﾗｵ ﾕｳｾｲ</t>
  </si>
  <si>
    <t>杉本　直幸</t>
  </si>
  <si>
    <t>ｽｷﾞﾓﾄ ﾅｵﾕｷ</t>
  </si>
  <si>
    <t>2005/9/16</t>
  </si>
  <si>
    <t>竹内　大輝</t>
  </si>
  <si>
    <t>ﾀｹｳﾁ ﾋﾛｷ</t>
  </si>
  <si>
    <t>田岡　暁</t>
  </si>
  <si>
    <t>ﾀｵｶ ｱｷﾗ</t>
  </si>
  <si>
    <t>横田　優斗</t>
  </si>
  <si>
    <t>ﾖｺﾀ ﾕｳﾄ</t>
  </si>
  <si>
    <t>DONOMAE</t>
  </si>
  <si>
    <t>千葉　敬純</t>
  </si>
  <si>
    <t>ﾁﾊﾞ ﾀｶｽﾐ</t>
  </si>
  <si>
    <t>Takasumi</t>
  </si>
  <si>
    <t>杉本　麗也</t>
  </si>
  <si>
    <t>ｽｷﾞﾓﾄ ﾚｲﾔ</t>
  </si>
  <si>
    <t>井上　裕貴</t>
  </si>
  <si>
    <t>ｲﾉｳｴ ﾕｳｷ</t>
  </si>
  <si>
    <t>藤井　一晴</t>
  </si>
  <si>
    <t>ﾌｼﾞｲ ｲｯｾｲ</t>
  </si>
  <si>
    <t>前田　真一郎</t>
  </si>
  <si>
    <t>ﾏｴﾀﾞ ｼﾝｲﾁﾛｳ</t>
  </si>
  <si>
    <t>2005/8/28</t>
  </si>
  <si>
    <t>三枝　睦哉</t>
  </si>
  <si>
    <t>ｻｲｸｻ ﾁｶﾔ</t>
  </si>
  <si>
    <t>2005/6/8</t>
  </si>
  <si>
    <t>SAIKUSA</t>
  </si>
  <si>
    <t>Chikaya</t>
  </si>
  <si>
    <t>古野　太一</t>
  </si>
  <si>
    <t>ﾌﾙﾉ ﾀｲﾁ</t>
  </si>
  <si>
    <t>高山　烈</t>
  </si>
  <si>
    <t>ﾀｶﾔﾏ ﾚﾂ</t>
  </si>
  <si>
    <t>竹之内　順也</t>
  </si>
  <si>
    <t>ﾀｹﾉｳﾁ ｼﾞｭﾝﾔ</t>
  </si>
  <si>
    <t>TAKENOUCHI</t>
  </si>
  <si>
    <t>木村　悠誠</t>
  </si>
  <si>
    <t>ｷﾑﾗ ﾕｳｾｲ</t>
  </si>
  <si>
    <t>植村　陸人</t>
  </si>
  <si>
    <t>ｳｴﾑﾗ ﾘｸﾄ</t>
  </si>
  <si>
    <t>名原　弘晃</t>
  </si>
  <si>
    <t>ﾅﾊﾞﾗ ﾋﾛｱｷ</t>
  </si>
  <si>
    <t>2004/10/11</t>
  </si>
  <si>
    <t>七條　颯太</t>
  </si>
  <si>
    <t>ｼﾁｼﾞｮｳ ｿｳﾀ</t>
  </si>
  <si>
    <t>2006/4/25</t>
  </si>
  <si>
    <t>SHICHIJO</t>
  </si>
  <si>
    <t>古本　一磨</t>
  </si>
  <si>
    <t>ﾌﾙﾓﾄ ｶｽﾞﾏ</t>
  </si>
  <si>
    <t>2006/7/18</t>
  </si>
  <si>
    <t>FURUMOTO</t>
  </si>
  <si>
    <t>播摩　奏人</t>
  </si>
  <si>
    <t>ﾊﾘﾏ ｶﾅﾄ</t>
  </si>
  <si>
    <t>2007/3/13</t>
  </si>
  <si>
    <t>HARIMA</t>
  </si>
  <si>
    <t>寺西　心奈</t>
  </si>
  <si>
    <t>ﾃﾗﾆｼ ｺｺﾅ</t>
  </si>
  <si>
    <t>2006/10/3</t>
  </si>
  <si>
    <t>TERANISHI</t>
  </si>
  <si>
    <t>田中　景</t>
  </si>
  <si>
    <t>ﾀﾅｶ ｹｲ</t>
  </si>
  <si>
    <t>2006/11/19</t>
  </si>
  <si>
    <t>山下　陽向</t>
  </si>
  <si>
    <t>ﾔﾏｼﾀ ﾋﾅﾀ</t>
  </si>
  <si>
    <t>足立　涼太</t>
  </si>
  <si>
    <t>ｱﾀﾞﾁ ﾘｮｳﾀ</t>
  </si>
  <si>
    <t>小嶋　龍真</t>
  </si>
  <si>
    <t>ｵｼﾞﾏ ﾀﾂﾏ</t>
  </si>
  <si>
    <t>Tatsuma</t>
  </si>
  <si>
    <t>石賀　遙斗</t>
  </si>
  <si>
    <t>ｲｼｶﾞ ﾊﾙﾄ</t>
  </si>
  <si>
    <t>ISHIGA</t>
  </si>
  <si>
    <t>北村　珀斗</t>
  </si>
  <si>
    <t>ｷﾀﾑﾗ ﾊｸﾄ</t>
  </si>
  <si>
    <t>2007/3/1</t>
  </si>
  <si>
    <t>足立　奏太</t>
  </si>
  <si>
    <t>井上　晃汰</t>
  </si>
  <si>
    <t>ｲﾉｳｴ ｺｳﾀ</t>
  </si>
  <si>
    <t>村山　心太</t>
  </si>
  <si>
    <t>ﾑﾗﾔﾏ ｼﾝﾀ</t>
  </si>
  <si>
    <t>吉村　青空</t>
  </si>
  <si>
    <t>ﾖｼﾑﾗ ｿﾗ</t>
  </si>
  <si>
    <t>高橋　伶旺</t>
  </si>
  <si>
    <t>ﾀｶﾊｼ ﾚｵ</t>
  </si>
  <si>
    <t>藤田　大二朗</t>
  </si>
  <si>
    <t>ﾌｼﾞﾀ ﾀﾞｲｼﾞﾛｳ</t>
  </si>
  <si>
    <t>白石　香葵</t>
  </si>
  <si>
    <t>ｼﾗｲｼ ｺｳｷ</t>
  </si>
  <si>
    <t>2005/7/21</t>
  </si>
  <si>
    <t>弓削　晴慈</t>
  </si>
  <si>
    <t>ﾕｹﾞ ﾊﾙﾖｼ</t>
  </si>
  <si>
    <t>YUGE</t>
  </si>
  <si>
    <t>Haruyoshi</t>
  </si>
  <si>
    <t>廣渡　剛志</t>
  </si>
  <si>
    <t>ﾋﾛﾜﾀﾘ ﾂﾖｼ</t>
  </si>
  <si>
    <t>HIROWATARI</t>
  </si>
  <si>
    <t>松久　航太朗</t>
  </si>
  <si>
    <t>ﾏﾂﾋｻ ｺｳﾀﾛｳ</t>
  </si>
  <si>
    <t>MATSUHISA</t>
  </si>
  <si>
    <t>森田　隼斗</t>
  </si>
  <si>
    <t>ﾓﾘﾀ ﾊﾔﾄ</t>
  </si>
  <si>
    <t>永田　翔洋</t>
  </si>
  <si>
    <t>ﾅｶﾞﾀ ｼｮｳﾖｳ</t>
  </si>
  <si>
    <t>Shoyo</t>
  </si>
  <si>
    <t>山岸　諒也</t>
  </si>
  <si>
    <t>ﾔﾏｷﾞｼ ﾘｮｳﾔ</t>
  </si>
  <si>
    <t>水田　優貴</t>
  </si>
  <si>
    <t>ﾐｽﾞﾀ ﾕｳｷ</t>
  </si>
  <si>
    <t>高岡　颯良</t>
  </si>
  <si>
    <t>ﾀｶｵｶ ｿﾗ</t>
  </si>
  <si>
    <t>2007/1/16</t>
  </si>
  <si>
    <t>2004/12/31</t>
  </si>
  <si>
    <t>松下　惺真</t>
  </si>
  <si>
    <t>ﾏﾂｼﾀ ｿｳﾏ</t>
  </si>
  <si>
    <t>長谷川　椋大</t>
  </si>
  <si>
    <t>ﾊｾｶﾞﾜ ﾘｮｳﾀ</t>
  </si>
  <si>
    <t>勝本　健斗</t>
  </si>
  <si>
    <t>ｶﾂﾓﾄ ｹﾝﾄ</t>
  </si>
  <si>
    <t>KATSUMOTO</t>
  </si>
  <si>
    <t>足立　雅典</t>
  </si>
  <si>
    <t>ｱﾀﾞﾁ ﾏｻﾉﾘ</t>
  </si>
  <si>
    <t>山本　陽太</t>
  </si>
  <si>
    <t>ﾔﾏﾓﾄ ﾖｳﾀ</t>
  </si>
  <si>
    <t>射場　政利</t>
  </si>
  <si>
    <t>ｲﾊﾞ ﾏｻﾄｼ</t>
  </si>
  <si>
    <t>IBA</t>
  </si>
  <si>
    <t>髙田　虎雅</t>
  </si>
  <si>
    <t>白濱　紘太</t>
  </si>
  <si>
    <t>ｼﾗﾊﾏ ｺｳﾀ</t>
  </si>
  <si>
    <t>SHIRAHAMA</t>
  </si>
  <si>
    <t>村上　陽太郎</t>
  </si>
  <si>
    <t>ﾑﾗｶﾐ ﾖｳﾀﾛｳ</t>
  </si>
  <si>
    <t>2004/12/3</t>
  </si>
  <si>
    <t>佐藤　琉輝也</t>
  </si>
  <si>
    <t>ｻﾄｳ ﾙｷﾔ</t>
  </si>
  <si>
    <t>杉浦　哲太</t>
  </si>
  <si>
    <t>ｽｷﾞｳﾗ ﾃｯﾀ</t>
  </si>
  <si>
    <t>Tetta</t>
  </si>
  <si>
    <t>小牧　蒼翔</t>
  </si>
  <si>
    <t>ｺﾏｷ ｱｵﾄ</t>
  </si>
  <si>
    <t>KOMAKI</t>
  </si>
  <si>
    <t>有村　優咲</t>
  </si>
  <si>
    <t>ｱﾘﾑﾗ ﾕｳｻｸ</t>
  </si>
  <si>
    <t>ARIMURA</t>
  </si>
  <si>
    <t>荻野　颯亮</t>
  </si>
  <si>
    <t>ｵｷﾞﾉ ｿｳｽｹ</t>
  </si>
  <si>
    <t>2005/11/17</t>
  </si>
  <si>
    <t>光隨　隼弥</t>
  </si>
  <si>
    <t>ｺｳｽﾞｲ ｼｭﾝﾔ</t>
  </si>
  <si>
    <t>2004/10/1</t>
  </si>
  <si>
    <t>KOZUI</t>
  </si>
  <si>
    <t>髙田　陽人</t>
  </si>
  <si>
    <t>ﾀｶﾀﾞ ﾊﾙﾄ</t>
  </si>
  <si>
    <t>細川　裕明</t>
  </si>
  <si>
    <t>ﾎｿｶﾜ ﾋﾛｱｷ</t>
  </si>
  <si>
    <t>鎌田　理郎</t>
  </si>
  <si>
    <t>ｶﾏﾀﾞ ﾐﾁﾛｳ</t>
  </si>
  <si>
    <t>Michiro</t>
  </si>
  <si>
    <t>原田　大輝</t>
  </si>
  <si>
    <t>ﾊﾗﾀﾞ ﾀｲｷ</t>
  </si>
  <si>
    <t>木下　秀平</t>
  </si>
  <si>
    <t>ｷﾉｼﾀ ｼｭｳﾍｲ</t>
  </si>
  <si>
    <t>2004/6/6</t>
  </si>
  <si>
    <t>佐藤　秀磨</t>
  </si>
  <si>
    <t>ｻﾄｳ ｼｭｳﾏ</t>
  </si>
  <si>
    <t>新井　和彬</t>
  </si>
  <si>
    <t>ｱﾗｲ ｶｽﾞｱｷ</t>
  </si>
  <si>
    <t>吉田　達哉</t>
  </si>
  <si>
    <t>ﾖｼﾀﾞ ﾀﾂﾔ</t>
  </si>
  <si>
    <t>小池　一功</t>
  </si>
  <si>
    <t>ｺｲｹ ｶｽﾞﾅﾘ</t>
  </si>
  <si>
    <t>Kazunari</t>
  </si>
  <si>
    <t>奥村　俊太</t>
  </si>
  <si>
    <t>ｵｸﾑﾗ ｼｭﾝﾀ</t>
  </si>
  <si>
    <t>井口　了輔</t>
  </si>
  <si>
    <t>ｲｸﾞﾁ ﾘｮｳｽｹ</t>
  </si>
  <si>
    <t>藤尾　伊三郎</t>
  </si>
  <si>
    <t>ﾌｼﾞｵ ｲｻﾌﾞﾛｳ</t>
  </si>
  <si>
    <t>2005/7/12</t>
  </si>
  <si>
    <t>FUJIO</t>
  </si>
  <si>
    <t>Isaburo</t>
  </si>
  <si>
    <t>窪井　晴大</t>
  </si>
  <si>
    <t>ｸﾎﾞｲ ﾊﾙﾄ</t>
  </si>
  <si>
    <t>2006/2/13</t>
  </si>
  <si>
    <t>KUBOI</t>
  </si>
  <si>
    <t>伊藤　太輔</t>
  </si>
  <si>
    <t>ｲﾄｳ ﾀｲｽｹ</t>
  </si>
  <si>
    <t>堀内　悠斗</t>
  </si>
  <si>
    <t>ﾎﾘｳﾁ ﾕｳﾄ</t>
  </si>
  <si>
    <t>山中　東</t>
  </si>
  <si>
    <t>ﾔﾏﾅｶ ｱｽﾞﾏ</t>
  </si>
  <si>
    <t>Azuma</t>
  </si>
  <si>
    <t>釜平　蒼空</t>
  </si>
  <si>
    <t>ｶﾏﾋﾗ ｿﾗ</t>
  </si>
  <si>
    <t>KAMAHIRA</t>
  </si>
  <si>
    <t>加治　大武</t>
  </si>
  <si>
    <t>ｶｼﾞ ﾋﾛﾑ</t>
  </si>
  <si>
    <t>牧田　一樹</t>
  </si>
  <si>
    <t>ﾏｷﾀ ｲﾂｷ</t>
  </si>
  <si>
    <t>脇阪　泰地</t>
    <rPh sb="0" eb="1">
      <t>ワキ</t>
    </rPh>
    <phoneticPr fontId="4"/>
  </si>
  <si>
    <t>ﾜｷｻｶ ﾀｲﾁ</t>
  </si>
  <si>
    <t>三木　悠也</t>
  </si>
  <si>
    <t>ﾐｷ ﾕｳﾔ</t>
  </si>
  <si>
    <t>蓑輪　達灯</t>
  </si>
  <si>
    <t>ﾐﾉﾜ ﾀﾂﾄｳ</t>
  </si>
  <si>
    <t>2006/2/15</t>
  </si>
  <si>
    <t>MINOWA</t>
  </si>
  <si>
    <t>Tatsuto</t>
  </si>
  <si>
    <t>岩出　悠</t>
  </si>
  <si>
    <t>ｲﾜﾃﾞ ﾊﾙ</t>
  </si>
  <si>
    <t>IWADE</t>
  </si>
  <si>
    <t>藤本　圭亮</t>
  </si>
  <si>
    <t>ﾌｼﾞﾓﾄ ｹｲｽｹ</t>
  </si>
  <si>
    <t>加藤　希歩</t>
  </si>
  <si>
    <t>ｶﾄｳ ﾉｱ</t>
  </si>
  <si>
    <t>2007/3/22</t>
  </si>
  <si>
    <t>渡邊　航多</t>
  </si>
  <si>
    <t>ﾜﾀﾅﾍﾞ ｺｳﾀ</t>
  </si>
  <si>
    <t>松谷　颯汰</t>
  </si>
  <si>
    <t>ﾏﾂﾀﾆ ｿｳﾀ</t>
  </si>
  <si>
    <t>MATSUTANI</t>
  </si>
  <si>
    <t>能津　昴輔</t>
  </si>
  <si>
    <t>ﾉｳﾂﾞ ｺｳｽｹ</t>
  </si>
  <si>
    <t>NOZU</t>
  </si>
  <si>
    <t>谷　一輝</t>
  </si>
  <si>
    <t>タニ カズキ</t>
  </si>
  <si>
    <t>前川　賢太郎</t>
  </si>
  <si>
    <t>ﾏｴｶﾜ ｹﾝﾀﾛｳ</t>
  </si>
  <si>
    <t>山本　玲慈</t>
  </si>
  <si>
    <t>ﾔﾏﾓﾄ ﾚｲｼﾞ</t>
  </si>
  <si>
    <t>2006/10/30</t>
  </si>
  <si>
    <t>瀨戸　亮大</t>
  </si>
  <si>
    <t>ｾﾄ ﾘｮｳﾀ</t>
  </si>
  <si>
    <t>2003/9/2</t>
  </si>
  <si>
    <t>阿部　拓斗</t>
  </si>
  <si>
    <t>ｱﾍﾞ ﾀｸﾄ</t>
  </si>
  <si>
    <t>猪狩　宏太</t>
  </si>
  <si>
    <t>ｲｶﾞﾘ ｺｳﾀ</t>
  </si>
  <si>
    <t>IGARI</t>
  </si>
  <si>
    <t>中山　純</t>
  </si>
  <si>
    <t>ﾅｶﾔﾏ ｼﾞｭﾝ</t>
  </si>
  <si>
    <t>大矢　元気</t>
  </si>
  <si>
    <t>ｵｵﾔ ｹﾞﾝｷ</t>
  </si>
  <si>
    <t>小野山　明寿</t>
  </si>
  <si>
    <t>ｵﾉﾔﾏ ｱｷﾄｼ</t>
  </si>
  <si>
    <t>ONOYAMA</t>
  </si>
  <si>
    <t>川居　睦弥</t>
  </si>
  <si>
    <t>ｶﾜｲ ﾑﾂﾔ</t>
  </si>
  <si>
    <t>2006/2/11</t>
  </si>
  <si>
    <t>Mutsuya</t>
  </si>
  <si>
    <t>新澤　悠人</t>
  </si>
  <si>
    <t>ﾆｲｻﾞﾜ ﾕｳﾄ</t>
  </si>
  <si>
    <t>NIIZAWA</t>
  </si>
  <si>
    <t>野田　康介</t>
  </si>
  <si>
    <t>ﾉﾀﾞ ｺｳｽｹ</t>
  </si>
  <si>
    <t>舛田　優翔</t>
  </si>
  <si>
    <t>ﾏｽﾀﾞ ﾕｳﾄ</t>
  </si>
  <si>
    <t>中村　圭思</t>
  </si>
  <si>
    <t>ﾅｶﾑﾗ ｹｲｼ</t>
  </si>
  <si>
    <t>阿嘉　克浩</t>
  </si>
  <si>
    <t>ｱｶﾞ ｶﾂﾋﾛ</t>
  </si>
  <si>
    <t>田中　琉喜</t>
  </si>
  <si>
    <t>ﾀﾅｶ ﾘｭｳｷ</t>
  </si>
  <si>
    <t>2005/2/18</t>
  </si>
  <si>
    <t>太田　遙人</t>
  </si>
  <si>
    <t>ｵｵﾀ ﾊﾙﾄ</t>
  </si>
  <si>
    <t>小林　純也</t>
  </si>
  <si>
    <t>ｺﾊﾞﾔｼ ｼﾞｭﾝﾔ</t>
  </si>
  <si>
    <t>2004/9/16</t>
  </si>
  <si>
    <t>栗本　悠生</t>
  </si>
  <si>
    <t>岡本　真空</t>
  </si>
  <si>
    <t>ｵｶﾓﾄ ﾏｿﾗ</t>
  </si>
  <si>
    <t>2005/10/21</t>
  </si>
  <si>
    <t>Masora</t>
  </si>
  <si>
    <t>山森　涼風</t>
  </si>
  <si>
    <t>ﾔﾏﾓﾘ ﾘｮｳ</t>
  </si>
  <si>
    <t>YAMAMORI</t>
  </si>
  <si>
    <t>山下　大輝</t>
  </si>
  <si>
    <t>ﾔﾏｼﾀ ﾀﾞｲｷ</t>
  </si>
  <si>
    <t>小森　優輝</t>
  </si>
  <si>
    <t>ｺﾓﾘ ﾕｳｷ</t>
  </si>
  <si>
    <t>KOMORI</t>
  </si>
  <si>
    <t>花尾　宏仁</t>
  </si>
  <si>
    <t>ﾊﾅｵ ﾋﾛﾏｻ</t>
  </si>
  <si>
    <t>HANAO</t>
  </si>
  <si>
    <t>Hiromasa</t>
  </si>
  <si>
    <t>松田　一太</t>
  </si>
  <si>
    <t>ﾏﾂﾀﾞ ｲﾁﾀ</t>
  </si>
  <si>
    <t>2005/5/4</t>
  </si>
  <si>
    <t>徳島　泰生</t>
  </si>
  <si>
    <t>ﾄｸｼﾏ ﾀｲｷ</t>
  </si>
  <si>
    <t>TOKUSHIMA</t>
  </si>
  <si>
    <t>星川　優生</t>
  </si>
  <si>
    <t>ﾎｼｶﾜ ﾕｳｾｲ</t>
  </si>
  <si>
    <t>HOSHIKAWA</t>
  </si>
  <si>
    <t>古中　睦人</t>
  </si>
  <si>
    <t>ﾌﾙﾅｶ ﾑﾂﾄ</t>
  </si>
  <si>
    <t>FURUNAKA</t>
  </si>
  <si>
    <t>Mutsuto</t>
  </si>
  <si>
    <t>山本　明生</t>
  </si>
  <si>
    <t>ﾔﾏﾓﾄ ｱｷｵ</t>
  </si>
  <si>
    <t>Akio</t>
  </si>
  <si>
    <t>Ryoo</t>
  </si>
  <si>
    <t>小峰　蒼平</t>
  </si>
  <si>
    <t>ｺﾐﾈ ｿｳﾍｲ</t>
  </si>
  <si>
    <t>2005/7/18</t>
  </si>
  <si>
    <t>KOMINE</t>
  </si>
  <si>
    <t>門野　稜平</t>
  </si>
  <si>
    <t>ｶﾄﾞﾉ ﾘｮｳﾍｲ</t>
  </si>
  <si>
    <t>KADONO</t>
  </si>
  <si>
    <t>齊藤　樹生</t>
  </si>
  <si>
    <t>ｻｲﾄｳ ｲﾂｷ</t>
  </si>
  <si>
    <t>橋爪　啓太朗</t>
  </si>
  <si>
    <t>ﾊｼﾂﾞﾒ ｹｲﾀﾛｳ</t>
  </si>
  <si>
    <t>HASHIZUME</t>
  </si>
  <si>
    <t>小泉　航輝</t>
  </si>
  <si>
    <t>ｺｲｽﾞﾐ ｺｳｷ</t>
  </si>
  <si>
    <t>根塚　大暉</t>
  </si>
  <si>
    <t>ﾈﾂﾞｶ ﾀｲｷ</t>
  </si>
  <si>
    <t>NEZUKA</t>
  </si>
  <si>
    <t>ﾎﾘﾀ　ｶｽﾞｼ</t>
  </si>
  <si>
    <t>山本　幹太</t>
  </si>
  <si>
    <t>福田　悠翔</t>
  </si>
  <si>
    <t>ﾌｸﾀﾞ ﾕｳﾄ</t>
  </si>
  <si>
    <t>中尾　帆孝</t>
  </si>
  <si>
    <t>ﾅｶｵ ﾎﾀﾞｶ</t>
  </si>
  <si>
    <t>多井　翔</t>
  </si>
  <si>
    <t>ﾀｲ ｼｮｳ</t>
  </si>
  <si>
    <t>山下　堅大</t>
  </si>
  <si>
    <t>ﾔﾏｼﾀ ｹﾝﾄ</t>
  </si>
  <si>
    <t>中川　祐矢</t>
  </si>
  <si>
    <t>ﾅｶｶﾞﾜ ﾕｳﾔ</t>
  </si>
  <si>
    <t>岩戸　康平</t>
  </si>
  <si>
    <t>ｲﾜﾄ ｺｳﾍｲ</t>
  </si>
  <si>
    <t>IWATO</t>
  </si>
  <si>
    <t>毛利　拓真</t>
  </si>
  <si>
    <t>ﾓｳﾘ ﾀｸﾏ</t>
  </si>
  <si>
    <t>2005/3/31</t>
  </si>
  <si>
    <t>榎原　拓海</t>
  </si>
  <si>
    <t>ｴﾊﾞﾗ ﾀｸﾐ</t>
  </si>
  <si>
    <t>EBARA</t>
  </si>
  <si>
    <t>大石　壮紀</t>
  </si>
  <si>
    <t>ｵｵｲｼ ｿｳｷ</t>
  </si>
  <si>
    <t>2005/10/2</t>
  </si>
  <si>
    <t>Soki</t>
  </si>
  <si>
    <t>大道　真史</t>
  </si>
  <si>
    <t>ｵｵﾐﾁ ﾏｻｼ</t>
  </si>
  <si>
    <t>2005/12/27</t>
  </si>
  <si>
    <t>小島　翔太</t>
  </si>
  <si>
    <t>西　瑞稀</t>
  </si>
  <si>
    <t>ﾆｼ ﾐｽﾞｷ</t>
  </si>
  <si>
    <t>角田　大心</t>
  </si>
  <si>
    <t>ｽﾐﾀﾞ ﾀｲｼﾝ</t>
  </si>
  <si>
    <t>木下　智弘</t>
  </si>
  <si>
    <t>ｷﾉｼﾀ ﾄﾓﾋﾛ</t>
  </si>
  <si>
    <t>2001/1/11</t>
  </si>
  <si>
    <t>上田　龍英</t>
  </si>
  <si>
    <t>ｳｴﾀﾞ ﾘｭｳｴｲ</t>
  </si>
  <si>
    <t>市瀬　俊介</t>
  </si>
  <si>
    <t>ｲﾁﾉｾ ｼｭﾝｽｹ</t>
  </si>
  <si>
    <t>2005/1/18</t>
  </si>
  <si>
    <t>ICHINOSE</t>
  </si>
  <si>
    <t>岡﨑　陸</t>
  </si>
  <si>
    <t>ｵｶｻﾞｷ ﾘｸ</t>
  </si>
  <si>
    <t>手鹿　宏輝</t>
  </si>
  <si>
    <t>ﾃｶﾞ ﾋﾛｷ</t>
  </si>
  <si>
    <t>TEGA</t>
  </si>
  <si>
    <t>梅本　直明</t>
  </si>
  <si>
    <t>ｳﾒﾓﾄ ﾅｵｱｷ</t>
  </si>
  <si>
    <t>Naoaki</t>
  </si>
  <si>
    <t>西村　典晃</t>
  </si>
  <si>
    <t>ﾆｼﾑﾗ ﾉﾘｱｷ</t>
  </si>
  <si>
    <t>Noriaki</t>
  </si>
  <si>
    <t>井上　唯都</t>
  </si>
  <si>
    <t>ｲﾉｳｴ ﾕｲﾄ</t>
  </si>
  <si>
    <t>萬野　喜洸</t>
  </si>
  <si>
    <t>ﾏﾝﾉ ﾖｼﾋﾛ</t>
  </si>
  <si>
    <t>清永　真矢</t>
  </si>
  <si>
    <t>ｷﾖﾅｶﾞ ｼﾝﾔ</t>
  </si>
  <si>
    <t>2005/11/14</t>
  </si>
  <si>
    <t>塩見　章悟</t>
  </si>
  <si>
    <t>ｼｵﾐ ｼｮｳｺﾞ</t>
  </si>
  <si>
    <t>小澤　光輝</t>
  </si>
  <si>
    <t>ｺｻﾞﾜ ｺｳｷ</t>
  </si>
  <si>
    <t>KOZAWA</t>
  </si>
  <si>
    <t>竹内　皓哉</t>
  </si>
  <si>
    <t>ﾀｹｳﾁ ｺｳﾔ</t>
  </si>
  <si>
    <t>Koya</t>
  </si>
  <si>
    <t>若野　直人</t>
  </si>
  <si>
    <t>ﾜｶﾉ ﾅｵﾄ</t>
  </si>
  <si>
    <t>WAKANO</t>
  </si>
  <si>
    <t>中村　憲太郎</t>
  </si>
  <si>
    <t>ﾅｶﾑﾗ ｹﾝﾀﾛｳ</t>
  </si>
  <si>
    <t>2000/10/27</t>
  </si>
  <si>
    <t>髙橋　樹</t>
  </si>
  <si>
    <t>2000/5/28</t>
  </si>
  <si>
    <t>市井　祐雅</t>
  </si>
  <si>
    <t>ｲﾁｲ ﾕｳﾏ</t>
  </si>
  <si>
    <t>2000/12/4</t>
  </si>
  <si>
    <t>ICHII</t>
  </si>
  <si>
    <t>河島　光佑</t>
  </si>
  <si>
    <t>ｶﾜｼﾏ ｺｳｽｹ</t>
  </si>
  <si>
    <t>山本　侑生</t>
  </si>
  <si>
    <t>ﾔﾏﾓﾄ ﾕｳｾｲ</t>
  </si>
  <si>
    <t>大森　颯馬</t>
  </si>
  <si>
    <t>ｵｵﾓﾘ ｿｳﾏ</t>
  </si>
  <si>
    <t>石川　直樹</t>
  </si>
  <si>
    <t>ｲｼｶﾜ ﾅｵｷ</t>
  </si>
  <si>
    <t>木村　快</t>
  </si>
  <si>
    <t>山田　陸翔</t>
  </si>
  <si>
    <t>ﾔﾏﾀﾞ ﾘｸﾄ</t>
  </si>
  <si>
    <t>今城　拓磨</t>
  </si>
  <si>
    <t>ｲﾏｼﾞｮｳ ﾀｸﾏ</t>
  </si>
  <si>
    <t>木村　亮汰</t>
  </si>
  <si>
    <t>ｷﾑﾗ ﾘｮｳﾀ</t>
  </si>
  <si>
    <t>吉屋　隆太</t>
  </si>
  <si>
    <t>ﾖｼﾔ ﾘｭｳﾀ</t>
  </si>
  <si>
    <t>2005/3/14</t>
  </si>
  <si>
    <t>YOSHIYA</t>
  </si>
  <si>
    <t>東　虹希</t>
  </si>
  <si>
    <t>ﾋｶﾞｼ ｺｳｷ</t>
  </si>
  <si>
    <t>和島　優羽</t>
  </si>
  <si>
    <t>ﾜｼﾞﾏ ﾕｳﾊ</t>
  </si>
  <si>
    <t>WAJIMA</t>
  </si>
  <si>
    <t>髙谷　望巳</t>
  </si>
  <si>
    <t>ﾀｶﾀﾆ ﾉｿﾞﾐ</t>
  </si>
  <si>
    <t>2004/10/7</t>
  </si>
  <si>
    <t>寅丸　颯太</t>
  </si>
  <si>
    <t>ﾄﾗﾏﾙ ｿｳﾀ</t>
  </si>
  <si>
    <t>TORAMARU</t>
  </si>
  <si>
    <t>吉留　利樹</t>
  </si>
  <si>
    <t>ﾖｼﾄﾞﾒ ﾄｼｷ</t>
  </si>
  <si>
    <t>YOSHIDOME</t>
  </si>
  <si>
    <t>濵﨑　隆哉</t>
  </si>
  <si>
    <t>ﾊﾏｻｷ ﾀｶﾔ</t>
  </si>
  <si>
    <t>福島　慎也</t>
  </si>
  <si>
    <t>ﾌｸｼﾏ ｼﾝﾔ</t>
  </si>
  <si>
    <t>2005/10/19</t>
  </si>
  <si>
    <t>三久保　祐咲</t>
  </si>
  <si>
    <t>ﾐｸﾎﾞ ﾕｳｻｸ</t>
  </si>
  <si>
    <t>MIKUBO</t>
  </si>
  <si>
    <t>造座　大輝</t>
  </si>
  <si>
    <t>ｿﾞｳｻﾞ ﾀｲｷ</t>
  </si>
  <si>
    <t>ZOZA</t>
  </si>
  <si>
    <t>吉田　知史</t>
  </si>
  <si>
    <t>ﾖｼﾀﾞ ﾄﾓﾋﾄ</t>
  </si>
  <si>
    <t>門馬　兜馬</t>
  </si>
  <si>
    <t>ｶﾄﾞﾏ ﾄｳﾏ</t>
  </si>
  <si>
    <t>2007/3/8</t>
  </si>
  <si>
    <t>KADOMA</t>
  </si>
  <si>
    <t>矢谷　隆斗</t>
  </si>
  <si>
    <t>ﾔﾀﾆ ﾘｭｳﾄ</t>
  </si>
  <si>
    <t>2006/6/26</t>
  </si>
  <si>
    <t>YATANI</t>
  </si>
  <si>
    <t>山田　翔月</t>
  </si>
  <si>
    <t>ﾔﾏﾀﾞ ｶﾂﾞｷ</t>
  </si>
  <si>
    <t>2007/2/19</t>
  </si>
  <si>
    <t>末永　智士</t>
  </si>
  <si>
    <t>ｽｴﾅｶﾞ ｻﾄｼ</t>
  </si>
  <si>
    <t>2006/11/28</t>
  </si>
  <si>
    <t>地主　怜央</t>
  </si>
  <si>
    <t>ｼﾞﾇｼ ﾚｵ</t>
  </si>
  <si>
    <t>2006/12/29</t>
  </si>
  <si>
    <t>JINUSHI</t>
  </si>
  <si>
    <t>橋本　康汰</t>
  </si>
  <si>
    <t>ﾊｼﾓﾄ ｺｳﾀ</t>
  </si>
  <si>
    <t>2006/7/28</t>
  </si>
  <si>
    <t>森下　開陸</t>
  </si>
  <si>
    <t>ﾓﾘｼﾀ ｶｲﾘ</t>
  </si>
  <si>
    <t>塚田　雄斗</t>
  </si>
  <si>
    <t>ﾂｶﾀﾞ ﾕｳﾄ</t>
  </si>
  <si>
    <t>TSUKADA</t>
  </si>
  <si>
    <t>米谷　誠太郎</t>
  </si>
  <si>
    <t>ﾖﾈﾀﾆ ｾｲﾀﾛｳ</t>
  </si>
  <si>
    <t>YONETANI</t>
  </si>
  <si>
    <t>寺下　世成</t>
  </si>
  <si>
    <t>ﾃﾗｼﾀ ｾﾅ</t>
  </si>
  <si>
    <t>叶井　暖人</t>
  </si>
  <si>
    <t>ｶﾉｲ ﾊﾙﾄ</t>
  </si>
  <si>
    <t>KANOI</t>
  </si>
  <si>
    <t>大淵　裕翔</t>
  </si>
  <si>
    <t>ｵｵﾌﾁ ﾋﾛﾄ</t>
  </si>
  <si>
    <t>田渕　翔大</t>
  </si>
  <si>
    <t>ﾀﾌﾞﾁ ｼｮｳﾀ</t>
  </si>
  <si>
    <t>野田　夏矢</t>
  </si>
  <si>
    <t>ﾉﾀﾞ ﾅﾂﾔ</t>
  </si>
  <si>
    <t>Natsuya</t>
  </si>
  <si>
    <t>菅原　翔太</t>
  </si>
  <si>
    <t>ｽｶﾞﾊﾗ ｼｮｳﾀ</t>
  </si>
  <si>
    <t>2005/1/9</t>
  </si>
  <si>
    <t>SUGAHARA</t>
  </si>
  <si>
    <t>武井　璃久</t>
  </si>
  <si>
    <t>ﾀｹｲ ﾘｸ</t>
  </si>
  <si>
    <t>上垣　好生</t>
  </si>
  <si>
    <t>ｳｴｶﾞｷ ﾖｼｷ</t>
  </si>
  <si>
    <t>2005/3/16</t>
  </si>
  <si>
    <t>吉原　陽大</t>
  </si>
  <si>
    <t>ﾖｼﾊﾗ ｻﾝﾀ</t>
  </si>
  <si>
    <t>水谷　匠吾</t>
  </si>
  <si>
    <t>ﾐｽﾞﾀﾆ ｼｮｳｺﾞ</t>
  </si>
  <si>
    <t>2000/5/2</t>
  </si>
  <si>
    <t>佐々木　大輝</t>
  </si>
  <si>
    <t>ｻｻｷ ﾀﾞｲｷ</t>
  </si>
  <si>
    <t>林口　京平</t>
  </si>
  <si>
    <t>ﾊﾔｼｸﾞﾁ ｷｮｳﾍｲ</t>
  </si>
  <si>
    <t>HAYASHIGUCHI</t>
  </si>
  <si>
    <t>佐古　大樹</t>
  </si>
  <si>
    <t>ｻｺ ﾀﾞｲｷ</t>
  </si>
  <si>
    <t>小濱　秀太</t>
  </si>
  <si>
    <t>ｺﾊﾏ ｼｭｳﾀ</t>
  </si>
  <si>
    <t>Shuuta</t>
  </si>
  <si>
    <t>伊藤　巧真</t>
  </si>
  <si>
    <t>川崎　雄介</t>
  </si>
  <si>
    <t>ｶﾜｻｷ ﾕｳｽｹ</t>
  </si>
  <si>
    <t>2006/6/7</t>
  </si>
  <si>
    <t>東影　勇哉</t>
  </si>
  <si>
    <t>ﾋｶﾞｼｶｹﾞ ﾕｳﾔ</t>
  </si>
  <si>
    <t>HIGASHIKAGE</t>
  </si>
  <si>
    <t>和田　悠汰</t>
  </si>
  <si>
    <t>ﾜﾀﾞ ﾕｳﾀ</t>
  </si>
  <si>
    <t>2006/7/5</t>
  </si>
  <si>
    <t>石田　宇登</t>
  </si>
  <si>
    <t>ｲｼﾀﾞ ﾀｶﾄ</t>
  </si>
  <si>
    <t>2006/6/30</t>
  </si>
  <si>
    <t>小林　温眞</t>
  </si>
  <si>
    <t>ｺﾊﾞﾔｼ ﾊﾙﾏ</t>
  </si>
  <si>
    <t>Haruma</t>
  </si>
  <si>
    <t>野田　健司</t>
  </si>
  <si>
    <t>ﾉﾀﾞ ｹﾝｼﾞ</t>
  </si>
  <si>
    <t>水井　康輝</t>
  </si>
  <si>
    <t>ﾐｽﾞｲ ｺｳｷ</t>
  </si>
  <si>
    <t>MIZUI</t>
  </si>
  <si>
    <t>山下　遥司</t>
  </si>
  <si>
    <t>ﾔﾏｼﾀ ﾊﾙｼﾞ</t>
  </si>
  <si>
    <t>Haruji</t>
  </si>
  <si>
    <t>豊田　琉斗</t>
  </si>
  <si>
    <t>ﾄﾖﾀﾞ ﾘｭｳﾄ</t>
  </si>
  <si>
    <t>松田　煌汰</t>
  </si>
  <si>
    <t>ﾏﾂﾀﾞ ｺｳﾀ</t>
  </si>
  <si>
    <t>岩井　歩夢</t>
  </si>
  <si>
    <t>ｲﾜｲ ｱﾕﾑ</t>
  </si>
  <si>
    <t>2004/5/16</t>
  </si>
  <si>
    <t>岩崎　喜生</t>
  </si>
  <si>
    <t>ｲﾜｻｷ ﾊﾙｷ</t>
  </si>
  <si>
    <t>2005/12/20</t>
  </si>
  <si>
    <t>堀北　翔真</t>
  </si>
  <si>
    <t>ﾎﾘｷﾀ ｼｮｳﾏ</t>
  </si>
  <si>
    <t>HORIKITA</t>
  </si>
  <si>
    <t>木下　慎二</t>
  </si>
  <si>
    <t>ｷﾉｼﾀ ｼﾝｼﾞ</t>
  </si>
  <si>
    <t>政埜　佑輔</t>
  </si>
  <si>
    <t>ﾏｻﾉ ﾕｳｽｹ</t>
  </si>
  <si>
    <t>MASANO</t>
  </si>
  <si>
    <t>前川　駿佑</t>
  </si>
  <si>
    <t>伊部　龍之介</t>
  </si>
  <si>
    <t>ｲﾍﾞ ﾘｭｳﾉｽｹ</t>
  </si>
  <si>
    <t>岩城　光伸</t>
  </si>
  <si>
    <t>ｲﾜｷ ﾃﾙﾉﾌﾞ</t>
  </si>
  <si>
    <t>Terunobu</t>
  </si>
  <si>
    <t>五島　颯愛</t>
  </si>
  <si>
    <t>ｺﾞｼﾏ ｿｳｱ</t>
  </si>
  <si>
    <t>2004/3/13</t>
  </si>
  <si>
    <t>GOSHIMA</t>
  </si>
  <si>
    <t>Soa</t>
  </si>
  <si>
    <t>木瀬　裕介</t>
  </si>
  <si>
    <t>ｷｾ ﾕｳｽｹ</t>
  </si>
  <si>
    <t>KISE</t>
  </si>
  <si>
    <t>生田　賢祐</t>
  </si>
  <si>
    <t>ｲｸﾀ ｹﾝｽｹ</t>
  </si>
  <si>
    <t>冨田　陽誠</t>
  </si>
  <si>
    <t>ﾄﾐﾀ ﾖｳｾｲ</t>
  </si>
  <si>
    <t>大越　温真</t>
  </si>
  <si>
    <t>ｵｵｺｼ ﾊﾙﾏ</t>
  </si>
  <si>
    <t>OKOSHI</t>
  </si>
  <si>
    <t>吉岡　大知</t>
  </si>
  <si>
    <t>ﾖｼｵｶ ﾀｲﾁ</t>
  </si>
  <si>
    <t>藤田　知也</t>
  </si>
  <si>
    <t>ﾌｼﾞﾀ ﾄﾓﾔ</t>
  </si>
  <si>
    <t>松榮　諒</t>
  </si>
  <si>
    <t>ﾏﾂﾊﾞｴ ｻﾄﾙ</t>
  </si>
  <si>
    <t>MATSUBAE</t>
  </si>
  <si>
    <t>ﾅｶﾀ ﾊﾙﾄ</t>
  </si>
  <si>
    <t>中里　昊</t>
  </si>
  <si>
    <t>ﾅｶｻﾞﾄ ｿﾗ</t>
  </si>
  <si>
    <t>NAKAZATO</t>
  </si>
  <si>
    <t>山崎　颯斗</t>
  </si>
  <si>
    <t>ﾔﾏｻｷ ﾊﾔﾄ</t>
  </si>
  <si>
    <t>2005/1/2</t>
  </si>
  <si>
    <t>大開　湧斗</t>
  </si>
  <si>
    <t>ｵｵﾋﾗｷ ﾕｳﾏ</t>
  </si>
  <si>
    <t>OHIRAKI</t>
  </si>
  <si>
    <t>井上　紘希</t>
  </si>
  <si>
    <t>ｲﾉｳｴ ｺｳｷ</t>
  </si>
  <si>
    <t>小原　拓真</t>
  </si>
  <si>
    <t>ｺﾊﾗ ﾀｸﾏ</t>
  </si>
  <si>
    <t>田守　雅治</t>
  </si>
  <si>
    <t>ﾀﾓﾘ ﾏｻﾊﾙ</t>
  </si>
  <si>
    <t>TAMORI</t>
  </si>
  <si>
    <t>松本　康太郎</t>
  </si>
  <si>
    <t>ﾏﾂﾓﾄ ｺｳﾀﾛｳ</t>
  </si>
  <si>
    <t>2006/1/17</t>
  </si>
  <si>
    <t>宮坂　裕真</t>
  </si>
  <si>
    <t>ﾐﾔｻｶ ﾕｳﾏ</t>
  </si>
  <si>
    <t>中谷　太紀</t>
  </si>
  <si>
    <t>ﾅｶﾀﾆ ﾀｲｷ</t>
  </si>
  <si>
    <t>OTAKE</t>
  </si>
  <si>
    <t>松浦　楓</t>
  </si>
  <si>
    <t>ﾏﾂｳﾗ ｶｴﾃﾞ</t>
  </si>
  <si>
    <t>辻本　裕士</t>
  </si>
  <si>
    <t>ﾂｼﾞﾓﾄ ﾕｳｼ</t>
  </si>
  <si>
    <t>井上　武尊</t>
  </si>
  <si>
    <t>ｲﾉｳｴ ﾎﾀｶ</t>
  </si>
  <si>
    <t>Hotaka</t>
  </si>
  <si>
    <t>宮林　勇琉</t>
  </si>
  <si>
    <t>ﾐﾔﾊﾞﾔｼ ﾀｹﾙ</t>
  </si>
  <si>
    <t>MIYABAYASHI</t>
  </si>
  <si>
    <t>安藤　暖都</t>
  </si>
  <si>
    <t>ｱﾝﾄﾞｳ ﾊﾙﾄ</t>
  </si>
  <si>
    <t>黒田　健人</t>
  </si>
  <si>
    <t>ｸﾛﾀﾞ ｹﾝﾄ</t>
  </si>
  <si>
    <t>京免　知輝</t>
  </si>
  <si>
    <t>ｷｮｳﾒﾝ ﾄﾓｷ</t>
  </si>
  <si>
    <t>2005/7/25</t>
  </si>
  <si>
    <t>KYOMEN</t>
  </si>
  <si>
    <t>杉浦　大輔</t>
  </si>
  <si>
    <t>ｽｷﾞｳﾗ ﾀﾞｲｽｹ</t>
  </si>
  <si>
    <t>2001/7/24</t>
  </si>
  <si>
    <t>武田　真奈斗</t>
  </si>
  <si>
    <t>ﾀｹﾀﾞ ﾏﾅﾄ</t>
  </si>
  <si>
    <t>前川　剛志</t>
  </si>
  <si>
    <t>ﾏｴｶﾞﾜ ﾂﾖｼ</t>
  </si>
  <si>
    <t>樋笠　太郎</t>
  </si>
  <si>
    <t>ﾋｶﾞｻ ﾀﾛｳ</t>
  </si>
  <si>
    <t>HIGASA</t>
  </si>
  <si>
    <t>岩本　幸介</t>
  </si>
  <si>
    <t>ｲﾜﾓﾄ ｺｳｽｹ</t>
  </si>
  <si>
    <t>大阪公立大高専</t>
  </si>
  <si>
    <t>小西　健仁</t>
  </si>
  <si>
    <t>ｺﾆｼ ﾀｹﾋﾄ</t>
  </si>
  <si>
    <t>2006/4/23</t>
  </si>
  <si>
    <t>Takehito</t>
  </si>
  <si>
    <t>びわこ成蹊スポーツ大学</t>
    <rPh sb="3" eb="5">
      <t>セイケイ</t>
    </rPh>
    <rPh sb="9" eb="11">
      <t>ダイガク</t>
    </rPh>
    <phoneticPr fontId="4"/>
  </si>
  <si>
    <t>田中　啓翔</t>
  </si>
  <si>
    <t>ﾀﾅｶ ｹｲﾄ</t>
  </si>
  <si>
    <t>元屋　拓巳</t>
  </si>
  <si>
    <t>ﾓﾄﾔ ﾀｸﾐ</t>
  </si>
  <si>
    <t>MOTOYA</t>
  </si>
  <si>
    <t>松井　健輔</t>
  </si>
  <si>
    <t>ﾏﾂｲ ｹﾝｽｹ</t>
  </si>
  <si>
    <t>藤谷　俊太朗</t>
  </si>
  <si>
    <t>ﾌｼﾞﾀﾆ ｼｭﾝﾀﾛｳ</t>
  </si>
  <si>
    <t>奥村　明浩</t>
  </si>
  <si>
    <t>ｵｸﾑﾗ ｱｷﾋﾛ</t>
  </si>
  <si>
    <t>北野　颯太</t>
  </si>
  <si>
    <t>ｷﾀﾉ ｿｳﾀ</t>
  </si>
  <si>
    <t>五藤　翔</t>
  </si>
  <si>
    <t>ｺﾞﾄｳ ｼｮｳ</t>
  </si>
  <si>
    <t>橋本　諒</t>
  </si>
  <si>
    <t>ﾊｼﾓﾄ ｻﾄﾙ</t>
  </si>
  <si>
    <t>梅村　豪</t>
  </si>
  <si>
    <t>ｳﾒﾑﾗ ｺﾞｳ</t>
  </si>
  <si>
    <t>2004/5/13</t>
  </si>
  <si>
    <t>甲斐　翔太</t>
    <rPh sb="0" eb="2">
      <t>カイ</t>
    </rPh>
    <phoneticPr fontId="4"/>
  </si>
  <si>
    <t>ｶｲ ｼｮｳﾀ</t>
  </si>
  <si>
    <t>和氣　悠斗</t>
  </si>
  <si>
    <t>ﾜｷ ﾊﾙﾄ</t>
  </si>
  <si>
    <t>WAKI</t>
  </si>
  <si>
    <t>上原　皐太郎</t>
  </si>
  <si>
    <t>ｳｴﾊﾗ ｺｳﾀﾛｳ</t>
  </si>
  <si>
    <t>UEHARA</t>
  </si>
  <si>
    <t>小川　隼</t>
  </si>
  <si>
    <t>ｵｶﾞﾜ ﾊﾔﾄ</t>
  </si>
  <si>
    <t>有田　佑紀</t>
  </si>
  <si>
    <t>ｱﾘﾀ ﾕｳｷ</t>
  </si>
  <si>
    <t>大阪電気通信大学</t>
  </si>
  <si>
    <t>河本　悟志</t>
  </si>
  <si>
    <t>ｶﾜﾓﾄ ｻﾄｼ</t>
  </si>
  <si>
    <t>藤江　健太</t>
  </si>
  <si>
    <t>ﾌｼﾞｴ ｹﾝﾀ</t>
  </si>
  <si>
    <t>FUZIE</t>
  </si>
  <si>
    <t>尾副　宏樹</t>
  </si>
  <si>
    <t>ｵｿﾞｴ ﾋﾛｷ</t>
  </si>
  <si>
    <t>OZOE</t>
  </si>
  <si>
    <t>西村　太一</t>
  </si>
  <si>
    <t>ﾆｼﾑﾗ ﾀｲﾁ</t>
  </si>
  <si>
    <t>2006/1/12</t>
  </si>
  <si>
    <t>吉岡　直弥</t>
  </si>
  <si>
    <t>ﾖｼｵｶ ﾅｵﾔ</t>
  </si>
  <si>
    <t>2004/12/25</t>
  </si>
  <si>
    <t>尾崎　槙吾</t>
  </si>
  <si>
    <t>ｵｻﾞｷ ｼﾝｺﾞ</t>
  </si>
  <si>
    <t>田中　将真</t>
  </si>
  <si>
    <t>ﾀﾅｶ ｼｮｳﾏ</t>
  </si>
  <si>
    <t>長戸　彪</t>
  </si>
  <si>
    <t>ﾅｶﾞﾄ ﾋｮｳ</t>
  </si>
  <si>
    <t>八田　蒼介</t>
  </si>
  <si>
    <t>ﾊｯﾀ ｿｳｽｹ</t>
  </si>
  <si>
    <t>大坪　侑斗</t>
  </si>
  <si>
    <t>ｵｵﾂﾎﾞ ﾕｳﾄ</t>
  </si>
  <si>
    <t>松本　向平</t>
  </si>
  <si>
    <t>ﾏﾂﾓﾄ ｺｳﾍｲ</t>
  </si>
  <si>
    <t>大澤　透也</t>
  </si>
  <si>
    <t>ｵｵｻﾞﾜ ﾄｳﾔ</t>
  </si>
  <si>
    <t>2005/7/15</t>
  </si>
  <si>
    <t>田中　慧伍</t>
  </si>
  <si>
    <t>ﾀﾅｶ ｹﾝｺﾞ</t>
  </si>
  <si>
    <t>西野　千薫</t>
  </si>
  <si>
    <t>ﾆｼﾉ ﾁﾕｷ</t>
  </si>
  <si>
    <t>Tiyuki</t>
  </si>
  <si>
    <t>桑島　喜一</t>
  </si>
  <si>
    <t>ｸﾜｼﾏ ｷｲﾁ</t>
  </si>
  <si>
    <t>KUWASHIMA</t>
  </si>
  <si>
    <t>Kichi</t>
  </si>
  <si>
    <t>有地　健太朗</t>
  </si>
  <si>
    <t>ｱﾘﾁ ｹﾝﾀﾛｳ</t>
  </si>
  <si>
    <t>2005/9/12</t>
  </si>
  <si>
    <t>ARICHI</t>
  </si>
  <si>
    <t>田上　祐真</t>
  </si>
  <si>
    <t>ﾀﾉｳｴ ﾕｳﾏ</t>
  </si>
  <si>
    <t>浦崎　陽色</t>
  </si>
  <si>
    <t>ｳﾗｻｷ ﾋｲﾛ</t>
  </si>
  <si>
    <t>2006/7/17</t>
  </si>
  <si>
    <t>Hiiro</t>
  </si>
  <si>
    <t>納庄　青空</t>
  </si>
  <si>
    <t>ﾉｳｼｮｳ ｿﾗ</t>
  </si>
  <si>
    <t>2006/5/6</t>
  </si>
  <si>
    <t>NOSHO</t>
  </si>
  <si>
    <t>北村 将也</t>
  </si>
  <si>
    <t>ｷﾀﾑﾗ ﾏｻﾔ</t>
  </si>
  <si>
    <t>1998/6/9</t>
  </si>
  <si>
    <t>藤居 儀史</t>
  </si>
  <si>
    <t>藤本 智也</t>
  </si>
  <si>
    <t>ﾌｼﾞﾓﾄ ﾄﾓﾔ</t>
  </si>
  <si>
    <t>2005/10/18</t>
  </si>
  <si>
    <t>前中 颯斗</t>
  </si>
  <si>
    <t>ﾏｴﾅｶ ﾊﾔﾄ</t>
  </si>
  <si>
    <t>2006/10/23</t>
  </si>
  <si>
    <t>MAENAKA</t>
  </si>
  <si>
    <t>永井 純平</t>
  </si>
  <si>
    <t>柳下 智史</t>
  </si>
  <si>
    <t>藤村 修冬</t>
  </si>
  <si>
    <t>ﾌｼﾞﾑﾗ ｼｭｳﾄ</t>
  </si>
  <si>
    <t>中島 壮一朗</t>
  </si>
  <si>
    <t>ﾅｶｼﾞﾏ ｿｳｲﾁﾛｳ</t>
  </si>
  <si>
    <t>井本 蒼一朗</t>
  </si>
  <si>
    <t>ｲﾉﾓﾄ ｿｳｲﾁﾛｳ</t>
  </si>
  <si>
    <t>INOMOTO</t>
  </si>
  <si>
    <t>岩田 直也</t>
  </si>
  <si>
    <t>ｲﾜﾀ ﾅｵﾔ</t>
  </si>
  <si>
    <t>2007/1/20</t>
  </si>
  <si>
    <t>藤本 晃弘</t>
  </si>
  <si>
    <t>ﾌｼﾞﾓﾄ ｱｷﾋﾛ</t>
  </si>
  <si>
    <t>2006/10/15</t>
  </si>
  <si>
    <t>前原 青依</t>
  </si>
  <si>
    <t>ﾏｴﾊﾗ ｱｵｲ</t>
  </si>
  <si>
    <t>中村 朔大郎</t>
  </si>
  <si>
    <t>ﾅｶﾑﾗ ｻｸﾀﾛｳ</t>
  </si>
  <si>
    <t>2006/7/13</t>
  </si>
  <si>
    <t>Sakutaro</t>
  </si>
  <si>
    <t>藤原 悠樹</t>
  </si>
  <si>
    <t>ﾌｼﾞﾊﾗ ﾊﾙｷ</t>
  </si>
  <si>
    <t>FUJIHARA</t>
  </si>
  <si>
    <t>和歌山県立医科大学</t>
  </si>
  <si>
    <t>福岡　孝朗</t>
  </si>
  <si>
    <t>ﾌｸｵｶ ﾀｶｱｷ</t>
  </si>
  <si>
    <t>田中　陽貴</t>
  </si>
  <si>
    <t>ﾀﾅｶ ﾊﾙｷ</t>
  </si>
  <si>
    <t>大地　蘭斗</t>
  </si>
  <si>
    <t>ｵｵｼﾞ ﾗﾝﾄ</t>
  </si>
  <si>
    <t>Ranto</t>
  </si>
  <si>
    <t>北畑　歩睦</t>
  </si>
  <si>
    <t>ｷﾀﾊﾞﾀ ｱﾕﾑ</t>
  </si>
  <si>
    <t>KITABATA</t>
  </si>
  <si>
    <t>土屋　力輝</t>
  </si>
  <si>
    <t>ﾂﾁﾔ ﾘｷ</t>
  </si>
  <si>
    <t>古城　昇太郎</t>
  </si>
  <si>
    <t>ｺｼﾞｮｳ ｼｮｳﾀﾛｳ</t>
  </si>
  <si>
    <t>KOJO</t>
  </si>
  <si>
    <t>船谷　冠太</t>
  </si>
  <si>
    <t>ﾌﾅﾀﾆ ｶﾝﾀ</t>
  </si>
  <si>
    <t>2006/5/22</t>
  </si>
  <si>
    <t>FUNATANI</t>
  </si>
  <si>
    <t>大久保　雅哉</t>
  </si>
  <si>
    <t>ｵｵｸﾎﾞ ﾏｻﾔ</t>
  </si>
  <si>
    <t>2006/6/12</t>
  </si>
  <si>
    <t>森木　幹太</t>
  </si>
  <si>
    <t>ﾓﾘｷ ｶﾝﾀ</t>
  </si>
  <si>
    <t>2006/7/25</t>
  </si>
  <si>
    <t>MORIKI</t>
  </si>
  <si>
    <t>佐藤　優平</t>
  </si>
  <si>
    <t>ｻﾄｳ ﾕｳﾍｲ</t>
  </si>
  <si>
    <t>垣内　太陽</t>
  </si>
  <si>
    <t>ｶｷｳﾁ ﾀｲﾖｳ</t>
  </si>
  <si>
    <t>2006/5/20</t>
  </si>
  <si>
    <t>冨士原　弘之</t>
  </si>
  <si>
    <t>ﾌｼﾞﾊﾗ ﾋﾛﾕｷ</t>
  </si>
  <si>
    <t>2006/7/19</t>
  </si>
  <si>
    <t>山本　遥生</t>
  </si>
  <si>
    <t>ﾔﾏﾓﾄ ﾊﾙｷ</t>
  </si>
  <si>
    <t>松井　秀真</t>
  </si>
  <si>
    <t>ﾏﾂｲ ｼｭｳﾏ</t>
  </si>
  <si>
    <t>橋本　瑛</t>
  </si>
  <si>
    <t>ﾊｼﾓﾄ ｱｷﾗ</t>
  </si>
  <si>
    <t>今井　亮太</t>
  </si>
  <si>
    <t>ｲﾏｲ ﾘｮｳﾀ</t>
  </si>
  <si>
    <t>2005/3/5</t>
  </si>
  <si>
    <t>江南　匡駿</t>
  </si>
  <si>
    <t>ｴﾅﾐ ﾏｻﾄｼ</t>
  </si>
  <si>
    <t>湯通堂　僚</t>
  </si>
  <si>
    <t>ﾕﾂﾄﾞｳ ﾘｮｳ</t>
  </si>
  <si>
    <t>YUTSUDO</t>
  </si>
  <si>
    <t>山口　陸</t>
  </si>
  <si>
    <t>ﾔﾏｸﾞﾁ ﾘｸ</t>
  </si>
  <si>
    <t>1997/4/18</t>
  </si>
  <si>
    <t>吉川　尚希</t>
  </si>
  <si>
    <t>ﾖｼｶﾜ ﾅｵｷ</t>
  </si>
  <si>
    <t>岡部　聖也</t>
  </si>
  <si>
    <t>ｵｶﾍﾞ ｾｲﾔ</t>
  </si>
  <si>
    <t>1989/10/13</t>
  </si>
  <si>
    <t>軽部　大地</t>
  </si>
  <si>
    <t>ｶﾙﾍﾞ ﾀﾞｲﾁ</t>
  </si>
  <si>
    <t>富永　大裕</t>
  </si>
  <si>
    <t>ﾄﾐﾅｶﾞ ﾀｲﾕｳ</t>
  </si>
  <si>
    <t>Taiyu</t>
  </si>
  <si>
    <t>中居　樹哉</t>
  </si>
  <si>
    <t>ﾅｶｲ ﾐｷﾔ</t>
  </si>
  <si>
    <t>藤田　一磨</t>
  </si>
  <si>
    <t>ﾌｼﾞﾀ ｶｽﾞﾏ</t>
  </si>
  <si>
    <t>1992/7/13</t>
  </si>
  <si>
    <t>内田　宏樹</t>
  </si>
  <si>
    <t>1999/3/4</t>
  </si>
  <si>
    <t>三宅　明日輝</t>
  </si>
  <si>
    <t>ﾐﾔｹ ｱｽｷ</t>
  </si>
  <si>
    <t>Asuki</t>
  </si>
  <si>
    <t>鈴木　悠斗</t>
  </si>
  <si>
    <t>ｽｽﾞｷ ﾕｳﾄ</t>
  </si>
  <si>
    <t>松田　悠太郎</t>
  </si>
  <si>
    <t>ﾏﾂﾀﾞ ﾕｳﾀﾛｳ</t>
  </si>
  <si>
    <t>梶田　康耀</t>
  </si>
  <si>
    <t>ｶｼﾞﾀ ｺｳﾖｳ</t>
  </si>
  <si>
    <t>2007/2/5</t>
  </si>
  <si>
    <t>牧江　真太郎</t>
  </si>
  <si>
    <t>ﾏｷｴ ｼﾝﾀﾛｳ</t>
  </si>
  <si>
    <t>MAKIE</t>
  </si>
  <si>
    <t>仲西　泰我</t>
  </si>
  <si>
    <t>ﾅｶﾆｼ ﾀｲｶﾞ</t>
  </si>
  <si>
    <t>2006/9/27</t>
  </si>
  <si>
    <t>稲垣　壮一郎</t>
  </si>
  <si>
    <t>ｲﾅｶﾞｷ ｿｳｲﾁﾛｳ</t>
  </si>
  <si>
    <t>松井　颯汰</t>
  </si>
  <si>
    <t>ﾏﾂｲ ｿｳﾀ</t>
  </si>
  <si>
    <t>梅野　雅顕</t>
  </si>
  <si>
    <t>ｳﾒﾉ ﾏｻｱｷ</t>
  </si>
  <si>
    <t>2006/11/27</t>
  </si>
  <si>
    <t>Masaaki</t>
  </si>
  <si>
    <t>吉田　翔維</t>
  </si>
  <si>
    <t>ﾖｼﾀﾞ ｼｮｳｲ</t>
  </si>
  <si>
    <t>Shoi</t>
  </si>
  <si>
    <t>大阪体育大学</t>
    <rPh sb="0" eb="6">
      <t>オオサカタイイクダイガク</t>
    </rPh>
    <phoneticPr fontId="4"/>
  </si>
  <si>
    <t>日野　竜吾</t>
  </si>
  <si>
    <t>ﾋﾉ ﾘｭｳｺﾞ</t>
  </si>
  <si>
    <t>楠嶺　天寅</t>
  </si>
  <si>
    <t>ｸｽﾐﾈ ﾀｶﾉﾌﾞ</t>
  </si>
  <si>
    <t>2006/6/29</t>
  </si>
  <si>
    <t>KUSUMINE</t>
  </si>
  <si>
    <t>Takanobu</t>
  </si>
  <si>
    <t>野々村　駿彰</t>
  </si>
  <si>
    <t>ﾉﾉﾑﾗ ﾄｼｱｷ</t>
  </si>
  <si>
    <t>NONOMURA</t>
  </si>
  <si>
    <t>平井　良典</t>
  </si>
  <si>
    <t>ﾋﾗｲ ﾘｮｳｽｹ</t>
  </si>
  <si>
    <t>鈴木　駿太郎</t>
  </si>
  <si>
    <t>ｽｽﾞｷ ｼｭﾝﾀﾛｳ</t>
  </si>
  <si>
    <t>2004/7/20</t>
  </si>
  <si>
    <t>森永　康介</t>
  </si>
  <si>
    <t>ﾓﾘﾅｶﾞ ｺｳｽｹ</t>
  </si>
  <si>
    <t>木下　晴翔</t>
  </si>
  <si>
    <t>ｷﾉｼﾀ ﾊﾙﾄ</t>
  </si>
  <si>
    <t>日名　雄一郎</t>
  </si>
  <si>
    <t>ﾋﾅ ﾕｳｲﾁﾛｳ</t>
  </si>
  <si>
    <t>HINA</t>
  </si>
  <si>
    <t>弓矢　貫志</t>
  </si>
  <si>
    <t>ﾕﾐﾔ ｶﾝｼﾞ</t>
  </si>
  <si>
    <t>YUMIYA</t>
  </si>
  <si>
    <t>荒田　悠良</t>
  </si>
  <si>
    <t>宮岡　悠子</t>
  </si>
  <si>
    <t>ﾐﾔｵｶ ﾕｳｺ</t>
  </si>
  <si>
    <t>2004/8/13</t>
  </si>
  <si>
    <t>MIYAOKA</t>
  </si>
  <si>
    <t>横山　恵理菜</t>
  </si>
  <si>
    <t>ﾖｺﾔﾏ ｴﾘﾅ</t>
  </si>
  <si>
    <t>谷口　蒼依</t>
  </si>
  <si>
    <t>ﾀﾆｸﾞﾁ ｱｵｲ</t>
  </si>
  <si>
    <t>瀧野　未来</t>
  </si>
  <si>
    <t>ﾀｷﾉ ﾐｸ</t>
  </si>
  <si>
    <t>TAKINO</t>
  </si>
  <si>
    <t>福井　有香</t>
  </si>
  <si>
    <t>ﾌｸｲ ﾕｶ</t>
  </si>
  <si>
    <t>西田　有里</t>
  </si>
  <si>
    <t>ﾆｼﾀﾞ ﾕﾘ</t>
  </si>
  <si>
    <t>2005/6/15</t>
  </si>
  <si>
    <t>津田　実花</t>
  </si>
  <si>
    <t>ﾂﾀﾞ ﾐﾊﾅ</t>
  </si>
  <si>
    <t>Mihana</t>
  </si>
  <si>
    <t>原田　梨子</t>
  </si>
  <si>
    <t>ﾊﾗﾀﾞ ﾘｺ</t>
  </si>
  <si>
    <t>前田　理湖</t>
  </si>
  <si>
    <t>ﾏｴﾀﾞ ﾘｺ</t>
  </si>
  <si>
    <t>黒瀬　朝日香</t>
  </si>
  <si>
    <t>ｸﾛｾ ｱｽｶ</t>
  </si>
  <si>
    <t>Asuka</t>
  </si>
  <si>
    <t>神田　琉杏</t>
  </si>
  <si>
    <t>ｶﾝﾀﾞ ﾙｱﾝ</t>
  </si>
  <si>
    <t>Ruan</t>
  </si>
  <si>
    <t>池田　悠音</t>
  </si>
  <si>
    <t>ｲｹﾀﾞ ﾁｾﾉ</t>
  </si>
  <si>
    <t>Chiseno</t>
  </si>
  <si>
    <t>白波瀬　彩</t>
  </si>
  <si>
    <t>ｼﾗﾊｾ ｱﾔ</t>
  </si>
  <si>
    <t>SHIRAHASE</t>
  </si>
  <si>
    <t>山本　釉未</t>
  </si>
  <si>
    <t>ﾔﾏﾓﾄ ﾕｳﾐ</t>
  </si>
  <si>
    <t>廣瀬　梛</t>
  </si>
  <si>
    <t>ﾋﾛｾ ﾅｷﾞ</t>
  </si>
  <si>
    <t>古田島　彩</t>
  </si>
  <si>
    <t>ｺﾀｼﾞﾏ ｱﾔ</t>
  </si>
  <si>
    <t>KOTAJIMA</t>
  </si>
  <si>
    <t>森安　桃風</t>
  </si>
  <si>
    <t>ﾓﾘﾔｽ ﾓﾓｶ</t>
  </si>
  <si>
    <t>2006/3/8</t>
  </si>
  <si>
    <t>武田　海愛</t>
  </si>
  <si>
    <t>ﾀｹﾀﾞ ﾐｱ</t>
  </si>
  <si>
    <t>中村　奏子</t>
  </si>
  <si>
    <t>ﾅｶﾑﾗ ｶﾅｺ</t>
  </si>
  <si>
    <t>Kanako</t>
  </si>
  <si>
    <t>齋藤　朱里</t>
  </si>
  <si>
    <t>ｻｲﾄｳ ｱｶﾘ</t>
  </si>
  <si>
    <t>松尾　夏月</t>
  </si>
  <si>
    <t>ﾏﾂｵ ｶｽﾞｷ</t>
  </si>
  <si>
    <t>森谷　心美</t>
  </si>
  <si>
    <t>ﾓﾘﾀﾆ ﾐﾐ</t>
  </si>
  <si>
    <t>MORITANI</t>
  </si>
  <si>
    <t>Mimi</t>
  </si>
  <si>
    <t>芝﨑　葉音</t>
  </si>
  <si>
    <t>ｼﾊﾞｻｷ ﾊｵﾝ</t>
  </si>
  <si>
    <t>Haon</t>
  </si>
  <si>
    <t>弓木　咲來</t>
  </si>
  <si>
    <t>ﾕﾐｷ ｻｸﾗ</t>
  </si>
  <si>
    <t>YUMIKI</t>
  </si>
  <si>
    <t>福富　美桜</t>
  </si>
  <si>
    <t>ﾌｸﾄﾐ ﾐｵ</t>
  </si>
  <si>
    <t>FUKUTOMI</t>
  </si>
  <si>
    <t>寺島　慶</t>
  </si>
  <si>
    <t>ﾃﾗｼﾏ ｹｲ</t>
  </si>
  <si>
    <t>2006/4/6</t>
  </si>
  <si>
    <t>TERASHIMA</t>
  </si>
  <si>
    <t>山崎　桜</t>
  </si>
  <si>
    <t>ﾔﾏｻﾞｷ ｻｸﾗ</t>
  </si>
  <si>
    <t>2006/5/14</t>
  </si>
  <si>
    <t>堀口　虹光</t>
  </si>
  <si>
    <t>ﾎﾘｸﾞﾁ ﾆｺ</t>
  </si>
  <si>
    <t>Niko</t>
  </si>
  <si>
    <t>岩森　夏希</t>
  </si>
  <si>
    <t>ｲﾜﾓﾘ ﾅﾂｷ</t>
  </si>
  <si>
    <t>2006/4/29</t>
  </si>
  <si>
    <t>IWAMORI</t>
  </si>
  <si>
    <t>佐藤　美佑</t>
  </si>
  <si>
    <t>ｻﾄｳ ﾐﾕ</t>
  </si>
  <si>
    <t>林　千華</t>
  </si>
  <si>
    <t>ﾊﾔｼ ﾁｶ</t>
  </si>
  <si>
    <t>Chika</t>
  </si>
  <si>
    <t>佐藤　ゆあ</t>
  </si>
  <si>
    <t>ｻﾄｳ ﾕｱ</t>
  </si>
  <si>
    <t>KoKoha</t>
  </si>
  <si>
    <t>礒邉　美蘭</t>
  </si>
  <si>
    <t>UMEZUKI</t>
  </si>
  <si>
    <t>北原　琉香</t>
  </si>
  <si>
    <t>ｷﾀﾊﾗ ﾙｶ</t>
  </si>
  <si>
    <t>KITAHARA</t>
  </si>
  <si>
    <t>浅田　真子</t>
  </si>
  <si>
    <t>ｱｻﾀﾞ ﾏｺ</t>
  </si>
  <si>
    <t>井之川　未佑花</t>
  </si>
  <si>
    <t>ｲﾉｶﾜ ﾐﾕｶ</t>
  </si>
  <si>
    <t>INOKAWA</t>
  </si>
  <si>
    <t>岡　穂香</t>
  </si>
  <si>
    <t>ｵｶ ﾎﾉｶ</t>
  </si>
  <si>
    <t>2005/11/1</t>
  </si>
  <si>
    <t>小野　心鈴</t>
  </si>
  <si>
    <t>ｵﾉ ﾐｽｽﾞ</t>
  </si>
  <si>
    <t>菅　麗華</t>
  </si>
  <si>
    <t>ｶﾝ ﾚｲｶ</t>
  </si>
  <si>
    <t>黒田　華代</t>
  </si>
  <si>
    <t>ｸﾛﾀﾞ ﾊﾅﾖ</t>
  </si>
  <si>
    <t>Hanayo</t>
  </si>
  <si>
    <t>小柳　瀬李加</t>
  </si>
  <si>
    <t>ｺﾔﾅｷﾞ ｾﾘｶ</t>
  </si>
  <si>
    <t>KOYANAGI</t>
  </si>
  <si>
    <t>Serika</t>
  </si>
  <si>
    <t>小山　さくら</t>
  </si>
  <si>
    <t>ｺﾔﾏ ｻｸﾗ</t>
  </si>
  <si>
    <t>2006/3/30</t>
  </si>
  <si>
    <t>坂田　優</t>
  </si>
  <si>
    <t>ｻｶﾀ ﾕｳ</t>
  </si>
  <si>
    <t>SAKATA</t>
  </si>
  <si>
    <t>清水　彩加</t>
  </si>
  <si>
    <t>ｼﾐｽﾞ ｱﾔｶ</t>
  </si>
  <si>
    <t>末戸　さくら</t>
  </si>
  <si>
    <t>ｽｴﾄ ｻｸﾗ</t>
  </si>
  <si>
    <t>2006/3/6</t>
  </si>
  <si>
    <t>杉永　美空</t>
  </si>
  <si>
    <t>ｽｷﾞﾅｶﾞ ﾐｸ</t>
  </si>
  <si>
    <t>SUGINAGA</t>
  </si>
  <si>
    <t>須佐見　楓花</t>
  </si>
  <si>
    <t>ｽｻﾐ ﾌｳｶ</t>
  </si>
  <si>
    <t>SUSAMI</t>
  </si>
  <si>
    <t>田中　美羽</t>
  </si>
  <si>
    <t>ﾀﾅｶ ﾐｳ</t>
  </si>
  <si>
    <t>寺下　玲奈</t>
  </si>
  <si>
    <t>ﾃﾗｼﾀ ﾚﾅ</t>
  </si>
  <si>
    <t>永井　彩花</t>
  </si>
  <si>
    <t>ﾅｶﾞｲ ｱﾔｶ</t>
  </si>
  <si>
    <t>2006/3/27</t>
  </si>
  <si>
    <t>平岡　優花</t>
  </si>
  <si>
    <t>ﾋﾗｵｶ ﾕｳｶ</t>
  </si>
  <si>
    <t>舟引　萌恵</t>
  </si>
  <si>
    <t>ﾌﾅﾋﾞｷ ﾓｴ</t>
  </si>
  <si>
    <t>FUNABIKI</t>
  </si>
  <si>
    <t>南方　麻央</t>
  </si>
  <si>
    <t>ﾐﾅｶﾀ ﾏｵ</t>
  </si>
  <si>
    <t>MINAKATA</t>
  </si>
  <si>
    <t>森本　海咲希</t>
  </si>
  <si>
    <t>ﾓﾘﾓﾄ ﾐｻｷ</t>
  </si>
  <si>
    <t>2005/9/30</t>
  </si>
  <si>
    <t>山中　優依</t>
  </si>
  <si>
    <t>ﾔﾏﾅｶ ﾕｲ</t>
  </si>
  <si>
    <t>山本　つき</t>
  </si>
  <si>
    <t>ﾔﾏﾓﾄ ﾂｷ</t>
  </si>
  <si>
    <t>Tsuki</t>
  </si>
  <si>
    <t>山本　優子</t>
  </si>
  <si>
    <t>ﾔﾏﾓﾄ ﾕｳｺ</t>
  </si>
  <si>
    <t>2005/9/3</t>
  </si>
  <si>
    <t>山本　琉凪</t>
  </si>
  <si>
    <t>ﾔﾏﾓﾄ ﾙﾅ</t>
  </si>
  <si>
    <t>好井　愛結</t>
  </si>
  <si>
    <t>ﾖｼｲ ｱﾕ</t>
  </si>
  <si>
    <t>YOSHII</t>
  </si>
  <si>
    <t>Ayu</t>
  </si>
  <si>
    <t>好井　万結</t>
  </si>
  <si>
    <t>ﾖｼｲ ﾏﾕ</t>
  </si>
  <si>
    <t>上江洲　柚子</t>
  </si>
  <si>
    <t>ｳｴｽﾞ ﾕｽﾞ</t>
  </si>
  <si>
    <t>UEZU</t>
  </si>
  <si>
    <t>池田　梨音</t>
  </si>
  <si>
    <t>ｲｹﾀﾞ ﾘｵﾝ</t>
  </si>
  <si>
    <t>2007/1/7</t>
  </si>
  <si>
    <t>伊藤　さつき</t>
  </si>
  <si>
    <t>ｲﾄｳ ｻﾂｷ</t>
  </si>
  <si>
    <t>井山　はる佳</t>
  </si>
  <si>
    <t>ｲﾔﾏ ﾊﾙｶ</t>
  </si>
  <si>
    <t>2006/12/6</t>
  </si>
  <si>
    <t>IYAMA</t>
  </si>
  <si>
    <t>上岡　凜</t>
  </si>
  <si>
    <t>ｳｴｵｶ ﾘﾝ</t>
  </si>
  <si>
    <t>2006/7/30</t>
  </si>
  <si>
    <t>UEOKA</t>
  </si>
  <si>
    <t>上山　瑠奈</t>
  </si>
  <si>
    <t>ｳｴﾔﾏ ﾙﾅ</t>
  </si>
  <si>
    <t>2006/12/19</t>
  </si>
  <si>
    <t>UEYAMA</t>
  </si>
  <si>
    <t>魚谷　葵</t>
  </si>
  <si>
    <t>ｳｵﾀﾆ ｱｵｲ</t>
  </si>
  <si>
    <t>2006/8/12</t>
  </si>
  <si>
    <t>遠藤　鈴奏</t>
  </si>
  <si>
    <t>ｴﾝﾄﾞｳ ｽｽﾞﾅ</t>
  </si>
  <si>
    <t>奥谷　凜</t>
  </si>
  <si>
    <t>ｵｸﾀﾆ ﾘﾝ</t>
  </si>
  <si>
    <t>2007/3/30</t>
  </si>
  <si>
    <t>金子　りん</t>
  </si>
  <si>
    <t>ｶﾈｺ ﾘﾝ</t>
  </si>
  <si>
    <t>2006/12/11</t>
  </si>
  <si>
    <t>上桝　聖華</t>
  </si>
  <si>
    <t>ｶﾐﾏｽ ｷﾖｶ</t>
  </si>
  <si>
    <t>2006/12/2</t>
  </si>
  <si>
    <t>KAMIMASU</t>
  </si>
  <si>
    <t>木嶋　鈴</t>
  </si>
  <si>
    <t>ｷｼﾞﾏ ﾘﾝ</t>
  </si>
  <si>
    <t>2007/3/20</t>
  </si>
  <si>
    <t>木村　咲心</t>
  </si>
  <si>
    <t>ｷﾑﾗ ｻｸﾗ</t>
  </si>
  <si>
    <t>黒木　優依</t>
  </si>
  <si>
    <t>ｸﾛｷ ﾕｲ</t>
  </si>
  <si>
    <t>小西　流月</t>
  </si>
  <si>
    <t>ｺﾆｼ ﾙﾅ</t>
  </si>
  <si>
    <t>小林　ひより</t>
  </si>
  <si>
    <t>ｺﾊﾞﾔｼ ﾋﾖﾘ</t>
  </si>
  <si>
    <t>2006/10/22</t>
  </si>
  <si>
    <t>齋藤　里桜</t>
  </si>
  <si>
    <t>ｻｲﾄｳ ﾘｵ</t>
  </si>
  <si>
    <t>坂根　亜美瑠</t>
  </si>
  <si>
    <t>ｻｶﾈ ｱﾐﾙ</t>
  </si>
  <si>
    <t>Amiru</t>
  </si>
  <si>
    <t>西岡　亜美</t>
  </si>
  <si>
    <t>ﾆｼｵｶ ｱﾐ</t>
  </si>
  <si>
    <t>西前　瑶</t>
  </si>
  <si>
    <t>ﾆｼﾏｴ ﾊﾙｶ</t>
  </si>
  <si>
    <t>NISHIMAE</t>
  </si>
  <si>
    <t>二宮　緋愛</t>
  </si>
  <si>
    <t>ﾆﾉﾐﾔ ﾋﾖﾘ</t>
  </si>
  <si>
    <t>橋本　清愛</t>
  </si>
  <si>
    <t>ﾊｼﾓﾄ ｾﾅ</t>
  </si>
  <si>
    <t>橋本　舞</t>
  </si>
  <si>
    <t>ﾊｼﾓﾄ ﾏｲ</t>
  </si>
  <si>
    <t>2007/1/30</t>
  </si>
  <si>
    <t>日永　侑亜</t>
  </si>
  <si>
    <t>ﾋｴｲ ﾕｱ</t>
  </si>
  <si>
    <t>HIEI</t>
  </si>
  <si>
    <t>松島　理乃</t>
  </si>
  <si>
    <t>ﾏﾂｼﾏ ﾘﾉ</t>
  </si>
  <si>
    <t>2006/8/4</t>
  </si>
  <si>
    <t>丸野　梓</t>
  </si>
  <si>
    <t>ﾏﾙﾉ ｱﾂﾞｻ</t>
  </si>
  <si>
    <t>MARUNO</t>
  </si>
  <si>
    <t>Adusa</t>
  </si>
  <si>
    <t>宮垣　葵</t>
  </si>
  <si>
    <t>ﾐﾔｶﾞｷ ｱｵｲ</t>
  </si>
  <si>
    <t>2006/11/1</t>
  </si>
  <si>
    <t>安福　実桜</t>
  </si>
  <si>
    <t>ﾔｽﾌｸ ﾐｵ</t>
  </si>
  <si>
    <t>2006/6/14</t>
  </si>
  <si>
    <t>YASUFUKU</t>
  </si>
  <si>
    <t>山中　真琴</t>
  </si>
  <si>
    <t>ﾔﾏﾅｶ ﾏｺﾄ</t>
  </si>
  <si>
    <t>2006/4/8</t>
  </si>
  <si>
    <t>吉川　羽奈</t>
  </si>
  <si>
    <t>ﾖｼｶﾜ ﾊﾅ</t>
  </si>
  <si>
    <t>吉田　小晏</t>
  </si>
  <si>
    <t>ﾖｼﾀﾞ ｺﾊﾙ</t>
  </si>
  <si>
    <t>2006/10/21</t>
  </si>
  <si>
    <t>渡邊　似胡</t>
  </si>
  <si>
    <t>ﾜﾀﾅﾍﾞ ﾆｺ</t>
  </si>
  <si>
    <t>麻生　妃奈乃</t>
  </si>
  <si>
    <t>ﾉｳﾑﾗ ﾙﾅ</t>
  </si>
  <si>
    <t>坂本　実南</t>
  </si>
  <si>
    <t>ｻｶﾓﾄ ﾐﾅﾐ</t>
  </si>
  <si>
    <t>忰山　渚</t>
  </si>
  <si>
    <t>ｶｾﾔﾏ ﾅｷﾞ</t>
  </si>
  <si>
    <t>佐岡　沙都紀</t>
  </si>
  <si>
    <t>ｻｵｶ ｻﾂｷ</t>
  </si>
  <si>
    <t>SAOKA</t>
  </si>
  <si>
    <t>税田　ジェニファー璃美</t>
  </si>
  <si>
    <t>ｻｲﾀ ｼﾞｪﾆﾌｧｰﾘﾐ</t>
  </si>
  <si>
    <t>SAITA</t>
  </si>
  <si>
    <t>Jennifer Rimi</t>
  </si>
  <si>
    <t>神山　菜々</t>
  </si>
  <si>
    <t>ｶﾐﾔﾏ ﾅﾅ</t>
  </si>
  <si>
    <t>KAMIYAMA</t>
  </si>
  <si>
    <t>岩岸　楓</t>
  </si>
  <si>
    <t>ｲﾜｷﾞｼ ｶｴﾃﾞ</t>
  </si>
  <si>
    <t>IWAGISHI</t>
  </si>
  <si>
    <t>藤原　小晴</t>
  </si>
  <si>
    <t>ﾌｼﾞﾜﾗ ｺﾊﾙ</t>
  </si>
  <si>
    <t>佐野　釉梨</t>
  </si>
  <si>
    <t>ｻﾉ ﾕｳﾘ</t>
  </si>
  <si>
    <t>大石　夕月</t>
  </si>
  <si>
    <t>ｵｵｲｼ ﾕﾂﾞｷ</t>
  </si>
  <si>
    <t>別所　みゆ</t>
  </si>
  <si>
    <t>ﾍﾞｯｼｮ ﾐﾕ</t>
  </si>
  <si>
    <t>千葉　安珠</t>
  </si>
  <si>
    <t>ﾁﾊﾞ ｱﾝｼﾞｭ</t>
  </si>
  <si>
    <t>Anju</t>
  </si>
  <si>
    <t>松山　みづき</t>
  </si>
  <si>
    <t>ﾏﾂﾔﾏ ﾐﾂﾞｷ</t>
  </si>
  <si>
    <t>2007/2/10</t>
  </si>
  <si>
    <t>木梨　光菜</t>
  </si>
  <si>
    <t>ｷﾅｼ ﾋﾅ</t>
  </si>
  <si>
    <t>KINASHI</t>
  </si>
  <si>
    <t>飯塚　美彩子</t>
  </si>
  <si>
    <t>井ノ阪　杏実</t>
  </si>
  <si>
    <t>ｲﾉｻｶ ｷｮｳﾐ</t>
  </si>
  <si>
    <t>INOSAKA</t>
  </si>
  <si>
    <t>Kyomi</t>
  </si>
  <si>
    <t>Yuno</t>
  </si>
  <si>
    <t>奥野　夏碧</t>
  </si>
  <si>
    <t>ｵｸﾉ ﾅﾂﾐ</t>
  </si>
  <si>
    <t>海沼　杏実</t>
  </si>
  <si>
    <t>紀本　優月</t>
  </si>
  <si>
    <t>ｷﾓﾄ ﾕﾂﾞｷ</t>
  </si>
  <si>
    <t>久保　里紗子</t>
  </si>
  <si>
    <t>ｸﾎﾞ ﾘｻｺ</t>
  </si>
  <si>
    <t>清水　一花</t>
  </si>
  <si>
    <t>ｼﾐｽﾞ ｲﾁｶ</t>
  </si>
  <si>
    <t>中田　成美</t>
  </si>
  <si>
    <t>ﾅｶﾀ ﾅﾙﾐ</t>
  </si>
  <si>
    <t>2005/1/7</t>
  </si>
  <si>
    <t>花木　香凜</t>
  </si>
  <si>
    <t>Fuyuha</t>
  </si>
  <si>
    <t>望月　こはく</t>
  </si>
  <si>
    <t>ﾓﾁﾂﾞｷ ｺﾊｸ</t>
  </si>
  <si>
    <t>畑山　莉穂</t>
  </si>
  <si>
    <t>ﾊﾀｹﾔﾏ ﾘﾎ</t>
  </si>
  <si>
    <t>2004/5/17</t>
  </si>
  <si>
    <t>HATAKEYAMA</t>
  </si>
  <si>
    <t>平田　暖</t>
  </si>
  <si>
    <t>ﾋﾗﾀ ﾉﾝ</t>
  </si>
  <si>
    <t>Non</t>
  </si>
  <si>
    <t>安藤　雅姫</t>
  </si>
  <si>
    <t>ｱﾝﾄﾞｳ ﾐﾔﾋﾞ</t>
  </si>
  <si>
    <t>小松　迦帆</t>
  </si>
  <si>
    <t>2006/3/5</t>
  </si>
  <si>
    <t>鈴木　彩生</t>
  </si>
  <si>
    <t>ｽｽﾞｷ ｱﾔﾐ</t>
  </si>
  <si>
    <t>中山　瑞佳</t>
  </si>
  <si>
    <t>ﾅｶﾔﾏ ﾐｽﾞｶ</t>
  </si>
  <si>
    <t>西田　佳那</t>
  </si>
  <si>
    <t>ﾆｼﾀﾞ ｶﾅ</t>
  </si>
  <si>
    <t>舛永　心音</t>
  </si>
  <si>
    <t>ﾏｽﾅｶﾞ ｺｺﾈ</t>
  </si>
  <si>
    <t>2006/1/5</t>
  </si>
  <si>
    <t>MASUNAGA</t>
  </si>
  <si>
    <t>Kokone</t>
  </si>
  <si>
    <t>松山　奈穂</t>
  </si>
  <si>
    <t>ﾏﾂﾔﾏ ﾅｵ</t>
  </si>
  <si>
    <t>柳井　蓮音</t>
  </si>
  <si>
    <t>ﾔﾅｲ ﾚﾉﾝ</t>
  </si>
  <si>
    <t>柳　美幸</t>
  </si>
  <si>
    <t>ﾔﾅｷﾞ ﾐﾕｷ</t>
  </si>
  <si>
    <t>Miyuki</t>
  </si>
  <si>
    <t>山本　花音</t>
  </si>
  <si>
    <t>ﾔﾏﾓﾄ ﾊﾅﾈ</t>
  </si>
  <si>
    <t>家氏　玲奈</t>
  </si>
  <si>
    <t>ｲｴｳｼﾞ ﾚﾅ</t>
  </si>
  <si>
    <t>IEUJI</t>
  </si>
  <si>
    <t>ｲｹﾀﾞ ｼｭﾘ</t>
  </si>
  <si>
    <t>Syuri</t>
  </si>
  <si>
    <t>井上　柚奈</t>
  </si>
  <si>
    <t>ｲﾉｳｴ ﾕﾅ</t>
  </si>
  <si>
    <t>2007/2/25</t>
  </si>
  <si>
    <t>井村　愛奈</t>
  </si>
  <si>
    <t>ｲﾑﾗ ｱｲﾅ</t>
  </si>
  <si>
    <t>上田　梨央</t>
  </si>
  <si>
    <t>ｳｴﾀﾞ ﾘｵ</t>
  </si>
  <si>
    <t>梶尾　彩智</t>
  </si>
  <si>
    <t>ｶｼﾞｵ ｻﾁ</t>
  </si>
  <si>
    <t>KAJIO</t>
  </si>
  <si>
    <t>清弘　麻瑠</t>
  </si>
  <si>
    <t>ｷﾖﾋﾛ ﾏﾙ</t>
  </si>
  <si>
    <t>2006/7/7</t>
  </si>
  <si>
    <t>KIYOHIRO</t>
  </si>
  <si>
    <t>Maru</t>
  </si>
  <si>
    <t>後藤　萌奈</t>
  </si>
  <si>
    <t>ｺﾞﾄｳ ﾓﾅ</t>
  </si>
  <si>
    <t>Mona</t>
  </si>
  <si>
    <t>高原　侑楽</t>
  </si>
  <si>
    <t>ﾀｶﾊﾗ ｳﾀ</t>
  </si>
  <si>
    <t>田上　京夏</t>
  </si>
  <si>
    <t>ﾀﾉｳｴ ｷｮｳｶ</t>
  </si>
  <si>
    <t>道見　日和</t>
  </si>
  <si>
    <t>ﾄﾞｳﾐ ﾋﾖﾘ</t>
  </si>
  <si>
    <t>DOUMI</t>
  </si>
  <si>
    <t>友田　一花</t>
  </si>
  <si>
    <t>ﾄﾓﾀﾞ ﾋﾄｶ</t>
  </si>
  <si>
    <t>2006/10/13</t>
  </si>
  <si>
    <t>TOMODA</t>
  </si>
  <si>
    <t>Hitoka</t>
  </si>
  <si>
    <t>中井　愛梨</t>
  </si>
  <si>
    <t>ﾅｶｲ ｱｲﾘ</t>
  </si>
  <si>
    <t>西山　青空</t>
  </si>
  <si>
    <t>ﾆｼﾔﾏ ｿﾗ</t>
  </si>
  <si>
    <t>長谷川　詩真</t>
  </si>
  <si>
    <t>ﾊｾｶﾞﾜ ｼﾏ</t>
  </si>
  <si>
    <t>Shima</t>
  </si>
  <si>
    <t>福安　瑠奈</t>
  </si>
  <si>
    <t>ﾌｸﾔｽ ﾙﾅ</t>
  </si>
  <si>
    <t>2006/8/14</t>
  </si>
  <si>
    <t>FUKUYASU</t>
  </si>
  <si>
    <t>藤田　美來</t>
  </si>
  <si>
    <t>ﾌｼﾞﾀ ﾐｸ</t>
  </si>
  <si>
    <t>2006/6/9</t>
  </si>
  <si>
    <t>古田　こころ</t>
  </si>
  <si>
    <t>ﾌﾙﾀ ｺｺﾛ</t>
  </si>
  <si>
    <t>松山　沙悠</t>
  </si>
  <si>
    <t>ﾏﾂﾔﾏ ｻﾕ</t>
  </si>
  <si>
    <t>2007/3/28</t>
  </si>
  <si>
    <t>三上　優芽</t>
  </si>
  <si>
    <t>ﾐｶﾐ ﾕﾒ</t>
  </si>
  <si>
    <t>2004/4/20</t>
  </si>
  <si>
    <t>岩本　彩李</t>
  </si>
  <si>
    <t>ｲﾜﾓﾄ ｱﾔﾘ</t>
  </si>
  <si>
    <t>Ayari</t>
  </si>
  <si>
    <t>平山　彩雪</t>
  </si>
  <si>
    <t>ﾋﾗﾔﾏ ｻﾕｷ</t>
  </si>
  <si>
    <t>中西　菜月</t>
  </si>
  <si>
    <t>ﾅｶﾆｼ ﾅﾂｷ</t>
  </si>
  <si>
    <t>長島　桃花</t>
  </si>
  <si>
    <t>ﾅｶﾞｼﾏ ﾓﾓｶ</t>
  </si>
  <si>
    <t>山口　祥華</t>
  </si>
  <si>
    <t>ﾔﾏｸﾞﾁ ｻﾁｶ</t>
  </si>
  <si>
    <t>Sachika</t>
  </si>
  <si>
    <t>尾本　彩心</t>
  </si>
  <si>
    <t>ｵﾓﾄ ｱﾔﾈ</t>
  </si>
  <si>
    <t>2005/9/5</t>
  </si>
  <si>
    <t>上田　優</t>
  </si>
  <si>
    <t>ｳｴﾀﾞ ﾕｳ</t>
  </si>
  <si>
    <t>青山　ひより</t>
  </si>
  <si>
    <t>ｱｵﾔﾏ ﾋﾖﾘ</t>
  </si>
  <si>
    <t>2005/5/7</t>
  </si>
  <si>
    <t>藤田　唯愛</t>
  </si>
  <si>
    <t>ﾌｼﾞﾀ ﾕｱ</t>
  </si>
  <si>
    <t>吉井　杏</t>
  </si>
  <si>
    <t>ﾖｼｲ ｱﾝｽﾞ</t>
  </si>
  <si>
    <t>松原　しほり</t>
  </si>
  <si>
    <t>ﾏﾂﾊﾞﾗ ｼﾎﾘ</t>
  </si>
  <si>
    <t>2005/5/21</t>
  </si>
  <si>
    <t>Shihori</t>
  </si>
  <si>
    <t>新鞍　美柚</t>
  </si>
  <si>
    <t>ﾆｲｸﾗ ﾐﾕ</t>
  </si>
  <si>
    <t>NIIKURA</t>
  </si>
  <si>
    <t>朝田　千裕</t>
  </si>
  <si>
    <t>ｱｻﾀﾞ ﾁﾋﾛ</t>
  </si>
  <si>
    <t>藤田　凛</t>
  </si>
  <si>
    <t>ﾌｼﾞﾀ ﾘﾝ</t>
  </si>
  <si>
    <t>桝本　来羽</t>
  </si>
  <si>
    <t>ﾏｽﾓﾄ ｸﾚﾊ</t>
  </si>
  <si>
    <t>MASUMOTO</t>
  </si>
  <si>
    <t>Kureha</t>
  </si>
  <si>
    <t>前園　奈那</t>
  </si>
  <si>
    <t>ﾏｴｿﾞﾉ ﾅﾅ</t>
  </si>
  <si>
    <t>MAEZONO</t>
  </si>
  <si>
    <t>大川　菜々未</t>
  </si>
  <si>
    <t>ｵｵｶﾜ ﾅﾅﾐ</t>
  </si>
  <si>
    <t>福原　由衣</t>
  </si>
  <si>
    <t>ﾌｸﾊﾗ ﾕｲ</t>
  </si>
  <si>
    <t>2006/1/11</t>
  </si>
  <si>
    <t>川辺　莉子</t>
  </si>
  <si>
    <t>ｶﾜﾍﾞ ﾘｺ</t>
  </si>
  <si>
    <t>井ノ口　世菜</t>
  </si>
  <si>
    <t>ｲﾉｸﾞﾁ ｾﾅ</t>
  </si>
  <si>
    <t>久木　志音</t>
  </si>
  <si>
    <t>ｸｷﾞ ｼｵﾝ</t>
  </si>
  <si>
    <t>KUGI</t>
  </si>
  <si>
    <t>中上　楓香</t>
  </si>
  <si>
    <t>ﾅｶｳｴ ｿﾖｶ</t>
  </si>
  <si>
    <t>NAKAUE</t>
  </si>
  <si>
    <t>Soyoka</t>
  </si>
  <si>
    <t>安達　栞</t>
  </si>
  <si>
    <t>ｱﾀﾞﾁ ｼｵﾘ</t>
  </si>
  <si>
    <t>2006/8/20</t>
  </si>
  <si>
    <t>翁長　華夢</t>
  </si>
  <si>
    <t>ｵﾅｶﾞ ｶﾐ</t>
  </si>
  <si>
    <t>ONAGA</t>
  </si>
  <si>
    <t>Kami</t>
  </si>
  <si>
    <t>坂　ちはる</t>
  </si>
  <si>
    <t>ｻｶ ﾁﾊﾙ</t>
  </si>
  <si>
    <t>2006/11/21</t>
  </si>
  <si>
    <t>SAKA</t>
  </si>
  <si>
    <t>足立　結野</t>
  </si>
  <si>
    <t>ｱﾀﾞﾁ ﾕﾉ</t>
  </si>
  <si>
    <t>玉川　華菜</t>
  </si>
  <si>
    <t>ﾀﾏｶﾞﾜ ﾊﾙﾅ</t>
  </si>
  <si>
    <t>TAMAGAWA</t>
  </si>
  <si>
    <t>正木　美琴</t>
  </si>
  <si>
    <t>ﾏｻｷ ﾐｺﾄ</t>
  </si>
  <si>
    <t>Mikoto</t>
  </si>
  <si>
    <t>石川　優空</t>
  </si>
  <si>
    <t>ｲｼｶﾜ ﾕﾗ</t>
  </si>
  <si>
    <t>石原　涼華</t>
  </si>
  <si>
    <t>ｲｼﾊﾗ ｽｽﾞｶ</t>
  </si>
  <si>
    <t>亀井　咲里</t>
  </si>
  <si>
    <t>ｶﾒｲ ｻﾘ</t>
  </si>
  <si>
    <t>田中　輝</t>
  </si>
  <si>
    <t>ﾀﾅｶ ｷﾗﾗ</t>
  </si>
  <si>
    <t>谷本　那津</t>
  </si>
  <si>
    <t>ﾀﾆﾓﾄ ﾅﾂ</t>
  </si>
  <si>
    <t>2005/5/24</t>
  </si>
  <si>
    <t>松尾　愛利紗</t>
  </si>
  <si>
    <t>ﾏﾂｵ ｱﾘｻ</t>
  </si>
  <si>
    <t>宮下　祭華</t>
  </si>
  <si>
    <t>ﾐﾔｼﾀ ｻｲｶ</t>
  </si>
  <si>
    <t>岸田　美久</t>
  </si>
  <si>
    <t>ｷｼﾀﾞ ﾐｸ</t>
  </si>
  <si>
    <t>2006/6/1</t>
  </si>
  <si>
    <t>水野　文由里</t>
  </si>
  <si>
    <t>ﾐｽﾞﾉ ｱﾕﾘ</t>
  </si>
  <si>
    <t>島本　優美香</t>
  </si>
  <si>
    <t>ｼﾏﾓﾄ ﾕﾐｶ</t>
  </si>
  <si>
    <t>Yumika</t>
  </si>
  <si>
    <t>浅田　万優子</t>
  </si>
  <si>
    <t>ｱｻﾀﾞ ﾏﾕｺ</t>
  </si>
  <si>
    <t>2007/3/7</t>
  </si>
  <si>
    <t>千葉　妃華</t>
  </si>
  <si>
    <t>赤堀　華</t>
  </si>
  <si>
    <t>ｱｶﾎﾘ ﾊﾅ</t>
  </si>
  <si>
    <t>大橋　友聖</t>
  </si>
  <si>
    <t>ｵｵﾊｼ ﾕｳｷ</t>
  </si>
  <si>
    <t>2005/12/24</t>
  </si>
  <si>
    <t>佐内　瑞希</t>
  </si>
  <si>
    <t>ｻﾅｲ ﾐｽﾞｷ</t>
  </si>
  <si>
    <t>SANAI</t>
  </si>
  <si>
    <t>田中　海優</t>
  </si>
  <si>
    <t>ﾀﾅｶ ｳﾙ</t>
  </si>
  <si>
    <t>Uru</t>
  </si>
  <si>
    <t>田中　優衣</t>
  </si>
  <si>
    <t>ﾀﾅｶ ﾕｲ</t>
  </si>
  <si>
    <t>土橋　日菜子</t>
  </si>
  <si>
    <t>ﾄﾞﾊﾞｼ ﾋﾅｺ</t>
  </si>
  <si>
    <t>星野　麗桜</t>
  </si>
  <si>
    <t>ﾎｼﾉ ﾘｱﾗ</t>
  </si>
  <si>
    <t>Riara</t>
  </si>
  <si>
    <t>本田　心七海</t>
  </si>
  <si>
    <t>ﾎﾝﾀﾞ ﾐﾅﾐ</t>
  </si>
  <si>
    <t>牧内　大華</t>
  </si>
  <si>
    <t>ﾏｷｳﾁ ﾋﾛｶ</t>
  </si>
  <si>
    <t>MAKIUCHI</t>
  </si>
  <si>
    <t>Hiroka</t>
  </si>
  <si>
    <t>乾　奈子</t>
  </si>
  <si>
    <t>ｲﾇｲ ﾅｺ</t>
  </si>
  <si>
    <t>Nako</t>
  </si>
  <si>
    <t>大森　みさき</t>
  </si>
  <si>
    <t>ｵｵﾓﾘ ﾐｻｷ</t>
  </si>
  <si>
    <t>福島　波暖</t>
  </si>
  <si>
    <t>ﾌｸｼﾏ ﾊﾉｱ</t>
  </si>
  <si>
    <t>Hanoa</t>
  </si>
  <si>
    <t>福村　和海</t>
  </si>
  <si>
    <t>ﾌｸﾑﾗ ﾅｺﾞﾐ</t>
  </si>
  <si>
    <t>Nagomi</t>
  </si>
  <si>
    <t>上野　叶夢</t>
  </si>
  <si>
    <t>ｳｴﾉ ｶﾉﾝ</t>
  </si>
  <si>
    <t>2006/3/26</t>
  </si>
  <si>
    <t>小島　あん</t>
  </si>
  <si>
    <t>ｺｼﾞﾏ ｱﾝ</t>
  </si>
  <si>
    <t>杉森　結衣</t>
  </si>
  <si>
    <t>ｽｷﾞﾓﾘ ﾕｲ</t>
  </si>
  <si>
    <t>SUGIMORI</t>
  </si>
  <si>
    <t>高野　真歩</t>
  </si>
  <si>
    <t>ﾀｶﾉ ﾏﾎ</t>
  </si>
  <si>
    <t>中川　朔那</t>
  </si>
  <si>
    <t>ﾅｶｶﾞﾜ ｿﾅ</t>
  </si>
  <si>
    <t>2005/11/26</t>
  </si>
  <si>
    <t>Sona</t>
  </si>
  <si>
    <t>上村　凛子</t>
  </si>
  <si>
    <t>ｳｴﾑﾗ ﾘﾝｺ</t>
  </si>
  <si>
    <t>Rinko</t>
  </si>
  <si>
    <t>上廻　野々花</t>
  </si>
  <si>
    <t>ｶﾐｻｺ ﾉﾉｶ</t>
  </si>
  <si>
    <t>KAMISAKO</t>
  </si>
  <si>
    <t>河野　由愛</t>
  </si>
  <si>
    <t>ｺｳﾉ ﾕｲﾅ</t>
  </si>
  <si>
    <t>2006/8/2</t>
  </si>
  <si>
    <t>Yuia</t>
  </si>
  <si>
    <t>鶴井　結莉</t>
  </si>
  <si>
    <t>ﾂﾙｲ ﾕｲﾘ</t>
  </si>
  <si>
    <t>Yuiri</t>
  </si>
  <si>
    <t>南條　姫菜</t>
  </si>
  <si>
    <t>ﾅﾝｼﾞｮｳ ﾋﾒﾅ</t>
  </si>
  <si>
    <t>2007/3/2</t>
  </si>
  <si>
    <t>NANJO</t>
  </si>
  <si>
    <t>Himena</t>
  </si>
  <si>
    <t>八木　 俐緒</t>
  </si>
  <si>
    <t>ﾔｷﾞ ﾘｵ</t>
  </si>
  <si>
    <t>横村　澪南</t>
  </si>
  <si>
    <t>ﾖｺﾑﾗ ﾚﾅ</t>
  </si>
  <si>
    <t>YOKOMURA</t>
  </si>
  <si>
    <t>赤坂　珠香</t>
  </si>
  <si>
    <t>ｱｶｻｶ ｼｭｶ</t>
  </si>
  <si>
    <t>Shuka</t>
  </si>
  <si>
    <t>鈴木　芽依</t>
  </si>
  <si>
    <t>ｽｽﾞｷ ﾒｲ</t>
  </si>
  <si>
    <t>安藤　雛音</t>
  </si>
  <si>
    <t>ｱﾝﾄﾞｳ ﾋﾅﾈ</t>
  </si>
  <si>
    <t>Hinane</t>
  </si>
  <si>
    <t>谷口　紗菜</t>
  </si>
  <si>
    <t>ﾀﾆｸﾞﾁ ｻﾅ</t>
  </si>
  <si>
    <t>2006/3/1</t>
  </si>
  <si>
    <t>谷口　陽向</t>
  </si>
  <si>
    <t>ﾀﾆｸﾞﾁ ﾋﾅﾀ</t>
  </si>
  <si>
    <t>石山　紗羽</t>
  </si>
  <si>
    <t>ｲｼﾔﾏ ｻﾜ</t>
  </si>
  <si>
    <t>山根　知紗</t>
  </si>
  <si>
    <t>ﾔﾏﾈ ﾁｻ</t>
  </si>
  <si>
    <t>本城　希望</t>
  </si>
  <si>
    <t>ﾎﾝｼﾞｮｳ ﾉｿﾞﾐ</t>
  </si>
  <si>
    <t>2005/7/22</t>
  </si>
  <si>
    <t>大橋　凛</t>
  </si>
  <si>
    <t>ｵｵﾊｼ ﾘﾝ</t>
  </si>
  <si>
    <t>陣野　莉心</t>
  </si>
  <si>
    <t>ｼﾞﾝﾉ ﾘｺ</t>
  </si>
  <si>
    <t>JINNO</t>
  </si>
  <si>
    <t>小澤　愛実</t>
  </si>
  <si>
    <t>ｵｻﾞﾜ ｱｲﾐ</t>
  </si>
  <si>
    <t>駒田　典花</t>
  </si>
  <si>
    <t>ｺﾏﾀﾞ ﾃﾝｶ</t>
  </si>
  <si>
    <t>KOMADA</t>
  </si>
  <si>
    <t>吉野　綾香</t>
  </si>
  <si>
    <t>ﾖｼﾉ ｱﾔｶ</t>
  </si>
  <si>
    <t>川西　彩月</t>
  </si>
  <si>
    <t>ｶﾜﾆｼ ｻﾂｷ</t>
  </si>
  <si>
    <t>小柳　雪羽</t>
  </si>
  <si>
    <t>ｺﾔﾅｷﾞ ﾕｷﾊ</t>
  </si>
  <si>
    <t>Yukiha</t>
  </si>
  <si>
    <t>冨田　琴莉</t>
  </si>
  <si>
    <t>ﾄﾐﾀ ｺﾄﾘ</t>
  </si>
  <si>
    <t>Kotori</t>
  </si>
  <si>
    <t>長島　若菜</t>
  </si>
  <si>
    <t>ﾅｶﾞｼﾏ ﾜｶﾅ</t>
  </si>
  <si>
    <t>2006/10/5</t>
  </si>
  <si>
    <t>園田　桜花</t>
  </si>
  <si>
    <t>ｿﾉﾀﾞ ｵｳｶ</t>
  </si>
  <si>
    <t>Ouka</t>
  </si>
  <si>
    <t>2004/12/6</t>
  </si>
  <si>
    <t>畑田　桜妃</t>
  </si>
  <si>
    <t>ﾊﾀﾀﾞ ｻｷ</t>
  </si>
  <si>
    <t>HATADA</t>
  </si>
  <si>
    <t>杉戸　茉里奈</t>
  </si>
  <si>
    <t>ｽｷﾞﾄ ﾏﾘﾅ</t>
  </si>
  <si>
    <t>SUGITO</t>
  </si>
  <si>
    <t>竹林　美颯</t>
  </si>
  <si>
    <t>ﾀｹﾊﾞﾔｼ ﾐﾊﾔ</t>
  </si>
  <si>
    <t>Mihaya</t>
  </si>
  <si>
    <t>坪田　まどか</t>
  </si>
  <si>
    <t>ﾂﾎﾞﾀ ﾏﾄﾞｶ</t>
  </si>
  <si>
    <t>TSUBOTA</t>
  </si>
  <si>
    <t>山本　そら</t>
  </si>
  <si>
    <t>ﾔﾏﾓﾄ ｿﾗ</t>
  </si>
  <si>
    <t>杉浦　茉姫</t>
  </si>
  <si>
    <t>ｽｷﾞｳﾗ ﾏｷ</t>
  </si>
  <si>
    <t>Maki</t>
  </si>
  <si>
    <t>小南　奏花</t>
  </si>
  <si>
    <t>ｺﾐﾅﾐ ｶﾅﾊ</t>
  </si>
  <si>
    <t>Kanaha</t>
  </si>
  <si>
    <t>飯田　美優</t>
  </si>
  <si>
    <t>ｲｲﾀﾞ ﾐﾕ</t>
  </si>
  <si>
    <t>佐野　綺咲</t>
  </si>
  <si>
    <t>ｻﾉ ｷｷ</t>
  </si>
  <si>
    <t>Kiki</t>
  </si>
  <si>
    <t>竹本　朱里</t>
  </si>
  <si>
    <t>ﾀｹﾓﾄ ｱｶﾘ</t>
  </si>
  <si>
    <t>松井　愛果</t>
  </si>
  <si>
    <t>ﾏﾂｲ ﾏﾅｶ</t>
  </si>
  <si>
    <t>2006/8/10</t>
  </si>
  <si>
    <t>今村　莉捺</t>
  </si>
  <si>
    <t>ｲﾏﾑﾗ ﾘﾅ</t>
  </si>
  <si>
    <t>飯田　有里彩</t>
  </si>
  <si>
    <t>ｲｲﾀﾞ ｱﾘｻ</t>
  </si>
  <si>
    <t>2006/1/28</t>
  </si>
  <si>
    <t>新井　乃愛</t>
  </si>
  <si>
    <t>ｱﾗｲ ﾉｱ</t>
  </si>
  <si>
    <t>黒田　奈那</t>
  </si>
  <si>
    <t>ｸﾛﾀﾞ ﾅﾅ</t>
  </si>
  <si>
    <t>岡田　瀬奈</t>
  </si>
  <si>
    <t>ｵｶﾀﾞ ｾﾅ</t>
  </si>
  <si>
    <t>内藤　怜実</t>
  </si>
  <si>
    <t>ﾅｲﾄｳ ｻﾄﾐ</t>
  </si>
  <si>
    <t>安喜　梨花</t>
  </si>
  <si>
    <t>ｱｷ ﾘｶ</t>
  </si>
  <si>
    <t>AKI</t>
  </si>
  <si>
    <t>中塔　美咲</t>
  </si>
  <si>
    <t>ﾅｶﾄｳ ﾐｻｷ</t>
  </si>
  <si>
    <t>平野　愛莉</t>
  </si>
  <si>
    <t>ﾋﾗﾉ ｱｲﾘ</t>
  </si>
  <si>
    <t>藤田　沙葵</t>
  </si>
  <si>
    <t>金尾　美宥</t>
  </si>
  <si>
    <t>ｶﾅｵ ﾐﾋﾛ</t>
  </si>
  <si>
    <t>2006/9/7</t>
  </si>
  <si>
    <t>KANAO</t>
  </si>
  <si>
    <t>Mihiro</t>
  </si>
  <si>
    <t>藤田　柚希</t>
  </si>
  <si>
    <t>ﾌｼﾞﾀ ﾕｽﾞｷ</t>
  </si>
  <si>
    <t>IKEZAKI</t>
  </si>
  <si>
    <t>若林　遼</t>
  </si>
  <si>
    <t>武田　真音</t>
  </si>
  <si>
    <t>梶　莉央</t>
  </si>
  <si>
    <t>ｶｼﾞ ﾘｵ</t>
  </si>
  <si>
    <t>堀口　花凪</t>
  </si>
  <si>
    <t>ﾎﾘｸﾞﾁ ﾊﾅ</t>
  </si>
  <si>
    <t>今井　春伽</t>
  </si>
  <si>
    <t>ｲﾏｲ ﾊﾙｶ</t>
  </si>
  <si>
    <t>2004/4/29</t>
  </si>
  <si>
    <t>山本　佳乃子</t>
  </si>
  <si>
    <t>ﾔﾏﾓﾄ ｶﾉｺ</t>
  </si>
  <si>
    <t>Kanoko</t>
  </si>
  <si>
    <t>森脇　杏</t>
  </si>
  <si>
    <t>ﾓﾘﾜｷ ｱﾝ</t>
  </si>
  <si>
    <t>吉武　ﾌｧﾃｨﾏ花</t>
  </si>
  <si>
    <t>ﾖｼﾀｹ ﾌｧﾃｨﾏﾊﾅ</t>
  </si>
  <si>
    <t>YOSHITAKE</t>
  </si>
  <si>
    <t>Fathimahana</t>
  </si>
  <si>
    <t>早川　小晴</t>
  </si>
  <si>
    <t>ﾊﾔｶﾜ ｺﾊﾙ</t>
  </si>
  <si>
    <t>大西　友菜</t>
  </si>
  <si>
    <t>ｵｵﾆｼ ﾕｳﾅ</t>
  </si>
  <si>
    <t>室山　真優</t>
  </si>
  <si>
    <t>ﾑﾛﾔﾏ ﾏﾕ</t>
  </si>
  <si>
    <t>山本　望結</t>
  </si>
  <si>
    <t>ﾔﾏﾓﾄ ﾐﾕ</t>
  </si>
  <si>
    <t>西田　真穂</t>
  </si>
  <si>
    <t>ﾆｼﾀﾞ ﾏﾎ</t>
  </si>
  <si>
    <t>大川　心愛</t>
  </si>
  <si>
    <t>ｵｵｶﾜ ｺｺｱ</t>
  </si>
  <si>
    <t>大石　梨華子</t>
  </si>
  <si>
    <t>オオイシ リカコ</t>
  </si>
  <si>
    <t>Rikako</t>
  </si>
  <si>
    <t>桐島　鈴</t>
  </si>
  <si>
    <t>ｷﾘｼﾏ ｽｽﾞ</t>
  </si>
  <si>
    <t>KIRISHIMA</t>
  </si>
  <si>
    <t>野中　彩葉</t>
  </si>
  <si>
    <t>ﾉﾅｶ ｱﾔﾊ</t>
  </si>
  <si>
    <t>Ayaha</t>
  </si>
  <si>
    <t>中原　苺娃</t>
  </si>
  <si>
    <t>ﾅｶﾊﾗ ﾃｨｱ</t>
  </si>
  <si>
    <t>Tia</t>
  </si>
  <si>
    <t>原田　桃羽</t>
  </si>
  <si>
    <t>ﾊﾗﾀﾞ ﾓﾓﾊ</t>
  </si>
  <si>
    <t>2005/7/5</t>
  </si>
  <si>
    <t>原　聖奈</t>
  </si>
  <si>
    <t>ﾊﾗ ｾｲﾅ</t>
  </si>
  <si>
    <t>市岡　妃彩良</t>
  </si>
  <si>
    <t>ｲﾁｵｶ ｷｻﾗ</t>
  </si>
  <si>
    <t>ICHIOKA</t>
  </si>
  <si>
    <t>Kisara</t>
  </si>
  <si>
    <t>伊藤　綾音</t>
  </si>
  <si>
    <t>ｲﾄｳ ｱﾔﾈ</t>
  </si>
  <si>
    <t>2007/1/2</t>
  </si>
  <si>
    <t>木村　真子</t>
  </si>
  <si>
    <t>ｷﾑﾗ ﾏｺ</t>
  </si>
  <si>
    <t>柘植　ゆり</t>
  </si>
  <si>
    <t>ﾂｹﾞ ﾕﾘ</t>
  </si>
  <si>
    <t>TSUGE</t>
  </si>
  <si>
    <t>奥野　紗</t>
  </si>
  <si>
    <t>ｵｸﾉ ｽｽﾞ</t>
  </si>
  <si>
    <t>若井　唯衣</t>
  </si>
  <si>
    <t>ﾜｶｲ ﾕｲ</t>
  </si>
  <si>
    <t>2006/1/8</t>
  </si>
  <si>
    <t>WAKAI</t>
  </si>
  <si>
    <t>国府　久楽楽</t>
  </si>
  <si>
    <t>ｺｸﾌ ｸﾗﾗ</t>
  </si>
  <si>
    <t>2005/8/5</t>
  </si>
  <si>
    <t>KOKUFU</t>
  </si>
  <si>
    <t>Kurara</t>
  </si>
  <si>
    <t>田中　小萩</t>
  </si>
  <si>
    <t>ﾀﾅｶ ｺﾊｷﾞ</t>
  </si>
  <si>
    <t>Kohagi</t>
  </si>
  <si>
    <t>水田　夢佳</t>
  </si>
  <si>
    <t>ﾐｽﾞﾀ ﾕﾒｶ</t>
  </si>
  <si>
    <t>Yumeka</t>
  </si>
  <si>
    <t>中村　安緒衣</t>
  </si>
  <si>
    <t>ﾅｶﾑﾗ ｱｵｲ</t>
  </si>
  <si>
    <t>鈴木　彩未</t>
  </si>
  <si>
    <t>間世田　華帆</t>
  </si>
  <si>
    <t>ﾏｾﾀﾞ ｶﾎ</t>
  </si>
  <si>
    <t>MASEDA</t>
  </si>
  <si>
    <t>西脇　祐菜</t>
  </si>
  <si>
    <t>ﾆｼﾜｷ ﾕｳﾅ</t>
  </si>
  <si>
    <t>城　優芽</t>
  </si>
  <si>
    <t>ｼﾛ ﾕﾒ</t>
  </si>
  <si>
    <t>SHIRO</t>
  </si>
  <si>
    <t>中本　唯愛</t>
  </si>
  <si>
    <t>ﾅｶﾓﾄ ｲﾁｶ</t>
  </si>
  <si>
    <t>2006/6/8</t>
  </si>
  <si>
    <t>伊藤　瀬那</t>
  </si>
  <si>
    <t>上島　彩加</t>
  </si>
  <si>
    <t>ｶﾐｼﾞﾏ ｱﾔｶ</t>
  </si>
  <si>
    <t>2007/2/17</t>
  </si>
  <si>
    <t>KAMIJIMA</t>
  </si>
  <si>
    <t>竹村　紗奈</t>
  </si>
  <si>
    <t>ﾀｹﾑﾗ ｻﾅ</t>
  </si>
  <si>
    <t>井上　真佳</t>
  </si>
  <si>
    <t>ｲﾉｳｴ ﾏﾅｶ</t>
  </si>
  <si>
    <t>寺前　結菜</t>
  </si>
  <si>
    <t>ﾃﾗﾏｴ ﾕｲﾅ</t>
  </si>
  <si>
    <t>2007/2/9</t>
  </si>
  <si>
    <t>TERAMAE</t>
  </si>
  <si>
    <t>平岩　里彩</t>
  </si>
  <si>
    <t>ﾋﾗｲﾜ ﾘｻ</t>
  </si>
  <si>
    <t>HIRAIWA</t>
  </si>
  <si>
    <t>今井　柚月</t>
  </si>
  <si>
    <t>ｲﾏｲ ﾕｽﾞｷ</t>
  </si>
  <si>
    <t>星野　里桜</t>
  </si>
  <si>
    <t>ﾎｼﾉ ﾘｵ</t>
  </si>
  <si>
    <t>柴田　春菜</t>
  </si>
  <si>
    <t>ｼﾊﾞﾀ ﾊﾙﾅ</t>
  </si>
  <si>
    <t>DOMAE</t>
  </si>
  <si>
    <t>杉本　杏実</t>
  </si>
  <si>
    <t>ｽｷﾞﾓﾄ ｱｽﾞﾐ</t>
  </si>
  <si>
    <t>松田　芽依</t>
  </si>
  <si>
    <t>ﾏﾂﾀﾞ ﾒｲ</t>
  </si>
  <si>
    <t>柳原　さくら</t>
  </si>
  <si>
    <t>ﾔﾅｷﾞﾊﾗ ｻｸﾗ</t>
  </si>
  <si>
    <t>YANAGIHARA</t>
  </si>
  <si>
    <t>中根　彩生</t>
  </si>
  <si>
    <t>ﾅｶﾈ ｱﾔﾐ</t>
  </si>
  <si>
    <t>NAKANE</t>
  </si>
  <si>
    <t>宮之原　凜</t>
  </si>
  <si>
    <t>ﾐﾔﾉﾊﾗ ﾘﾝ</t>
  </si>
  <si>
    <t>MIYANOHARA</t>
  </si>
  <si>
    <t>南　こはる</t>
  </si>
  <si>
    <t>ﾐﾅﾐ ｺﾊﾙ</t>
  </si>
  <si>
    <t>國廣　汐音</t>
  </si>
  <si>
    <t>ｸﾆﾋﾛ ｼｵﾈ</t>
  </si>
  <si>
    <t>2005/2/16</t>
  </si>
  <si>
    <t>KUNIHIRO</t>
  </si>
  <si>
    <t>Shione</t>
  </si>
  <si>
    <t>永田　梓</t>
  </si>
  <si>
    <t>ﾅｶﾞﾀ ｱｽﾞｻ</t>
  </si>
  <si>
    <t>Azusa</t>
  </si>
  <si>
    <t>平井　彩音</t>
  </si>
  <si>
    <t>ﾋﾗｲ ｱﾔﾈ</t>
  </si>
  <si>
    <t>瀬田　彩葉</t>
  </si>
  <si>
    <t>ｾﾀ ｲﾛﾊ</t>
  </si>
  <si>
    <t>SETA</t>
  </si>
  <si>
    <t>川田　夏鳴</t>
  </si>
  <si>
    <t>ｶﾜﾀﾞ ｶﾅﾙ</t>
  </si>
  <si>
    <t>矢島　好逢</t>
  </si>
  <si>
    <t>ﾔｼﾞﾏ ｺﾉｱ</t>
  </si>
  <si>
    <t>2006/2/18</t>
  </si>
  <si>
    <t>YAJIMA</t>
  </si>
  <si>
    <t>Konoa</t>
  </si>
  <si>
    <t>高田　知佳</t>
  </si>
  <si>
    <t>ﾀｶﾀ ﾁｶ</t>
  </si>
  <si>
    <t>2006/11/16</t>
  </si>
  <si>
    <t>落合　優希奈</t>
  </si>
  <si>
    <t>ｵﾁｱｲ ﾕｷﾅ</t>
  </si>
  <si>
    <t>Yukina</t>
  </si>
  <si>
    <t>梅本　育実</t>
  </si>
  <si>
    <t>ｳﾒﾓﾄ ｲｸﾐ</t>
  </si>
  <si>
    <t>草野　美夕</t>
  </si>
  <si>
    <t>ｸｻﾉ ﾐﾕｳ</t>
  </si>
  <si>
    <t>沖田　万由子</t>
  </si>
  <si>
    <t>ｵｷﾀ ﾏﾕｺ</t>
  </si>
  <si>
    <t>和田　紗季</t>
  </si>
  <si>
    <t>ﾜﾀﾞ ｻｷ</t>
  </si>
  <si>
    <t>吉森　あかり</t>
  </si>
  <si>
    <t>ﾖｼﾓﾘ ｱｶﾘ</t>
  </si>
  <si>
    <t>YOSHIMORI</t>
  </si>
  <si>
    <t>開　美優</t>
  </si>
  <si>
    <t>ﾋﾗｷ ﾐﾕｳ</t>
  </si>
  <si>
    <t>大久保　織</t>
  </si>
  <si>
    <t>ｵｵｸﾎﾞ ｼｷ</t>
  </si>
  <si>
    <t>Shiki</t>
  </si>
  <si>
    <t>小柳　結衣</t>
  </si>
  <si>
    <t>ｺﾔﾅｷﾞ ﾕｲ</t>
  </si>
  <si>
    <t>梅本　温加</t>
  </si>
  <si>
    <t>ｳﾒﾓﾄ ﾉﾄﾞｶ</t>
  </si>
  <si>
    <t>島崎　優実</t>
  </si>
  <si>
    <t>ｼﾏｻﾞｷ ﾕｳﾐ</t>
  </si>
  <si>
    <t>2006/10/1</t>
  </si>
  <si>
    <t>SHIMAZAKI</t>
  </si>
  <si>
    <t>樽本　知夏</t>
  </si>
  <si>
    <t>ﾀﾙﾓﾄ ﾁﾅﾂ</t>
  </si>
  <si>
    <t>1999/8/10</t>
  </si>
  <si>
    <t>TARUMOTO</t>
  </si>
  <si>
    <t>辻川　海月</t>
  </si>
  <si>
    <t>ﾂｼﾞｶﾜ ﾐﾂｷ</t>
  </si>
  <si>
    <t>橋本　結菜</t>
  </si>
  <si>
    <t>ﾊｼﾓﾄ ﾕｲﾅ</t>
  </si>
  <si>
    <t>2006/6/21</t>
  </si>
  <si>
    <t>河合　美憂</t>
  </si>
  <si>
    <t>ｶﾜｲ ﾐﾕｳ</t>
  </si>
  <si>
    <t>八木　美都</t>
  </si>
  <si>
    <t>ﾔｷﾞ ﾐﾄ</t>
  </si>
  <si>
    <t>Mito</t>
  </si>
  <si>
    <t>三浦　陽菜</t>
  </si>
  <si>
    <t>ﾐｳﾗ ﾋﾅ</t>
  </si>
  <si>
    <t>潮田　蘭</t>
  </si>
  <si>
    <t>ｳｼｵﾀﾞ ﾗﾝ</t>
  </si>
  <si>
    <t>USHIODA</t>
  </si>
  <si>
    <t>2004/9/2</t>
  </si>
  <si>
    <t>奥村　恵美</t>
  </si>
  <si>
    <t>ｵｸﾑﾗ ｴﾐ</t>
  </si>
  <si>
    <t>服部　颯希</t>
  </si>
  <si>
    <t>ﾊｯﾄﾘ ｻﾂｷ</t>
  </si>
  <si>
    <t>有村　実寿々</t>
  </si>
  <si>
    <t>ｱﾘﾑﾗ ﾐｽｽﾞ</t>
  </si>
  <si>
    <t>髙木　こころ</t>
  </si>
  <si>
    <t>ﾀｶｷﾞ ｺｺﾛ</t>
  </si>
  <si>
    <t>西村　日菜子</t>
  </si>
  <si>
    <t>ﾆｼﾑﾗ ﾋﾅｺ</t>
  </si>
  <si>
    <t>2004/6/15</t>
  </si>
  <si>
    <t>中澤　ひなた</t>
  </si>
  <si>
    <t>ﾅｶｻﾞﾜ ﾋﾅﾀ</t>
  </si>
  <si>
    <t>田口　晴海</t>
  </si>
  <si>
    <t>ﾀｸﾞﾁ ﾊﾙﾐ</t>
  </si>
  <si>
    <t>Harumi</t>
  </si>
  <si>
    <t>瀬戸　瑞葉</t>
  </si>
  <si>
    <t>ｾﾄ ﾐｽﾞﾊ</t>
  </si>
  <si>
    <t>Mizuha</t>
  </si>
  <si>
    <t>齊藤　蘭</t>
  </si>
  <si>
    <t>東　莉奈</t>
  </si>
  <si>
    <t>ﾋｶﾞｼ ﾘﾅ</t>
  </si>
  <si>
    <t>木山　琴美</t>
  </si>
  <si>
    <t>ｷﾔﾏ ｺﾄﾐ</t>
  </si>
  <si>
    <t>KIYAMA</t>
  </si>
  <si>
    <t>塩地　莉夏</t>
  </si>
  <si>
    <t>ｼｵｼﾞ ﾏﾘｶ</t>
  </si>
  <si>
    <t>奥田　夕楓</t>
  </si>
  <si>
    <t>ｵｸﾀﾞ ﾕｳｶ</t>
  </si>
  <si>
    <t>山中　咲輝</t>
  </si>
  <si>
    <t>ﾔﾏﾅｶ ｻｷ</t>
  </si>
  <si>
    <t>大北　佳怜</t>
  </si>
  <si>
    <t>ｵｵｷﾀ ｶﾚﾝ</t>
  </si>
  <si>
    <t>東照寺　綾海</t>
  </si>
  <si>
    <t>ﾄｳｼｮｳｼﾞ ｱﾔﾐ</t>
  </si>
  <si>
    <t>TOSHOJI</t>
  </si>
  <si>
    <t>藺牟田　夏穂</t>
  </si>
  <si>
    <t>ｲﾑﾀ ｶﾎ</t>
  </si>
  <si>
    <t>IMUTA</t>
  </si>
  <si>
    <t>鈴本　奈穂</t>
  </si>
  <si>
    <t>ｽｽﾞﾓﾄ ﾅﾎ</t>
  </si>
  <si>
    <t>SUZUMOTO</t>
  </si>
  <si>
    <t>松山　千穂</t>
  </si>
  <si>
    <t>ﾏﾂﾔﾏ ﾁﾎ</t>
  </si>
  <si>
    <t>ONAKADO</t>
  </si>
  <si>
    <t>木村　野々花</t>
  </si>
  <si>
    <t>ｷﾑﾗ ﾉﾉｶ</t>
  </si>
  <si>
    <t>小林　奈央子</t>
  </si>
  <si>
    <t>ｺﾊﾞﾔｼ ﾅｵｺ</t>
  </si>
  <si>
    <t>原　萌琉</t>
  </si>
  <si>
    <t>ﾊﾗ ﾓﾕﾙ</t>
  </si>
  <si>
    <t>Moyuru</t>
  </si>
  <si>
    <t>佐々木　莉乃</t>
  </si>
  <si>
    <t>ｻｻｷ ﾘﾉ</t>
  </si>
  <si>
    <t>有隅　清伽</t>
  </si>
  <si>
    <t>ｱﾘｽﾐ ｻﾔｶ</t>
  </si>
  <si>
    <t>2005/4/6</t>
  </si>
  <si>
    <t>ARISUMI</t>
  </si>
  <si>
    <t>鴻海　妃那</t>
  </si>
  <si>
    <t>ｺｳﾉﾐ ﾋﾅ</t>
  </si>
  <si>
    <t>KONOMI</t>
  </si>
  <si>
    <t>中原　史椛</t>
  </si>
  <si>
    <t>ﾅｶﾊﾗ ﾌﾐｶ</t>
  </si>
  <si>
    <t>近澤　亜海</t>
  </si>
  <si>
    <t>ﾁｶｻﾞﾜ ｱﾐ</t>
  </si>
  <si>
    <t>CHIKAZAWA</t>
  </si>
  <si>
    <t>岩見　奏愛</t>
  </si>
  <si>
    <t>ｲﾜﾐ ｿﾅ</t>
  </si>
  <si>
    <t>2005/5/8</t>
  </si>
  <si>
    <t>IWAMI</t>
  </si>
  <si>
    <t>岸本　羚那</t>
  </si>
  <si>
    <t>ｷｼﾓﾄ ﾚｲﾅ</t>
  </si>
  <si>
    <t>2007/3/25</t>
  </si>
  <si>
    <t>髙橋　夏実</t>
  </si>
  <si>
    <t>ﾀｶﾊｼ ﾅﾂﾐ</t>
  </si>
  <si>
    <t>髙橋　里亜</t>
  </si>
  <si>
    <t>ﾀｶﾊｼ ﾘｱ</t>
  </si>
  <si>
    <t>德永　柊花</t>
  </si>
  <si>
    <t>ﾄｸﾅｶﾞ ｼｭｳｶ</t>
  </si>
  <si>
    <t>2006/10/27</t>
  </si>
  <si>
    <t>樋口　冬華</t>
  </si>
  <si>
    <t>ﾋｸﾞﾁ ﾌﾕｶ</t>
  </si>
  <si>
    <t>Fuyuka</t>
  </si>
  <si>
    <t>平本　佳李亜　ｱﾝｼﾞｪﾗ</t>
  </si>
  <si>
    <t>ﾋﾗﾓﾄ ｶﾘｱ ｱﾝｼﾞｪﾗ</t>
  </si>
  <si>
    <t>HIRAMOTO</t>
  </si>
  <si>
    <t>Karia Anjera</t>
  </si>
  <si>
    <t>ﾐｽﾞﾀﾆ ﾜｶﾅ</t>
  </si>
  <si>
    <t>八澤　蒼空</t>
  </si>
  <si>
    <t>ﾔｻﾜ ｿﾗ</t>
  </si>
  <si>
    <t>2006/6/17</t>
  </si>
  <si>
    <t>YASAWA</t>
  </si>
  <si>
    <t>若狭　柚花</t>
  </si>
  <si>
    <t>ﾜｶｻ ﾕｳｶ</t>
  </si>
  <si>
    <t>WAKASA</t>
  </si>
  <si>
    <t>濵　渚紗</t>
  </si>
  <si>
    <t>ﾊﾏ ﾅｷﾞｻ</t>
  </si>
  <si>
    <t>安井　咲貴</t>
  </si>
  <si>
    <t>ﾔｽｲ ｻｷ</t>
  </si>
  <si>
    <t>福岡　愛佳莉</t>
  </si>
  <si>
    <t>ﾌｸｵｶ ｱｶﾘ</t>
  </si>
  <si>
    <t>2005/8/25</t>
  </si>
  <si>
    <t>堀口　涼愛</t>
  </si>
  <si>
    <t>ﾎﾘｸﾞﾁ ｽｽﾞｴ</t>
  </si>
  <si>
    <t>2006/6/10</t>
  </si>
  <si>
    <t>Suzue</t>
  </si>
  <si>
    <t>吉本　佐和子</t>
  </si>
  <si>
    <t>ﾖｼﾓﾄ ｻﾜｺ</t>
  </si>
  <si>
    <t>2006/7/1</t>
  </si>
  <si>
    <t>Sawako</t>
  </si>
  <si>
    <t>藤本　佳千</t>
  </si>
  <si>
    <t>ﾌｼﾞﾓﾄ ｶﾎ</t>
  </si>
  <si>
    <t>亀井　真希</t>
  </si>
  <si>
    <t>ｶﾒｲ ﾏｷ</t>
  </si>
  <si>
    <t>石田　桜香</t>
  </si>
  <si>
    <t>ｲｼﾀﾞ ｵｳｶ</t>
  </si>
  <si>
    <t>Oka</t>
  </si>
  <si>
    <t>塚本　優</t>
  </si>
  <si>
    <t>ﾂｶﾓﾄ ﾕｳ</t>
  </si>
  <si>
    <t>高橋　このか</t>
  </si>
  <si>
    <t>ﾀｶﾊｼ ｺﾉｶ</t>
  </si>
  <si>
    <t>寺木　みのり</t>
  </si>
  <si>
    <t>ﾃﾗｷ ﾐﾉﾘ</t>
  </si>
  <si>
    <t>TERAKI</t>
  </si>
  <si>
    <t>後田　乃愛</t>
  </si>
  <si>
    <t>ｳｼﾛﾀﾞ ﾉｱ</t>
  </si>
  <si>
    <t>USHIRODA</t>
  </si>
  <si>
    <t>本田　愛咲緋</t>
  </si>
  <si>
    <t>ﾎﾝﾀﾞ ｱｻﾋ</t>
  </si>
  <si>
    <t>室山　実優</t>
  </si>
  <si>
    <t>ﾑﾛﾔﾏ ﾐﾕ</t>
  </si>
  <si>
    <t>佐合　栞</t>
  </si>
  <si>
    <t>ｻｺﾞｳ ｼｵﾘ</t>
  </si>
  <si>
    <t>SAGO</t>
  </si>
  <si>
    <t>宮下　知佳</t>
  </si>
  <si>
    <t>ﾐﾔｼﾀ ﾄﾓｶ</t>
  </si>
  <si>
    <t>假屋　千佳</t>
  </si>
  <si>
    <t>ｶﾘﾔ ﾁｶ</t>
  </si>
  <si>
    <t>神田　美咲</t>
  </si>
  <si>
    <t>ｶﾝﾀﾞ ﾐｻｷ</t>
  </si>
  <si>
    <t>長町　くらら</t>
  </si>
  <si>
    <t>ﾅｶﾞﾏﾁ ｸﾗﾗ</t>
  </si>
  <si>
    <t>NAGAMACHI</t>
  </si>
  <si>
    <t>三尾川　唯</t>
  </si>
  <si>
    <t>ﾐｵｶﾞﾜ ﾕｲ</t>
  </si>
  <si>
    <t>MIOGAWA</t>
  </si>
  <si>
    <t>中田　陽菜乃</t>
  </si>
  <si>
    <t>ﾅｶﾀ ﾋﾅﾉ</t>
  </si>
  <si>
    <t>太田　美沙希</t>
  </si>
  <si>
    <t>ｵｵﾀ ﾐｻｷ</t>
  </si>
  <si>
    <t>清水　里瑚</t>
  </si>
  <si>
    <t>ｼﾐｽﾞ ﾘｺ</t>
  </si>
  <si>
    <t>山口　紗知</t>
  </si>
  <si>
    <t>ﾔﾏｸﾞﾁ ｻﾁ</t>
  </si>
  <si>
    <t>多和　蒼唯</t>
  </si>
  <si>
    <t>ﾀﾜ ｱｵｲ</t>
  </si>
  <si>
    <t>福原　恵実</t>
  </si>
  <si>
    <t>ﾌｸﾊﾗ ﾒｸﾞﾐ</t>
  </si>
  <si>
    <t>藤井　華音</t>
  </si>
  <si>
    <t>ﾌｼﾞｲ ｶﾉﾝ</t>
  </si>
  <si>
    <t>衣笠　光音</t>
  </si>
  <si>
    <t>ｷﾇｶﾞｻ ﾐﾂﾈ</t>
  </si>
  <si>
    <t>Mitsune</t>
  </si>
  <si>
    <t>山ノ井　綾音</t>
  </si>
  <si>
    <t>ﾔﾏﾉｲ ｱﾔﾈ</t>
  </si>
  <si>
    <t>YAMANOI</t>
  </si>
  <si>
    <t>山田　穂乃花</t>
  </si>
  <si>
    <t>ﾔﾏﾀﾞ ﾎﾉｶ</t>
  </si>
  <si>
    <t>山口　羽未</t>
  </si>
  <si>
    <t>ﾔﾏｸﾞﾁ ｳﾐ</t>
  </si>
  <si>
    <t>佐藤　凜</t>
  </si>
  <si>
    <t>ｻﾄｳ ﾘﾝ</t>
  </si>
  <si>
    <t>深川　陽音</t>
  </si>
  <si>
    <t>ﾌｶｶﾞﾜ ﾋﾅﾘ</t>
  </si>
  <si>
    <t>FUKAGAWA</t>
  </si>
  <si>
    <t>中西　知穂</t>
  </si>
  <si>
    <t>ﾅｶﾆｼ ﾁﾎ</t>
  </si>
  <si>
    <t>高畠　麻帆</t>
  </si>
  <si>
    <t>ﾀｶﾊﾞﾀｹ ﾏﾎ</t>
  </si>
  <si>
    <t>TAKABATAKE</t>
  </si>
  <si>
    <t>ALEJANDRA　Hernandez</t>
  </si>
  <si>
    <t>ｱﾚﾊﾝﾄﾞﾗ ﾍﾙﾅﾝﾃﾞｽ</t>
  </si>
  <si>
    <t>ALEJANDRA</t>
  </si>
  <si>
    <t>Hernandez</t>
  </si>
  <si>
    <t>ESP</t>
  </si>
  <si>
    <t>中西　陽詩</t>
  </si>
  <si>
    <t>ﾅｶﾆｼ ﾋﾅﾀ</t>
  </si>
  <si>
    <t>松本　明香里</t>
  </si>
  <si>
    <t>ﾏﾂﾓﾄ ｱｶﾘ</t>
  </si>
  <si>
    <t>小熊　ユミナ</t>
  </si>
  <si>
    <t>ｵｸﾞﾏ ﾕﾐﾅ</t>
  </si>
  <si>
    <t>Yumina</t>
  </si>
  <si>
    <t>松徳　陽佳</t>
  </si>
  <si>
    <t>ﾏﾂﾄｸ ﾊﾙｶ</t>
  </si>
  <si>
    <t>2006/3/10</t>
  </si>
  <si>
    <t>MATSUTOKU</t>
  </si>
  <si>
    <t>植松　愛波</t>
  </si>
  <si>
    <t>ｳｴﾏﾂ ｱﾛﾊ</t>
  </si>
  <si>
    <t>Aroha</t>
  </si>
  <si>
    <t>大原　瑚子</t>
  </si>
  <si>
    <t>ｵｵﾊﾗ ｺｺ</t>
  </si>
  <si>
    <t>堀　結葉</t>
  </si>
  <si>
    <t>ﾎﾘ ﾕｲﾊ</t>
  </si>
  <si>
    <t>Yuiha</t>
  </si>
  <si>
    <t>谷本　裕香理</t>
  </si>
  <si>
    <t>ﾀﾆﾓﾄ ﾕｶﾘ</t>
  </si>
  <si>
    <t>Yukari</t>
  </si>
  <si>
    <t>小磯　心優</t>
  </si>
  <si>
    <t>ｺｲｿ ﾐﾕｳ</t>
  </si>
  <si>
    <t>KOISO</t>
  </si>
  <si>
    <t>北村　美紅</t>
  </si>
  <si>
    <t>ｷﾀﾑﾗ ﾐｸ</t>
  </si>
  <si>
    <t>冨田　幸希</t>
  </si>
  <si>
    <t>ﾄﾐﾀﾞ ﾐｷ</t>
  </si>
  <si>
    <t>TOMIDA</t>
  </si>
  <si>
    <t>藤田　雫</t>
  </si>
  <si>
    <t>ﾌｼﾞﾀ ｼｽﾞｸ</t>
  </si>
  <si>
    <t>2006/10/31</t>
  </si>
  <si>
    <t>FUZITA</t>
  </si>
  <si>
    <t>Sizuku</t>
  </si>
  <si>
    <t>向井　理子</t>
  </si>
  <si>
    <t>ﾑｶｲ ﾘｺ</t>
  </si>
  <si>
    <t>藤原　望未</t>
  </si>
  <si>
    <t>ﾌｼﾞﾜﾗ ﾉｿﾞﾐ</t>
  </si>
  <si>
    <t>村山　浬子</t>
  </si>
  <si>
    <t>ﾑﾗﾔﾏ ﾘｺ</t>
  </si>
  <si>
    <t>有馬　夕莉奈</t>
  </si>
  <si>
    <t>ｱﾘﾏ ｾﾘﾅ</t>
  </si>
  <si>
    <t>ARIMA</t>
  </si>
  <si>
    <t>居村　咲希</t>
  </si>
  <si>
    <t>ｲﾑﾗ ｻｷ</t>
  </si>
  <si>
    <t>伊佐　乃亜</t>
  </si>
  <si>
    <t>ｲｻ ﾉｱ</t>
  </si>
  <si>
    <t>ISA</t>
  </si>
  <si>
    <t>小沢　有希乃</t>
  </si>
  <si>
    <t>ｵｻﾞﾜ ﾕｷﾉ</t>
  </si>
  <si>
    <t>森　涼々香</t>
  </si>
  <si>
    <t>ﾓﾘ ｽｽﾞｶ</t>
  </si>
  <si>
    <t>武田　悠亜</t>
  </si>
  <si>
    <t>ﾀｹﾀﾞ ﾕｳｱ</t>
  </si>
  <si>
    <t>小玉　果歩</t>
  </si>
  <si>
    <t>ｺﾀﾞﾏ ｶﾎ</t>
  </si>
  <si>
    <t>2005/1/8</t>
  </si>
  <si>
    <t>安達　ほのか</t>
  </si>
  <si>
    <t>ｱﾀﾞﾁ ﾎﾉｶ</t>
  </si>
  <si>
    <t>2005/9/11</t>
  </si>
  <si>
    <t>大石　惺香</t>
  </si>
  <si>
    <t>ｵｵｲｼ ｻﾄｶ</t>
  </si>
  <si>
    <t>Satoka</t>
  </si>
  <si>
    <t>樫田　日向</t>
  </si>
  <si>
    <t>ｶｼﾀﾞ ﾋﾅﾀ</t>
  </si>
  <si>
    <t>KASHIDA</t>
  </si>
  <si>
    <t>豊島　深乃</t>
  </si>
  <si>
    <t>ﾄﾖｼﾏ ﾐﾉ</t>
  </si>
  <si>
    <t>TOYOSHIMA</t>
  </si>
  <si>
    <t>Mino</t>
  </si>
  <si>
    <t>高宮　ひかり</t>
  </si>
  <si>
    <t>ﾀｶﾐﾔ ﾋｶﾘ</t>
  </si>
  <si>
    <t>TAKAMIYA</t>
  </si>
  <si>
    <t>山川　なつみ</t>
  </si>
  <si>
    <t>ﾔﾏｶﾜ ﾅﾂﾐ</t>
  </si>
  <si>
    <t>川合　希良</t>
  </si>
  <si>
    <t>ｶﾜｲ ｷﾗ</t>
  </si>
  <si>
    <t>岡　稚奈</t>
  </si>
  <si>
    <t>ｵｶ ﾜｶﾅ</t>
  </si>
  <si>
    <t>冨田　彩花</t>
  </si>
  <si>
    <t>ﾄﾐﾀ ｱﾔｶ</t>
  </si>
  <si>
    <t>2005/3/27</t>
  </si>
  <si>
    <t>土肥　友希</t>
  </si>
  <si>
    <t>ﾄﾞﾋ ﾕｳｷ</t>
  </si>
  <si>
    <t>原田　ひらり</t>
  </si>
  <si>
    <t>ﾊﾗﾀﾞ ﾋﾗﾘ</t>
  </si>
  <si>
    <t>Hirari</t>
  </si>
  <si>
    <t>仲　美咲</t>
  </si>
  <si>
    <t>ﾅｶ ﾐｻｷ</t>
  </si>
  <si>
    <t>NAKA</t>
  </si>
  <si>
    <t>纐纈　美咲</t>
  </si>
  <si>
    <t>ｺｳｹﾂ ﾐｻｷ</t>
  </si>
  <si>
    <t>KOKETSU</t>
  </si>
  <si>
    <t>高祖　葵</t>
  </si>
  <si>
    <t>ｺｳｿ ｱｵｲ</t>
  </si>
  <si>
    <t>KOSO</t>
  </si>
  <si>
    <t>高田　和沙</t>
  </si>
  <si>
    <t>ﾀｶﾀﾞ ｶｽﾞｻ</t>
  </si>
  <si>
    <t>高橋　郁実</t>
  </si>
  <si>
    <t>ﾀｶﾊｼ ｲｸﾐ</t>
  </si>
  <si>
    <t>加藤　千晶</t>
  </si>
  <si>
    <t>ｶﾄｳ ﾁｱｷ</t>
  </si>
  <si>
    <t>Chiaki</t>
  </si>
  <si>
    <t>梅田　玲愛</t>
  </si>
  <si>
    <t>ｳﾒﾀﾞ ﾚｲｱ</t>
  </si>
  <si>
    <t>Reia</t>
  </si>
  <si>
    <t>江口　はな</t>
  </si>
  <si>
    <t>ｴｸﾞﾁ ﾊﾅ</t>
  </si>
  <si>
    <t>北條　和花菜</t>
  </si>
  <si>
    <t>ﾎｳｼﾞｮｳ ﾜｶﾅ</t>
  </si>
  <si>
    <t>HOJO</t>
  </si>
  <si>
    <t>栗林　佑里</t>
  </si>
  <si>
    <t>ｸﾘﾊﾞﾔｼ ﾕﾘ</t>
  </si>
  <si>
    <t>吉田　菜々夏</t>
  </si>
  <si>
    <t>ﾖｼﾀﾞ ﾅﾅｶ</t>
  </si>
  <si>
    <t>宮内　涼子</t>
  </si>
  <si>
    <t>ﾐﾔｳﾁ ﾘｮｳｺ</t>
  </si>
  <si>
    <t>檀野　妃梨</t>
  </si>
  <si>
    <t>ﾀﾞﾝﾉ ﾋﾅ</t>
  </si>
  <si>
    <t>榮　瑠那</t>
  </si>
  <si>
    <t>ｻｶｴ ﾙﾅ</t>
  </si>
  <si>
    <t>SAKAE</t>
  </si>
  <si>
    <t>川畑　心春</t>
  </si>
  <si>
    <t>ｶﾜﾊﾞﾀ ｺﾊﾙ</t>
  </si>
  <si>
    <t>岡澤　芙美</t>
  </si>
  <si>
    <t>北迫　花</t>
  </si>
  <si>
    <t>ｷﾀｻｺ ﾊﾅ</t>
  </si>
  <si>
    <t>KITASAKO</t>
  </si>
  <si>
    <t>小林　みさと</t>
  </si>
  <si>
    <t>ｺﾊﾞﾔｼ ﾐｻﾄ</t>
  </si>
  <si>
    <t>榊原　奈美希</t>
  </si>
  <si>
    <t>ｻｶｷﾊﾞﾗ ﾅﾐｷ</t>
  </si>
  <si>
    <t>2006/3/29</t>
  </si>
  <si>
    <t>SAKAKIBARA</t>
  </si>
  <si>
    <t>Namiki</t>
  </si>
  <si>
    <t>由良　和桜</t>
  </si>
  <si>
    <t>ﾕﾗ ｻｸﾗ</t>
  </si>
  <si>
    <t>YURA</t>
  </si>
  <si>
    <t>山根　周子</t>
  </si>
  <si>
    <t>ﾔﾏﾈ ｼｭｳｺ</t>
  </si>
  <si>
    <t>Shuko</t>
  </si>
  <si>
    <t>足立　栞菜</t>
  </si>
  <si>
    <t>ｱﾀﾞﾁ ｶﾝﾅ</t>
  </si>
  <si>
    <t>笠松　世那</t>
  </si>
  <si>
    <t>ｶｻﾏﾂ ｾﾅ</t>
  </si>
  <si>
    <t>KASAMATSU</t>
  </si>
  <si>
    <t>黒川　香津</t>
  </si>
  <si>
    <t>ｸﾛｶﾜ ｶﾂﾞ</t>
  </si>
  <si>
    <t>Kazu</t>
  </si>
  <si>
    <t>若林　愛珈</t>
  </si>
  <si>
    <t>ﾜｶﾊﾞﾔｼ ｱｲｶ</t>
  </si>
  <si>
    <t>上原　凜</t>
  </si>
  <si>
    <t>ｳｴﾊﾗ ﾘﾝ</t>
  </si>
  <si>
    <t>浦野　奈央</t>
    <rPh sb="0" eb="2">
      <t>ウラノ</t>
    </rPh>
    <rPh sb="3" eb="5">
      <t>ナオ</t>
    </rPh>
    <phoneticPr fontId="4"/>
  </si>
  <si>
    <t>ｳﾗﾉ ﾅｵ</t>
  </si>
  <si>
    <t>2000/12/27</t>
  </si>
  <si>
    <t>URANO</t>
  </si>
  <si>
    <t>岩本　彩乃</t>
  </si>
  <si>
    <t>ｲﾜﾓﾄ ｱﾔﾉ</t>
  </si>
  <si>
    <t>國井　あかり</t>
  </si>
  <si>
    <t>ｸﾆｲ ｱｶﾘ</t>
  </si>
  <si>
    <t>2005/8/30</t>
  </si>
  <si>
    <t>KUNII</t>
  </si>
  <si>
    <t>笹島　優月</t>
  </si>
  <si>
    <t>ｻｻｼﾞﾏ ﾕﾂﾞｷ</t>
  </si>
  <si>
    <t>SASAJIMA</t>
  </si>
  <si>
    <t>塩原　叶々愛</t>
  </si>
  <si>
    <t>ｼｵﾊﾞﾗ ﾉﾉｱ</t>
  </si>
  <si>
    <t>SHIOBARA</t>
  </si>
  <si>
    <t>Nonoa</t>
  </si>
  <si>
    <t>菱山　愛里</t>
  </si>
  <si>
    <t>ﾋｼﾔﾏ ｱｲﾘ</t>
  </si>
  <si>
    <t>HISHIYAMA</t>
  </si>
  <si>
    <t>宮田　伊織</t>
  </si>
  <si>
    <t>ﾐﾔﾀ ｲｵﾘ</t>
  </si>
  <si>
    <t>宅島　李</t>
  </si>
  <si>
    <t>ﾀｸｼﾏ ﾓﾓ</t>
  </si>
  <si>
    <t>TAKUSHIMA</t>
  </si>
  <si>
    <t>森田　そよ香</t>
  </si>
  <si>
    <t>ﾓﾘﾀ ｿﾖｶ</t>
  </si>
  <si>
    <t>2006/4/4</t>
  </si>
  <si>
    <t>松田　ひな乃</t>
  </si>
  <si>
    <t>ﾏﾂﾀﾞ ﾋﾅﾉ</t>
  </si>
  <si>
    <t>山下　美羽</t>
  </si>
  <si>
    <t>ﾔﾏｼﾀ ﾐﾊﾈ</t>
  </si>
  <si>
    <t>2006/6/3</t>
  </si>
  <si>
    <t>Mihane</t>
  </si>
  <si>
    <t>近藤　心響</t>
  </si>
  <si>
    <t>ｺﾝﾄﾞｳ ｺｺﾈ</t>
  </si>
  <si>
    <t>進藤　彩花</t>
  </si>
  <si>
    <t>ｼﾝﾄﾞｳ ｻﾔｶ</t>
  </si>
  <si>
    <t>間伏　杏莉</t>
  </si>
  <si>
    <t>ﾏﾌﾞｾ ｱﾝﾘ</t>
  </si>
  <si>
    <t>MABUSE</t>
  </si>
  <si>
    <t>Anri</t>
  </si>
  <si>
    <t>松尾　美玖</t>
  </si>
  <si>
    <t>ﾏﾂｵ ﾐｸ</t>
  </si>
  <si>
    <t>長門　伶香</t>
  </si>
  <si>
    <t>ﾅｶﾞﾄ ﾚｲｶ</t>
  </si>
  <si>
    <t>藤瀬　朱音</t>
  </si>
  <si>
    <t>ﾌｼﾞｾ ｱｶﾈ</t>
  </si>
  <si>
    <t>FUJISE</t>
  </si>
  <si>
    <t>長田　ゆう</t>
  </si>
  <si>
    <t>ｵｻﾀﾞ ﾕｳ</t>
  </si>
  <si>
    <t>2004/12/17</t>
  </si>
  <si>
    <t>池上　結衣</t>
  </si>
  <si>
    <t>ｲｹｶﾞﾐ ﾕｲ</t>
  </si>
  <si>
    <t>杉本　裕奈</t>
  </si>
  <si>
    <t>ｽｷﾞﾓﾄ ﾕﾅ</t>
  </si>
  <si>
    <t>豊田　悠里加</t>
  </si>
  <si>
    <t>ﾄﾖﾀﾞ ﾕﾘｶ</t>
  </si>
  <si>
    <t>2005/12/11</t>
  </si>
  <si>
    <t>安田　綾乃</t>
  </si>
  <si>
    <t>池信　南帆</t>
  </si>
  <si>
    <t>ｲｹﾉﾌﾞ ﾐﾅﾎ</t>
  </si>
  <si>
    <t>IKENOBU</t>
  </si>
  <si>
    <t>Minaho</t>
  </si>
  <si>
    <t>IMANISHI</t>
  </si>
  <si>
    <t>永田　夕依</t>
  </si>
  <si>
    <t>ﾅｶﾞﾀ ﾕｲ</t>
  </si>
  <si>
    <t>下大迫　葉里</t>
  </si>
  <si>
    <t>ｼﾓｵｵｻｺ ﾋﾗﾘ</t>
  </si>
  <si>
    <t>SHIMOOSAKO</t>
  </si>
  <si>
    <t>山田　碧美</t>
  </si>
  <si>
    <t>ﾔﾏﾀﾞ ｱﾐ</t>
  </si>
  <si>
    <t>大石　天</t>
  </si>
  <si>
    <t>ｵｵｲｼ ﾃﾝ</t>
  </si>
  <si>
    <t>2006/11/23</t>
  </si>
  <si>
    <t>西坂　穂乃佳</t>
  </si>
  <si>
    <t>ﾆｼｻｶ ﾎﾉｶ</t>
  </si>
  <si>
    <t>NISHISAKA</t>
  </si>
  <si>
    <t>藤本　一花</t>
  </si>
  <si>
    <t>ﾌｼﾞﾓﾄ ｲﾁｶ</t>
  </si>
  <si>
    <t>上村　葉</t>
  </si>
  <si>
    <t>ｶﾐﾑﾗ ﾖｳ</t>
  </si>
  <si>
    <t>金尾　有紗</t>
  </si>
  <si>
    <t>ｶﾅｵ ｱﾘｻ</t>
  </si>
  <si>
    <t>越水　なつみ</t>
  </si>
  <si>
    <t>ｺｼﾐｽﾞ ﾅﾂﾐ</t>
  </si>
  <si>
    <t>KOSHIMIZU</t>
  </si>
  <si>
    <t>諏訪間　ほのか</t>
  </si>
  <si>
    <t>ｽﾜﾏ ﾎﾉｶ</t>
  </si>
  <si>
    <t>SUWAMA</t>
  </si>
  <si>
    <t>髙田　真帆</t>
  </si>
  <si>
    <t>ﾀｶﾀﾞ ﾏﾎ</t>
  </si>
  <si>
    <t>岡本　百萌子</t>
  </si>
  <si>
    <t>ｵｶﾓﾄ ﾓﾓｺ</t>
  </si>
  <si>
    <t>森井　結菜</t>
  </si>
  <si>
    <t>ﾓﾘｲ ﾕｳﾅ</t>
  </si>
  <si>
    <t>MORII</t>
  </si>
  <si>
    <t>古好　未侑</t>
  </si>
  <si>
    <t>ｺﾖｼ ﾐﾕ</t>
  </si>
  <si>
    <t>KOYOSHI</t>
  </si>
  <si>
    <t>鶴身　佳音</t>
  </si>
  <si>
    <t>ﾂﾙﾐ ｶﾉﾝ</t>
  </si>
  <si>
    <t>TSURUMI</t>
  </si>
  <si>
    <t>髙村　初菜</t>
  </si>
  <si>
    <t>ﾀｶﾑﾗ ﾊﾂﾅ</t>
  </si>
  <si>
    <t>Hatsuna</t>
  </si>
  <si>
    <t>永島　紗菜</t>
  </si>
  <si>
    <t>ﾅｶﾞｼﾏ ｻﾅ</t>
  </si>
  <si>
    <t>仲谷　瑠唯</t>
  </si>
  <si>
    <t>ﾅｶﾀﾆ ﾙｲ</t>
  </si>
  <si>
    <t>2004/12/26</t>
  </si>
  <si>
    <t>阪本　咲来</t>
  </si>
  <si>
    <t>ｻｶﾓﾄ ｻｸﾗ</t>
  </si>
  <si>
    <t>勝浦　華奈</t>
  </si>
  <si>
    <t>ｶﾂｳﾗ ﾊﾅ</t>
  </si>
  <si>
    <t>KATSUURA</t>
  </si>
  <si>
    <t>清水　未理</t>
  </si>
  <si>
    <t>ｼﾐｽﾞ ﾐﾘ</t>
  </si>
  <si>
    <t>2005/6/11</t>
  </si>
  <si>
    <t>Miri</t>
  </si>
  <si>
    <t>西園　渚</t>
  </si>
  <si>
    <t>ﾆｼｿﾞﾉ ﾅｷﾞｻ</t>
  </si>
  <si>
    <t>井ノ本　千晴</t>
  </si>
  <si>
    <t>ｲﾉﾓﾄ ﾁﾊﾙ</t>
  </si>
  <si>
    <t>2005/12/29</t>
  </si>
  <si>
    <t>才木　帆乃海</t>
  </si>
  <si>
    <t>ｻｲｷ ﾎﾉｶ</t>
  </si>
  <si>
    <t>SAIKI</t>
  </si>
  <si>
    <t>大河内　碧彩</t>
  </si>
  <si>
    <t>ｵｵｺｳﾁ ｱｵｲ</t>
  </si>
  <si>
    <t>2005/10/5</t>
  </si>
  <si>
    <t>OKOCHI</t>
  </si>
  <si>
    <t>緒方　惺子</t>
  </si>
  <si>
    <t>ｵｶﾞﾀ ｾｲﾗ</t>
  </si>
  <si>
    <t>本田　寧稔</t>
  </si>
  <si>
    <t>ﾎﾝﾀﾞ ﾈﾈ</t>
  </si>
  <si>
    <t>2005/10/30</t>
  </si>
  <si>
    <t>広山　舞</t>
  </si>
  <si>
    <t>ﾋﾛﾔﾏ ﾏｲ</t>
  </si>
  <si>
    <t>HIROYAMA</t>
  </si>
  <si>
    <t>山口　藍美</t>
  </si>
  <si>
    <t>ﾔﾏｸﾞﾁ ｱｲﾐ</t>
  </si>
  <si>
    <t>安積　葵</t>
  </si>
  <si>
    <t>ｱﾂﾞﾐ ｱｵｲ</t>
  </si>
  <si>
    <t>AZUMI</t>
  </si>
  <si>
    <t>YOGAI</t>
  </si>
  <si>
    <t>YOSHINAGA</t>
  </si>
  <si>
    <t>栗山　未有</t>
  </si>
  <si>
    <t>ｸﾘﾔﾏ ﾐﾕ</t>
  </si>
  <si>
    <t>水越　真咲</t>
  </si>
  <si>
    <t>ﾐｽﾞｺｼ ﾏｻｷ</t>
  </si>
  <si>
    <t>2004/11/4</t>
  </si>
  <si>
    <t>加藤　淑美</t>
  </si>
  <si>
    <t>ｶﾄｳ ﾄｼﾐ</t>
  </si>
  <si>
    <t>Toshimi</t>
  </si>
  <si>
    <t>福井　那菜</t>
  </si>
  <si>
    <t>ﾌｸｲ ﾅﾅ</t>
  </si>
  <si>
    <t>田口　菜奈子</t>
  </si>
  <si>
    <t>ﾀｸﾞﾁ ﾅﾅｺ</t>
  </si>
  <si>
    <t>2005/4/5</t>
  </si>
  <si>
    <t>喜多　春佳</t>
  </si>
  <si>
    <t>ｷﾀ ﾊﾙｶ</t>
  </si>
  <si>
    <t>2005/4/26</t>
  </si>
  <si>
    <t>東本　佳依</t>
  </si>
  <si>
    <t>ﾋｶﾞｼﾓﾄ ｹｲ</t>
  </si>
  <si>
    <t>奥　珠希</t>
  </si>
  <si>
    <t>ｵｸ ﾀﾏｷ</t>
  </si>
  <si>
    <t>2004/3/1</t>
  </si>
  <si>
    <t>中井　李</t>
  </si>
  <si>
    <t>ﾅｶｲ ﾓﾓ</t>
  </si>
  <si>
    <t>吉川　咲穂</t>
  </si>
  <si>
    <t>ﾖｼｶﾜ ｻﾎ</t>
  </si>
  <si>
    <t>Saho</t>
  </si>
  <si>
    <t>笹谷　美羽</t>
  </si>
  <si>
    <t>ｻｻﾀﾆ ﾐｳ</t>
  </si>
  <si>
    <t>SASATANI</t>
  </si>
  <si>
    <t>濵田　志乃</t>
  </si>
  <si>
    <t>ﾊﾏﾀﾞ ﾕｷﾉ</t>
  </si>
  <si>
    <t>山田　望永</t>
  </si>
  <si>
    <t>ﾔﾏﾀﾞ ﾓｴ</t>
  </si>
  <si>
    <t>宮武　萌珠</t>
  </si>
  <si>
    <t>ﾐﾔﾀｹ ﾒｸﾞﾐ</t>
  </si>
  <si>
    <t>菊地　紗帆</t>
  </si>
  <si>
    <t>ｷｸﾁ ｻﾎ</t>
  </si>
  <si>
    <t>加藤　怜奈</t>
    <rPh sb="3" eb="4">
      <t>レイ</t>
    </rPh>
    <rPh sb="4" eb="5">
      <t>ナ</t>
    </rPh>
    <phoneticPr fontId="4"/>
  </si>
  <si>
    <t>小倉　優羽</t>
  </si>
  <si>
    <t>加藤　晴菜</t>
  </si>
  <si>
    <t>ｶﾄｳ ﾊﾙﾅ</t>
  </si>
  <si>
    <t>上原　侑花</t>
  </si>
  <si>
    <t>ｳｴﾊﾗ ﾕｳｶ</t>
  </si>
  <si>
    <t>2005/10/15</t>
  </si>
  <si>
    <t>中村　菜摘</t>
  </si>
  <si>
    <t>ﾅｶﾑﾗ ﾅﾂﾐ</t>
  </si>
  <si>
    <t>坂谷　優衣</t>
  </si>
  <si>
    <t>ｻｶﾀﾆ ﾕｲ</t>
  </si>
  <si>
    <t>SAKATANI</t>
  </si>
  <si>
    <t>糸瀬　陽菜</t>
  </si>
  <si>
    <t>ｲﾄｾ ﾋﾅ</t>
  </si>
  <si>
    <t>2006/11/17</t>
  </si>
  <si>
    <t>ITOSE</t>
  </si>
  <si>
    <t>古澤　由奈</t>
  </si>
  <si>
    <t>ﾌﾙｻﾜ ﾕﾅ</t>
  </si>
  <si>
    <t>山田　裕実</t>
  </si>
  <si>
    <t>ﾔﾏﾀﾞ ﾕｳﾐ</t>
  </si>
  <si>
    <t>渡邊　歩花</t>
  </si>
  <si>
    <t>ﾜﾀﾅﾍﾞ ﾎﾉｶ</t>
  </si>
  <si>
    <t>小西　沙英</t>
  </si>
  <si>
    <t>ｺﾆｼ ｻｴ</t>
  </si>
  <si>
    <t>2006/10/20</t>
  </si>
  <si>
    <t>西村　夏蓮</t>
  </si>
  <si>
    <t>ﾆｼﾑﾗ ｶﾚﾝ</t>
  </si>
  <si>
    <t>山口 瑞生</t>
  </si>
  <si>
    <t>ﾔﾏｸﾞﾁ ﾐｽﾞｷ</t>
  </si>
  <si>
    <t>古村 雪音</t>
  </si>
  <si>
    <t>ｺﾑﾗ ﾕｷﾉ</t>
  </si>
  <si>
    <t>岸本 礼菜</t>
  </si>
  <si>
    <t>ｷｼﾓﾄ ﾚﾅ</t>
  </si>
  <si>
    <t>野田 瑚羽</t>
  </si>
  <si>
    <t>ﾉﾀﾞ ｺﾊﾈ</t>
  </si>
  <si>
    <t>2006/9/6</t>
  </si>
  <si>
    <t>Kohane</t>
  </si>
  <si>
    <t>横田 遥香</t>
  </si>
  <si>
    <t>ﾖｺﾀ ﾊﾙｶ</t>
  </si>
  <si>
    <t>鷹野　沙耶</t>
  </si>
  <si>
    <t>ﾀｶﾉ ｻﾔ</t>
  </si>
  <si>
    <t>村上　綾奈</t>
  </si>
  <si>
    <t>ﾑﾗｶﾐ ｱﾔﾅ</t>
  </si>
  <si>
    <t>瀬山　結菜</t>
  </si>
  <si>
    <t>ｾﾔﾏ ﾕｲﾅ</t>
  </si>
  <si>
    <t>SEYAMA</t>
  </si>
  <si>
    <t>島田　莉沙</t>
  </si>
  <si>
    <t>ｼﾏﾀﾞ ﾘｻ</t>
  </si>
  <si>
    <t>古市　理沙</t>
  </si>
  <si>
    <t>ﾌﾙｲﾁ ﾘｻ</t>
  </si>
  <si>
    <t>1993/7/5</t>
  </si>
  <si>
    <t>出村　そらの</t>
  </si>
  <si>
    <t>ﾃﾞﾑﾗ ｿﾗﾉ</t>
  </si>
  <si>
    <t>DEMURA</t>
  </si>
  <si>
    <t>Sorano</t>
  </si>
  <si>
    <t>谷本　花音</t>
  </si>
  <si>
    <t>ﾀﾆﾓﾄ ｶﾉﾝ</t>
  </si>
  <si>
    <t>古川　尚美</t>
  </si>
  <si>
    <t>ﾌﾙｶﾜ ﾅｵﾐ</t>
  </si>
  <si>
    <t>1993/6/13</t>
  </si>
  <si>
    <t>髙木　優菜</t>
  </si>
  <si>
    <t>ﾀｶｷﾞ ﾕﾅ</t>
  </si>
  <si>
    <t>小宮山　由梨</t>
  </si>
  <si>
    <t>ｺﾐﾔﾏ ﾕﾘ</t>
  </si>
  <si>
    <t>KOMIYAMA</t>
  </si>
  <si>
    <t>澤田　悠愛</t>
  </si>
  <si>
    <t>ｻﾜﾀﾞ ﾊﾙﾅ</t>
  </si>
  <si>
    <t>前田　菜々子</t>
  </si>
  <si>
    <t>ﾏｴﾀﾞ ﾅﾅｺ</t>
  </si>
  <si>
    <t>藤江　泉奈</t>
  </si>
  <si>
    <t>ﾌｼﾞｴ ｿﾅ</t>
  </si>
  <si>
    <t>秋山　ひいろ</t>
    <rPh sb="0" eb="2">
      <t>アキヤマ</t>
    </rPh>
    <phoneticPr fontId="4"/>
  </si>
  <si>
    <t>ｱｷﾔﾏ ﾋｲﾛ</t>
  </si>
  <si>
    <t>2006/8/21</t>
  </si>
  <si>
    <t>小西　優菜</t>
    <rPh sb="3" eb="5">
      <t>ユナ</t>
    </rPh>
    <phoneticPr fontId="4"/>
  </si>
  <si>
    <t>ｺﾆｼ ﾕﾅ</t>
  </si>
  <si>
    <t>濱村　一咲</t>
    <rPh sb="0" eb="2">
      <t>ハマムラ</t>
    </rPh>
    <rPh sb="3" eb="4">
      <t>イチ</t>
    </rPh>
    <rPh sb="4" eb="5">
      <t>サ</t>
    </rPh>
    <phoneticPr fontId="4"/>
  </si>
  <si>
    <t>ﾊﾏﾑﾗ ｲﾂｷ</t>
  </si>
  <si>
    <t>HAMAMURA</t>
  </si>
  <si>
    <t>三浦　樹里彩</t>
    <rPh sb="0" eb="2">
      <t>ミウラ</t>
    </rPh>
    <rPh sb="3" eb="5">
      <t>ジュリ</t>
    </rPh>
    <rPh sb="5" eb="6">
      <t>サイ</t>
    </rPh>
    <phoneticPr fontId="4"/>
  </si>
  <si>
    <t>ﾐｳﾗ ｼﾞｭﾘｱ</t>
  </si>
  <si>
    <t>三木　彩羽</t>
    <rPh sb="0" eb="2">
      <t>ミキ</t>
    </rPh>
    <rPh sb="3" eb="4">
      <t>アヤ</t>
    </rPh>
    <rPh sb="4" eb="5">
      <t>ハネ</t>
    </rPh>
    <phoneticPr fontId="4"/>
  </si>
  <si>
    <t>ﾐｷ ｱﾔﾊ</t>
  </si>
  <si>
    <t>服部　七海</t>
    <rPh sb="0" eb="2">
      <t>ハットリ</t>
    </rPh>
    <rPh sb="3" eb="5">
      <t>ナナミ</t>
    </rPh>
    <phoneticPr fontId="4"/>
  </si>
  <si>
    <t>芦田　真由</t>
  </si>
  <si>
    <t>ｱｼﾀﾞ ﾏﾕ</t>
  </si>
  <si>
    <t>ASHIDA</t>
  </si>
  <si>
    <t>泰地　聖華</t>
  </si>
  <si>
    <t>ﾀｲｼﾞ ｾｲｶ</t>
  </si>
  <si>
    <t>TAIJI</t>
  </si>
  <si>
    <t>Seika</t>
  </si>
  <si>
    <t>松永　英里</t>
  </si>
  <si>
    <t>ﾏﾂﾅｶﾞ ｴﾘ</t>
  </si>
  <si>
    <t>池﨑　愛菜</t>
  </si>
  <si>
    <t>ｲｹｻﾞｷ ｱｲﾅ</t>
  </si>
  <si>
    <t>今井　夕愛</t>
  </si>
  <si>
    <t>ｲﾏｲ ﾕﾒ</t>
  </si>
  <si>
    <t>磯村　怜佳</t>
  </si>
  <si>
    <t>ｲｿﾑﾗ ｻﾄｶ</t>
  </si>
  <si>
    <t>2006/10/16</t>
  </si>
  <si>
    <t>ISOMURA</t>
  </si>
  <si>
    <t>妹尾　千里</t>
  </si>
  <si>
    <t>ｾﾉｵ ﾁｻﾄ</t>
  </si>
  <si>
    <t>2006/10/12</t>
  </si>
  <si>
    <t>西村　ほの夏</t>
  </si>
  <si>
    <t>ﾆｼﾑﾗ ﾎﾉｶ</t>
  </si>
  <si>
    <t>和多野　咲衣</t>
  </si>
  <si>
    <t>ﾜﾀﾉ ｻｴ</t>
  </si>
  <si>
    <t>WATANO</t>
  </si>
  <si>
    <t>野本　菜々</t>
  </si>
  <si>
    <t>ﾉﾓﾄ ﾅﾅ</t>
  </si>
  <si>
    <t>永井　千尋</t>
  </si>
  <si>
    <t>ﾅｶﾞｲ ﾁﾋﾛ</t>
  </si>
  <si>
    <t>ｶﾄｳ ﾚﾅ</t>
    <phoneticPr fontId="16"/>
  </si>
  <si>
    <t>1</t>
    <phoneticPr fontId="16"/>
  </si>
  <si>
    <t>49</t>
    <phoneticPr fontId="16"/>
  </si>
  <si>
    <t>ZK</t>
    <phoneticPr fontId="16"/>
  </si>
  <si>
    <t>N3</t>
    <phoneticPr fontId="16"/>
  </si>
  <si>
    <t>NT</t>
    <phoneticPr fontId="1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</si>
</sst>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42" formatCode="_ &quot;¥&quot;* #,##0_ ;_ &quot;¥&quot;* \-#,##0_ ;_ &quot;¥&quot;* &quot;-&quot;_ ;_ @_ "/>
    <numFmt numFmtId="176" formatCode="[&lt;=999]000;[&lt;=9999]000\-00;000\-0000"/>
    <numFmt numFmtId="177" formatCode="##"/>
    <numFmt numFmtId="178" formatCode="00"/>
    <numFmt numFmtId="179" formatCode="&quot;¥&quot;#,##0_);[Red]\(&quot;¥&quot;#,##0\)"/>
    <numFmt numFmtId="180" formatCode="[$]ggge&quot;年&quot;m&quot;月&quot;d&quot;日&quot;;@"/>
    <numFmt numFmtId="181" formatCode="0_);[Red]\(0\)"/>
  </numFmts>
  <fonts count="33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i/>
      <sz val="11"/>
      <color rgb="FF7F7F7F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b/>
      <sz val="11"/>
      <color indexed="10"/>
      <name val="游ゴシック"/>
      <family val="3"/>
      <charset val="128"/>
      <scheme val="minor"/>
    </font>
    <font>
      <sz val="11"/>
      <color indexed="1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8">
    <border>
      <left/>
      <right/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double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/>
      <right/>
      <top/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 diagonalDown="1"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auto="1"/>
      </right>
      <top style="double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auto="1"/>
      </right>
      <top/>
      <bottom/>
      <diagonal style="thin">
        <color indexed="64"/>
      </diagonal>
    </border>
    <border diagonalDown="1">
      <left style="thin">
        <color indexed="64"/>
      </left>
      <right style="thin">
        <color auto="1"/>
      </right>
      <top/>
      <bottom style="medium">
        <color auto="1"/>
      </bottom>
      <diagonal style="thin">
        <color indexed="64"/>
      </diagonal>
    </border>
    <border diagonalDown="1">
      <left style="thin">
        <color indexed="64"/>
      </left>
      <right style="thin">
        <color auto="1"/>
      </right>
      <top style="medium">
        <color indexed="64"/>
      </top>
      <bottom/>
      <diagonal style="thin">
        <color indexed="64"/>
      </diagonal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6" fontId="14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85">
    <xf numFmtId="0" fontId="0" fillId="0" borderId="0" xfId="0"/>
    <xf numFmtId="0" fontId="0" fillId="0" borderId="0" xfId="0" applyAlignment="1">
      <alignment horizontal="left" vertical="center"/>
    </xf>
    <xf numFmtId="0" fontId="11" fillId="0" borderId="0" xfId="3" applyAlignment="1">
      <alignment horizontal="center" vertical="center"/>
    </xf>
    <xf numFmtId="0" fontId="11" fillId="0" borderId="0" xfId="3" applyAlignment="1">
      <alignment horizontal="center" vertical="center" shrinkToFit="1"/>
    </xf>
    <xf numFmtId="0" fontId="11" fillId="0" borderId="7" xfId="3" applyBorder="1">
      <alignment vertical="center"/>
    </xf>
    <xf numFmtId="0" fontId="11" fillId="0" borderId="71" xfId="3" applyBorder="1" applyAlignment="1" applyProtection="1">
      <alignment horizontal="center" vertical="center"/>
      <protection locked="0"/>
    </xf>
    <xf numFmtId="0" fontId="11" fillId="0" borderId="12" xfId="3" applyBorder="1" applyAlignment="1">
      <alignment horizontal="center" vertical="center"/>
    </xf>
    <xf numFmtId="0" fontId="11" fillId="0" borderId="0" xfId="3" applyAlignment="1" applyProtection="1">
      <alignment horizontal="center" vertical="center"/>
      <protection locked="0"/>
    </xf>
    <xf numFmtId="0" fontId="11" fillId="0" borderId="72" xfId="3" applyBorder="1" applyAlignment="1">
      <alignment horizontal="center" vertical="center"/>
    </xf>
    <xf numFmtId="0" fontId="11" fillId="7" borderId="71" xfId="3" applyFill="1" applyBorder="1" applyAlignment="1">
      <alignment horizontal="center" vertical="center"/>
    </xf>
    <xf numFmtId="179" fontId="11" fillId="0" borderId="77" xfId="3" applyNumberFormat="1" applyBorder="1" applyAlignment="1" applyProtection="1">
      <alignment horizontal="center" vertical="center"/>
      <protection locked="0"/>
    </xf>
    <xf numFmtId="0" fontId="11" fillId="0" borderId="59" xfId="3" applyBorder="1" applyAlignment="1">
      <alignment horizontal="center" vertical="center"/>
    </xf>
    <xf numFmtId="179" fontId="11" fillId="0" borderId="72" xfId="3" applyNumberFormat="1" applyBorder="1" applyAlignment="1" applyProtection="1">
      <alignment horizontal="center" vertical="center"/>
      <protection locked="0"/>
    </xf>
    <xf numFmtId="0" fontId="11" fillId="0" borderId="78" xfId="3" applyBorder="1" applyAlignment="1">
      <alignment horizontal="center" vertical="center"/>
    </xf>
    <xf numFmtId="179" fontId="11" fillId="0" borderId="0" xfId="3" applyNumberFormat="1" applyAlignment="1">
      <alignment horizontal="center" vertical="center"/>
    </xf>
    <xf numFmtId="179" fontId="11" fillId="0" borderId="72" xfId="3" applyNumberFormat="1" applyBorder="1" applyAlignment="1">
      <alignment horizontal="center" vertical="center"/>
    </xf>
    <xf numFmtId="0" fontId="11" fillId="0" borderId="6" xfId="3" applyBorder="1" applyAlignment="1">
      <alignment horizontal="center" vertical="center"/>
    </xf>
    <xf numFmtId="49" fontId="11" fillId="0" borderId="0" xfId="3" applyNumberFormat="1" applyAlignment="1">
      <alignment horizontal="center" vertical="center"/>
    </xf>
    <xf numFmtId="0" fontId="11" fillId="0" borderId="0" xfId="3" applyAlignment="1">
      <alignment vertical="center" shrinkToFit="1"/>
    </xf>
    <xf numFmtId="0" fontId="11" fillId="0" borderId="0" xfId="3">
      <alignment vertical="center"/>
    </xf>
    <xf numFmtId="0" fontId="11" fillId="7" borderId="62" xfId="3" applyFill="1" applyBorder="1" applyAlignment="1">
      <alignment horizontal="center" vertical="center"/>
    </xf>
    <xf numFmtId="179" fontId="11" fillId="0" borderId="81" xfId="3" applyNumberFormat="1" applyBorder="1" applyAlignment="1" applyProtection="1">
      <alignment horizontal="center" vertical="center"/>
      <protection locked="0"/>
    </xf>
    <xf numFmtId="0" fontId="11" fillId="0" borderId="82" xfId="3" applyBorder="1" applyAlignment="1">
      <alignment horizontal="center" vertical="center"/>
    </xf>
    <xf numFmtId="179" fontId="11" fillId="0" borderId="4" xfId="3" applyNumberFormat="1" applyBorder="1" applyAlignment="1" applyProtection="1">
      <alignment horizontal="center" vertical="center"/>
      <protection locked="0"/>
    </xf>
    <xf numFmtId="0" fontId="11" fillId="0" borderId="83" xfId="3" applyBorder="1" applyAlignment="1">
      <alignment horizontal="center" vertical="center"/>
    </xf>
    <xf numFmtId="0" fontId="11" fillId="0" borderId="8" xfId="3" applyBorder="1" applyAlignment="1" applyProtection="1">
      <alignment horizontal="center" vertical="center"/>
      <protection locked="0"/>
    </xf>
    <xf numFmtId="0" fontId="11" fillId="0" borderId="7" xfId="3" applyBorder="1" applyAlignment="1" applyProtection="1">
      <alignment horizontal="center" vertical="center"/>
      <protection locked="0"/>
    </xf>
    <xf numFmtId="0" fontId="11" fillId="0" borderId="13" xfId="3" applyBorder="1" applyAlignment="1">
      <alignment horizontal="center" vertical="center"/>
    </xf>
    <xf numFmtId="0" fontId="11" fillId="7" borderId="8" xfId="3" applyFill="1" applyBorder="1" applyAlignment="1">
      <alignment horizontal="center" vertical="center"/>
    </xf>
    <xf numFmtId="0" fontId="11" fillId="0" borderId="61" xfId="3" applyBorder="1" applyAlignment="1">
      <alignment horizontal="center" vertical="center"/>
    </xf>
    <xf numFmtId="0" fontId="11" fillId="0" borderId="50" xfId="3" applyBorder="1">
      <alignment vertical="center"/>
    </xf>
    <xf numFmtId="0" fontId="11" fillId="0" borderId="8" xfId="3" applyBorder="1" applyAlignment="1">
      <alignment horizontal="center" vertical="center"/>
    </xf>
    <xf numFmtId="179" fontId="11" fillId="0" borderId="7" xfId="3" applyNumberFormat="1" applyBorder="1" applyAlignment="1">
      <alignment horizontal="center" vertical="center"/>
    </xf>
    <xf numFmtId="179" fontId="11" fillId="0" borderId="13" xfId="3" applyNumberFormat="1" applyBorder="1" applyAlignment="1">
      <alignment horizontal="center" vertical="center"/>
    </xf>
    <xf numFmtId="0" fontId="19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18" fillId="0" borderId="0" xfId="3" applyFont="1">
      <alignment vertical="center"/>
    </xf>
    <xf numFmtId="0" fontId="20" fillId="0" borderId="44" xfId="3" applyFont="1" applyBorder="1" applyAlignment="1">
      <alignment horizontal="center" vertical="center" shrinkToFit="1"/>
    </xf>
    <xf numFmtId="0" fontId="20" fillId="0" borderId="37" xfId="3" applyFont="1" applyBorder="1" applyAlignment="1" applyProtection="1">
      <alignment horizontal="center" vertical="center" shrinkToFit="1"/>
      <protection locked="0"/>
    </xf>
    <xf numFmtId="0" fontId="11" fillId="0" borderId="88" xfId="3" applyBorder="1" applyAlignment="1">
      <alignment horizontal="center" vertical="center"/>
    </xf>
    <xf numFmtId="0" fontId="11" fillId="0" borderId="66" xfId="3" applyBorder="1" applyAlignment="1">
      <alignment horizontal="center" vertical="center"/>
    </xf>
    <xf numFmtId="49" fontId="22" fillId="0" borderId="77" xfId="3" applyNumberFormat="1" applyFont="1" applyBorder="1" applyAlignment="1" applyProtection="1">
      <alignment horizontal="center" vertical="center" shrinkToFit="1"/>
      <protection locked="0"/>
    </xf>
    <xf numFmtId="0" fontId="18" fillId="5" borderId="0" xfId="3" applyFont="1" applyFill="1">
      <alignment vertical="center"/>
    </xf>
    <xf numFmtId="0" fontId="18" fillId="6" borderId="0" xfId="3" applyFont="1" applyFill="1">
      <alignment vertical="center"/>
    </xf>
    <xf numFmtId="0" fontId="18" fillId="0" borderId="7" xfId="3" applyFont="1" applyBorder="1">
      <alignment vertical="center"/>
    </xf>
    <xf numFmtId="0" fontId="24" fillId="0" borderId="41" xfId="2" applyFont="1" applyBorder="1" applyAlignment="1" applyProtection="1">
      <alignment horizontal="center" vertical="center" shrinkToFit="1"/>
      <protection hidden="1"/>
    </xf>
    <xf numFmtId="0" fontId="24" fillId="0" borderId="67" xfId="2" applyFont="1" applyBorder="1" applyAlignment="1" applyProtection="1">
      <alignment horizontal="center" vertical="center" shrinkToFit="1"/>
      <protection hidden="1"/>
    </xf>
    <xf numFmtId="0" fontId="24" fillId="0" borderId="53" xfId="2" applyFont="1" applyBorder="1" applyAlignment="1" applyProtection="1">
      <alignment horizontal="center" vertical="center"/>
      <protection hidden="1"/>
    </xf>
    <xf numFmtId="0" fontId="24" fillId="0" borderId="29" xfId="2" applyFont="1" applyBorder="1" applyAlignment="1" applyProtection="1">
      <alignment horizontal="center" vertical="center"/>
      <protection hidden="1"/>
    </xf>
    <xf numFmtId="0" fontId="24" fillId="0" borderId="68" xfId="2" applyFont="1" applyBorder="1" applyAlignment="1" applyProtection="1">
      <alignment horizontal="center" vertical="center" shrinkToFit="1"/>
      <protection hidden="1"/>
    </xf>
    <xf numFmtId="0" fontId="24" fillId="0" borderId="63" xfId="2" applyFont="1" applyBorder="1" applyAlignment="1" applyProtection="1">
      <alignment horizontal="center" vertical="center"/>
      <protection hidden="1"/>
    </xf>
    <xf numFmtId="0" fontId="24" fillId="0" borderId="23" xfId="2" applyFont="1" applyBorder="1" applyAlignment="1" applyProtection="1">
      <alignment horizontal="center" vertical="center" shrinkToFit="1"/>
      <protection hidden="1"/>
    </xf>
    <xf numFmtId="0" fontId="24" fillId="0" borderId="54" xfId="2" applyFont="1" applyBorder="1" applyAlignment="1" applyProtection="1">
      <alignment horizontal="center" vertical="center" shrinkToFit="1"/>
      <protection hidden="1"/>
    </xf>
    <xf numFmtId="0" fontId="24" fillId="0" borderId="0" xfId="1" applyFont="1" applyAlignment="1" applyProtection="1">
      <alignment horizontal="center" vertical="center" wrapText="1"/>
      <protection hidden="1"/>
    </xf>
    <xf numFmtId="0" fontId="24" fillId="0" borderId="0" xfId="1" applyFont="1" applyAlignment="1" applyProtection="1">
      <alignment horizontal="center" vertical="center"/>
      <protection hidden="1"/>
    </xf>
    <xf numFmtId="0" fontId="24" fillId="0" borderId="10" xfId="1" applyFont="1" applyBorder="1" applyAlignment="1" applyProtection="1">
      <alignment horizontal="center" vertical="center"/>
      <protection hidden="1"/>
    </xf>
    <xf numFmtId="0" fontId="27" fillId="0" borderId="0" xfId="1" applyFont="1" applyAlignment="1" applyProtection="1">
      <alignment horizontal="center" vertical="center" wrapText="1" shrinkToFit="1"/>
      <protection hidden="1"/>
    </xf>
    <xf numFmtId="0" fontId="24" fillId="0" borderId="7" xfId="1" applyFont="1" applyBorder="1" applyAlignment="1" applyProtection="1">
      <alignment horizontal="center" vertical="center" shrinkToFit="1"/>
      <protection hidden="1"/>
    </xf>
    <xf numFmtId="0" fontId="28" fillId="0" borderId="0" xfId="1" applyFont="1" applyAlignment="1" applyProtection="1">
      <alignment horizontal="center" vertical="center"/>
      <protection hidden="1"/>
    </xf>
    <xf numFmtId="0" fontId="24" fillId="0" borderId="18" xfId="1" applyFont="1" applyBorder="1" applyAlignment="1" applyProtection="1">
      <alignment horizontal="center" vertical="center"/>
      <protection locked="0" hidden="1"/>
    </xf>
    <xf numFmtId="0" fontId="24" fillId="0" borderId="18" xfId="1" applyFont="1" applyBorder="1" applyAlignment="1" applyProtection="1">
      <alignment horizontal="center" vertical="center" shrinkToFit="1"/>
      <protection hidden="1"/>
    </xf>
    <xf numFmtId="177" fontId="24" fillId="3" borderId="19" xfId="1" applyNumberFormat="1" applyFont="1" applyFill="1" applyBorder="1" applyAlignment="1" applyProtection="1">
      <alignment horizontal="center" vertical="center"/>
      <protection hidden="1"/>
    </xf>
    <xf numFmtId="0" fontId="24" fillId="3" borderId="20" xfId="1" applyFont="1" applyFill="1" applyBorder="1" applyAlignment="1" applyProtection="1">
      <alignment horizontal="center" vertical="center"/>
      <protection hidden="1"/>
    </xf>
    <xf numFmtId="178" fontId="24" fillId="0" borderId="20" xfId="1" applyNumberFormat="1" applyFont="1" applyBorder="1" applyAlignment="1" applyProtection="1">
      <alignment horizontal="center" vertical="center"/>
      <protection locked="0" hidden="1"/>
    </xf>
    <xf numFmtId="0" fontId="24" fillId="0" borderId="20" xfId="1" applyFont="1" applyBorder="1" applyAlignment="1" applyProtection="1">
      <alignment horizontal="center" vertical="center"/>
      <protection hidden="1"/>
    </xf>
    <xf numFmtId="178" fontId="24" fillId="0" borderId="21" xfId="1" applyNumberFormat="1" applyFont="1" applyBorder="1" applyAlignment="1" applyProtection="1">
      <alignment horizontal="center" vertical="center"/>
      <protection locked="0" hidden="1"/>
    </xf>
    <xf numFmtId="0" fontId="24" fillId="0" borderId="23" xfId="1" applyFont="1" applyBorder="1" applyAlignment="1" applyProtection="1">
      <alignment horizontal="center" vertical="center"/>
      <protection locked="0" hidden="1"/>
    </xf>
    <xf numFmtId="0" fontId="24" fillId="0" borderId="23" xfId="1" applyFont="1" applyBorder="1" applyAlignment="1" applyProtection="1">
      <alignment horizontal="center" vertical="center" shrinkToFit="1"/>
      <protection hidden="1"/>
    </xf>
    <xf numFmtId="177" fontId="24" fillId="3" borderId="24" xfId="1" applyNumberFormat="1" applyFont="1" applyFill="1" applyBorder="1" applyAlignment="1" applyProtection="1">
      <alignment horizontal="center" vertical="center"/>
      <protection hidden="1"/>
    </xf>
    <xf numFmtId="0" fontId="24" fillId="3" borderId="26" xfId="1" applyFont="1" applyFill="1" applyBorder="1" applyAlignment="1" applyProtection="1">
      <alignment horizontal="center" vertical="center"/>
      <protection hidden="1"/>
    </xf>
    <xf numFmtId="178" fontId="24" fillId="0" borderId="26" xfId="1" applyNumberFormat="1" applyFont="1" applyBorder="1" applyAlignment="1" applyProtection="1">
      <alignment horizontal="center" vertical="center"/>
      <protection locked="0" hidden="1"/>
    </xf>
    <xf numFmtId="0" fontId="24" fillId="0" borderId="26" xfId="1" applyFont="1" applyBorder="1" applyAlignment="1" applyProtection="1">
      <alignment horizontal="center" vertical="center"/>
      <protection hidden="1"/>
    </xf>
    <xf numFmtId="178" fontId="24" fillId="0" borderId="27" xfId="1" applyNumberFormat="1" applyFont="1" applyBorder="1" applyAlignment="1" applyProtection="1">
      <alignment horizontal="center" vertical="center"/>
      <protection locked="0" hidden="1"/>
    </xf>
    <xf numFmtId="0" fontId="24" fillId="0" borderId="33" xfId="1" applyFont="1" applyBorder="1" applyAlignment="1" applyProtection="1">
      <alignment horizontal="center" vertical="center"/>
      <protection locked="0" hidden="1"/>
    </xf>
    <xf numFmtId="0" fontId="24" fillId="0" borderId="33" xfId="1" applyFont="1" applyBorder="1" applyAlignment="1" applyProtection="1">
      <alignment horizontal="center" vertical="center" shrinkToFit="1"/>
      <protection hidden="1"/>
    </xf>
    <xf numFmtId="177" fontId="24" fillId="3" borderId="34" xfId="1" applyNumberFormat="1" applyFont="1" applyFill="1" applyBorder="1" applyAlignment="1" applyProtection="1">
      <alignment horizontal="center" vertical="center"/>
      <protection hidden="1"/>
    </xf>
    <xf numFmtId="0" fontId="24" fillId="3" borderId="36" xfId="1" applyFont="1" applyFill="1" applyBorder="1" applyAlignment="1" applyProtection="1">
      <alignment horizontal="center" vertical="center"/>
      <protection hidden="1"/>
    </xf>
    <xf numFmtId="178" fontId="24" fillId="0" borderId="36" xfId="1" applyNumberFormat="1" applyFont="1" applyBorder="1" applyAlignment="1" applyProtection="1">
      <alignment horizontal="center" vertical="center"/>
      <protection locked="0" hidden="1"/>
    </xf>
    <xf numFmtId="0" fontId="24" fillId="0" borderId="36" xfId="1" applyFont="1" applyBorder="1" applyAlignment="1" applyProtection="1">
      <alignment horizontal="center" vertical="center"/>
      <protection hidden="1"/>
    </xf>
    <xf numFmtId="178" fontId="24" fillId="0" borderId="37" xfId="1" applyNumberFormat="1" applyFont="1" applyBorder="1" applyAlignment="1" applyProtection="1">
      <alignment horizontal="center" vertical="center"/>
      <protection locked="0" hidden="1"/>
    </xf>
    <xf numFmtId="0" fontId="24" fillId="0" borderId="39" xfId="1" applyFont="1" applyBorder="1" applyAlignment="1" applyProtection="1">
      <alignment horizontal="center" vertical="center"/>
      <protection locked="0" hidden="1"/>
    </xf>
    <xf numFmtId="0" fontId="24" fillId="0" borderId="39" xfId="1" applyFont="1" applyBorder="1" applyAlignment="1" applyProtection="1">
      <alignment horizontal="center" vertical="center" shrinkToFit="1"/>
      <protection hidden="1"/>
    </xf>
    <xf numFmtId="177" fontId="24" fillId="3" borderId="42" xfId="1" applyNumberFormat="1" applyFont="1" applyFill="1" applyBorder="1" applyAlignment="1" applyProtection="1">
      <alignment horizontal="center" vertical="center"/>
      <protection hidden="1"/>
    </xf>
    <xf numFmtId="0" fontId="24" fillId="3" borderId="43" xfId="1" applyFont="1" applyFill="1" applyBorder="1" applyAlignment="1" applyProtection="1">
      <alignment horizontal="center" vertical="center"/>
      <protection hidden="1"/>
    </xf>
    <xf numFmtId="178" fontId="24" fillId="0" borderId="43" xfId="1" applyNumberFormat="1" applyFont="1" applyBorder="1" applyAlignment="1" applyProtection="1">
      <alignment horizontal="center" vertical="center"/>
      <protection locked="0" hidden="1"/>
    </xf>
    <xf numFmtId="0" fontId="24" fillId="0" borderId="43" xfId="1" applyFont="1" applyBorder="1" applyAlignment="1" applyProtection="1">
      <alignment horizontal="center" vertical="center"/>
      <protection hidden="1"/>
    </xf>
    <xf numFmtId="178" fontId="24" fillId="0" borderId="44" xfId="1" applyNumberFormat="1" applyFont="1" applyBorder="1" applyAlignment="1" applyProtection="1">
      <alignment horizontal="center" vertical="center"/>
      <protection locked="0" hidden="1"/>
    </xf>
    <xf numFmtId="0" fontId="24" fillId="0" borderId="47" xfId="1" applyFont="1" applyBorder="1" applyAlignment="1" applyProtection="1">
      <alignment horizontal="center" vertical="center"/>
      <protection locked="0" hidden="1"/>
    </xf>
    <xf numFmtId="177" fontId="24" fillId="0" borderId="42" xfId="1" applyNumberFormat="1" applyFont="1" applyBorder="1" applyAlignment="1" applyProtection="1">
      <alignment horizontal="center" vertical="center"/>
      <protection locked="0" hidden="1"/>
    </xf>
    <xf numFmtId="177" fontId="24" fillId="0" borderId="24" xfId="1" applyNumberFormat="1" applyFont="1" applyBorder="1" applyAlignment="1" applyProtection="1">
      <alignment horizontal="center" vertical="center"/>
      <protection locked="0" hidden="1"/>
    </xf>
    <xf numFmtId="177" fontId="24" fillId="0" borderId="34" xfId="1" applyNumberFormat="1" applyFont="1" applyBorder="1" applyAlignment="1" applyProtection="1">
      <alignment horizontal="center" vertical="center"/>
      <protection locked="0" hidden="1"/>
    </xf>
    <xf numFmtId="177" fontId="24" fillId="0" borderId="43" xfId="1" applyNumberFormat="1" applyFont="1" applyBorder="1" applyAlignment="1" applyProtection="1">
      <alignment horizontal="center" vertical="center"/>
      <protection locked="0" hidden="1"/>
    </xf>
    <xf numFmtId="177" fontId="24" fillId="0" borderId="26" xfId="1" applyNumberFormat="1" applyFont="1" applyBorder="1" applyAlignment="1" applyProtection="1">
      <alignment horizontal="center" vertical="center"/>
      <protection locked="0" hidden="1"/>
    </xf>
    <xf numFmtId="177" fontId="24" fillId="0" borderId="36" xfId="1" applyNumberFormat="1" applyFont="1" applyBorder="1" applyAlignment="1" applyProtection="1">
      <alignment horizontal="center" vertical="center"/>
      <protection locked="0" hidden="1"/>
    </xf>
    <xf numFmtId="0" fontId="24" fillId="0" borderId="34" xfId="1" applyFont="1" applyBorder="1" applyAlignment="1" applyProtection="1">
      <alignment horizontal="center" vertical="center" shrinkToFit="1"/>
      <protection hidden="1"/>
    </xf>
    <xf numFmtId="0" fontId="24" fillId="0" borderId="42" xfId="1" applyFont="1" applyBorder="1" applyAlignment="1" applyProtection="1">
      <alignment horizontal="center" vertical="center" shrinkToFit="1"/>
      <protection hidden="1"/>
    </xf>
    <xf numFmtId="0" fontId="24" fillId="0" borderId="24" xfId="1" applyFont="1" applyBorder="1" applyAlignment="1" applyProtection="1">
      <alignment horizontal="center" vertical="center" shrinkToFit="1"/>
      <protection hidden="1"/>
    </xf>
    <xf numFmtId="0" fontId="24" fillId="0" borderId="44" xfId="1" applyFont="1" applyBorder="1" applyAlignment="1" applyProtection="1">
      <alignment horizontal="center" vertical="center"/>
      <protection hidden="1"/>
    </xf>
    <xf numFmtId="0" fontId="24" fillId="0" borderId="40" xfId="1" applyFont="1" applyBorder="1" applyAlignment="1" applyProtection="1">
      <alignment horizontal="center" vertical="center" shrinkToFit="1"/>
      <protection hidden="1"/>
    </xf>
    <xf numFmtId="0" fontId="24" fillId="0" borderId="27" xfId="1" applyFont="1" applyBorder="1" applyAlignment="1" applyProtection="1">
      <alignment horizontal="center" vertical="center"/>
      <protection hidden="1"/>
    </xf>
    <xf numFmtId="0" fontId="24" fillId="0" borderId="37" xfId="1" applyFont="1" applyBorder="1" applyAlignment="1" applyProtection="1">
      <alignment horizontal="center" vertical="center"/>
      <protection hidden="1"/>
    </xf>
    <xf numFmtId="0" fontId="24" fillId="0" borderId="92" xfId="1" applyFont="1" applyBorder="1" applyAlignment="1" applyProtection="1">
      <alignment horizontal="center" vertical="center"/>
      <protection hidden="1"/>
    </xf>
    <xf numFmtId="0" fontId="24" fillId="0" borderId="47" xfId="1" applyFont="1" applyBorder="1" applyAlignment="1" applyProtection="1">
      <alignment horizontal="center" vertical="center" shrinkToFit="1"/>
      <protection hidden="1"/>
    </xf>
    <xf numFmtId="177" fontId="24" fillId="3" borderId="40" xfId="1" applyNumberFormat="1" applyFont="1" applyFill="1" applyBorder="1" applyAlignment="1" applyProtection="1">
      <alignment horizontal="center" vertical="center"/>
      <protection hidden="1"/>
    </xf>
    <xf numFmtId="0" fontId="24" fillId="3" borderId="60" xfId="1" applyFont="1" applyFill="1" applyBorder="1" applyAlignment="1" applyProtection="1">
      <alignment horizontal="center" vertical="center"/>
      <protection hidden="1"/>
    </xf>
    <xf numFmtId="178" fontId="24" fillId="0" borderId="60" xfId="1" applyNumberFormat="1" applyFont="1" applyBorder="1" applyAlignment="1" applyProtection="1">
      <alignment horizontal="center" vertical="center"/>
      <protection locked="0" hidden="1"/>
    </xf>
    <xf numFmtId="0" fontId="24" fillId="0" borderId="60" xfId="1" applyFont="1" applyBorder="1" applyAlignment="1" applyProtection="1">
      <alignment horizontal="center" vertical="center"/>
      <protection hidden="1"/>
    </xf>
    <xf numFmtId="178" fontId="24" fillId="0" borderId="108" xfId="1" applyNumberFormat="1" applyFont="1" applyBorder="1" applyAlignment="1" applyProtection="1">
      <alignment horizontal="center" vertical="center"/>
      <protection locked="0" hidden="1"/>
    </xf>
    <xf numFmtId="0" fontId="24" fillId="0" borderId="57" xfId="1" applyFont="1" applyBorder="1" applyAlignment="1" applyProtection="1">
      <alignment horizontal="center" vertical="center" shrinkToFit="1"/>
      <protection hidden="1"/>
    </xf>
    <xf numFmtId="0" fontId="10" fillId="5" borderId="5" xfId="3" applyFont="1" applyFill="1" applyBorder="1" applyAlignment="1">
      <alignment horizontal="center" vertical="center"/>
    </xf>
    <xf numFmtId="0" fontId="10" fillId="6" borderId="79" xfId="3" applyFont="1" applyFill="1" applyBorder="1" applyAlignment="1">
      <alignment horizontal="center" vertical="center"/>
    </xf>
    <xf numFmtId="0" fontId="24" fillId="0" borderId="98" xfId="2" applyFont="1" applyBorder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horizontal="center" vertical="center"/>
      <protection hidden="1"/>
    </xf>
    <xf numFmtId="0" fontId="24" fillId="0" borderId="0" xfId="2" applyFont="1" applyAlignment="1" applyProtection="1">
      <alignment horizontal="center" vertical="center" shrinkToFit="1"/>
      <protection hidden="1"/>
    </xf>
    <xf numFmtId="42" fontId="24" fillId="0" borderId="0" xfId="2" applyNumberFormat="1" applyFont="1" applyAlignment="1" applyProtection="1">
      <alignment horizontal="left" vertical="center" shrinkToFit="1"/>
      <protection hidden="1"/>
    </xf>
    <xf numFmtId="0" fontId="24" fillId="0" borderId="58" xfId="2" applyFont="1" applyBorder="1" applyAlignment="1" applyProtection="1">
      <alignment horizontal="center" vertical="center"/>
      <protection hidden="1"/>
    </xf>
    <xf numFmtId="0" fontId="24" fillId="0" borderId="105" xfId="2" applyFont="1" applyBorder="1" applyAlignment="1" applyProtection="1">
      <alignment horizontal="center" vertical="center" shrinkToFit="1"/>
      <protection hidden="1"/>
    </xf>
    <xf numFmtId="0" fontId="24" fillId="0" borderId="97" xfId="2" applyFont="1" applyBorder="1" applyAlignment="1" applyProtection="1">
      <alignment horizontal="center" vertical="center" shrinkToFit="1"/>
      <protection hidden="1"/>
    </xf>
    <xf numFmtId="0" fontId="11" fillId="0" borderId="0" xfId="3" applyAlignment="1">
      <alignment horizontal="left" vertical="center"/>
    </xf>
    <xf numFmtId="0" fontId="11" fillId="0" borderId="80" xfId="3" applyBorder="1" applyAlignment="1">
      <alignment horizontal="center" vertical="center"/>
    </xf>
    <xf numFmtId="0" fontId="9" fillId="5" borderId="73" xfId="3" applyFont="1" applyFill="1" applyBorder="1" applyAlignment="1">
      <alignment horizontal="center" vertical="center" shrinkToFit="1"/>
    </xf>
    <xf numFmtId="0" fontId="9" fillId="6" borderId="72" xfId="3" applyFont="1" applyFill="1" applyBorder="1" applyAlignment="1">
      <alignment horizontal="center" vertical="center"/>
    </xf>
    <xf numFmtId="0" fontId="11" fillId="0" borderId="84" xfId="3" applyBorder="1" applyAlignment="1">
      <alignment horizontal="center" vertical="center"/>
    </xf>
    <xf numFmtId="0" fontId="11" fillId="0" borderId="51" xfId="3" applyBorder="1" applyAlignment="1">
      <alignment horizontal="center" vertical="center"/>
    </xf>
    <xf numFmtId="0" fontId="11" fillId="0" borderId="52" xfId="3" applyBorder="1" applyAlignment="1">
      <alignment horizontal="center" vertical="center"/>
    </xf>
    <xf numFmtId="0" fontId="11" fillId="0" borderId="101" xfId="3" applyBorder="1" applyAlignment="1">
      <alignment horizontal="center" vertical="center"/>
    </xf>
    <xf numFmtId="0" fontId="11" fillId="0" borderId="53" xfId="3" applyBorder="1" applyAlignment="1">
      <alignment horizontal="center" vertical="center"/>
    </xf>
    <xf numFmtId="0" fontId="11" fillId="0" borderId="54" xfId="3" applyBorder="1" applyAlignment="1">
      <alignment horizontal="center" vertical="center"/>
    </xf>
    <xf numFmtId="0" fontId="9" fillId="0" borderId="53" xfId="3" applyFont="1" applyBorder="1" applyAlignment="1">
      <alignment horizontal="center" vertical="center"/>
    </xf>
    <xf numFmtId="0" fontId="11" fillId="0" borderId="117" xfId="3" applyBorder="1" applyAlignment="1">
      <alignment horizontal="center" vertical="center"/>
    </xf>
    <xf numFmtId="0" fontId="11" fillId="0" borderId="118" xfId="3" applyBorder="1" applyAlignment="1">
      <alignment horizontal="center" vertical="center"/>
    </xf>
    <xf numFmtId="0" fontId="11" fillId="0" borderId="101" xfId="3" applyBorder="1" applyAlignment="1">
      <alignment horizontal="center" vertical="center" shrinkToFit="1"/>
    </xf>
    <xf numFmtId="0" fontId="11" fillId="0" borderId="53" xfId="3" applyBorder="1" applyAlignment="1">
      <alignment horizontal="center" vertical="center" shrinkToFit="1"/>
    </xf>
    <xf numFmtId="0" fontId="11" fillId="0" borderId="86" xfId="3" applyBorder="1" applyAlignment="1">
      <alignment horizontal="center" vertical="center"/>
    </xf>
    <xf numFmtId="0" fontId="11" fillId="0" borderId="55" xfId="3" applyBorder="1" applyAlignment="1">
      <alignment horizontal="center" vertical="center"/>
    </xf>
    <xf numFmtId="0" fontId="11" fillId="0" borderId="56" xfId="3" applyBorder="1" applyAlignment="1">
      <alignment horizontal="center" vertical="center"/>
    </xf>
    <xf numFmtId="0" fontId="11" fillId="0" borderId="54" xfId="3" applyBorder="1" applyAlignment="1">
      <alignment horizontal="center" vertical="center" shrinkToFit="1"/>
    </xf>
    <xf numFmtId="0" fontId="9" fillId="0" borderId="12" xfId="3" applyFont="1" applyBorder="1" applyAlignment="1">
      <alignment horizontal="center" vertical="center"/>
    </xf>
    <xf numFmtId="0" fontId="9" fillId="0" borderId="9" xfId="3" applyFont="1" applyBorder="1" applyAlignment="1">
      <alignment horizontal="center" vertical="center"/>
    </xf>
    <xf numFmtId="0" fontId="9" fillId="0" borderId="72" xfId="3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/>
    </xf>
    <xf numFmtId="0" fontId="24" fillId="0" borderId="12" xfId="1" applyFont="1" applyBorder="1" applyAlignment="1" applyProtection="1">
      <alignment horizontal="center" vertical="center" shrinkToFit="1"/>
      <protection hidden="1"/>
    </xf>
    <xf numFmtId="0" fontId="8" fillId="0" borderId="0" xfId="3" applyFont="1" applyAlignment="1">
      <alignment horizontal="center" vertical="center"/>
    </xf>
    <xf numFmtId="0" fontId="24" fillId="0" borderId="96" xfId="1" applyFont="1" applyBorder="1" applyAlignment="1" applyProtection="1">
      <alignment horizontal="center" vertical="center" shrinkToFit="1"/>
      <protection hidden="1"/>
    </xf>
    <xf numFmtId="0" fontId="24" fillId="0" borderId="25" xfId="1" applyFont="1" applyBorder="1" applyAlignment="1" applyProtection="1">
      <alignment horizontal="center" vertical="center" shrinkToFit="1"/>
      <protection hidden="1"/>
    </xf>
    <xf numFmtId="0" fontId="24" fillId="0" borderId="35" xfId="1" applyFont="1" applyBorder="1" applyAlignment="1" applyProtection="1">
      <alignment horizontal="center" vertical="center" shrinkToFit="1"/>
      <protection hidden="1"/>
    </xf>
    <xf numFmtId="0" fontId="24" fillId="0" borderId="41" xfId="1" applyFont="1" applyBorder="1" applyAlignment="1" applyProtection="1">
      <alignment horizontal="center" vertical="center" shrinkToFit="1"/>
      <protection hidden="1"/>
    </xf>
    <xf numFmtId="0" fontId="24" fillId="0" borderId="48" xfId="1" applyFont="1" applyBorder="1" applyAlignment="1" applyProtection="1">
      <alignment horizontal="center" vertical="center" shrinkToFit="1"/>
      <protection hidden="1"/>
    </xf>
    <xf numFmtId="0" fontId="24" fillId="0" borderId="20" xfId="1" applyFont="1" applyBorder="1" applyAlignment="1" applyProtection="1">
      <alignment horizontal="center" vertical="center" shrinkToFit="1"/>
      <protection hidden="1"/>
    </xf>
    <xf numFmtId="0" fontId="24" fillId="0" borderId="19" xfId="1" applyFont="1" applyBorder="1" applyAlignment="1" applyProtection="1">
      <alignment horizontal="center" vertical="center" shrinkToFit="1"/>
      <protection hidden="1"/>
    </xf>
    <xf numFmtId="0" fontId="24" fillId="0" borderId="26" xfId="1" applyFont="1" applyBorder="1" applyAlignment="1" applyProtection="1">
      <alignment horizontal="center" vertical="center" shrinkToFit="1"/>
      <protection hidden="1"/>
    </xf>
    <xf numFmtId="0" fontId="24" fillId="0" borderId="60" xfId="1" applyFont="1" applyBorder="1" applyAlignment="1" applyProtection="1">
      <alignment horizontal="center" vertical="center" shrinkToFit="1"/>
      <protection hidden="1"/>
    </xf>
    <xf numFmtId="0" fontId="24" fillId="0" borderId="36" xfId="1" applyFont="1" applyBorder="1" applyAlignment="1" applyProtection="1">
      <alignment horizontal="center" vertical="center" shrinkToFit="1"/>
      <protection hidden="1"/>
    </xf>
    <xf numFmtId="0" fontId="24" fillId="0" borderId="43" xfId="1" applyFont="1" applyBorder="1" applyAlignment="1" applyProtection="1">
      <alignment horizontal="center" vertical="center" shrinkToFit="1"/>
      <protection hidden="1"/>
    </xf>
    <xf numFmtId="0" fontId="24" fillId="0" borderId="29" xfId="2" applyFont="1" applyBorder="1" applyAlignment="1" applyProtection="1">
      <alignment horizontal="center" vertical="center" shrinkToFit="1"/>
      <protection hidden="1"/>
    </xf>
    <xf numFmtId="0" fontId="23" fillId="0" borderId="116" xfId="3" applyFont="1" applyBorder="1" applyAlignment="1">
      <alignment horizontal="center" vertical="center"/>
    </xf>
    <xf numFmtId="0" fontId="23" fillId="0" borderId="0" xfId="3" applyFont="1" applyAlignment="1">
      <alignment horizontal="center" vertical="center"/>
    </xf>
    <xf numFmtId="180" fontId="11" fillId="0" borderId="0" xfId="3" applyNumberFormat="1" applyAlignment="1">
      <alignment horizontal="center" vertical="center"/>
    </xf>
    <xf numFmtId="180" fontId="11" fillId="0" borderId="12" xfId="3" applyNumberFormat="1" applyBorder="1" applyAlignment="1">
      <alignment horizontal="center" vertical="center"/>
    </xf>
    <xf numFmtId="0" fontId="17" fillId="0" borderId="23" xfId="3" applyFont="1" applyBorder="1" applyAlignment="1">
      <alignment horizontal="center" vertical="center"/>
    </xf>
    <xf numFmtId="0" fontId="17" fillId="0" borderId="65" xfId="3" applyFont="1" applyBorder="1" applyAlignment="1">
      <alignment horizontal="center" vertical="center"/>
    </xf>
    <xf numFmtId="42" fontId="17" fillId="0" borderId="65" xfId="3" applyNumberFormat="1" applyFont="1" applyBorder="1">
      <alignment vertical="center"/>
    </xf>
    <xf numFmtId="0" fontId="29" fillId="0" borderId="14" xfId="3" applyFont="1" applyBorder="1" applyAlignment="1">
      <alignment horizontal="center" vertical="center"/>
    </xf>
    <xf numFmtId="0" fontId="29" fillId="0" borderId="92" xfId="3" applyFont="1" applyBorder="1" applyAlignment="1">
      <alignment horizontal="center" vertical="center"/>
    </xf>
    <xf numFmtId="0" fontId="29" fillId="0" borderId="69" xfId="3" applyFont="1" applyBorder="1" applyAlignment="1">
      <alignment horizontal="center" vertical="center"/>
    </xf>
    <xf numFmtId="0" fontId="8" fillId="0" borderId="7" xfId="3" applyFont="1" applyBorder="1" applyAlignment="1">
      <alignment horizontal="center" vertical="center"/>
    </xf>
    <xf numFmtId="0" fontId="11" fillId="0" borderId="7" xfId="3" applyBorder="1" applyAlignment="1">
      <alignment horizontal="center" vertical="center"/>
    </xf>
    <xf numFmtId="0" fontId="11" fillId="0" borderId="71" xfId="3" applyBorder="1" applyAlignment="1">
      <alignment horizontal="center" vertical="center"/>
    </xf>
    <xf numFmtId="0" fontId="11" fillId="0" borderId="3" xfId="3" applyBorder="1" applyAlignment="1">
      <alignment horizontal="center" vertical="center"/>
    </xf>
    <xf numFmtId="49" fontId="7" fillId="0" borderId="3" xfId="3" applyNumberFormat="1" applyFont="1" applyBorder="1" applyAlignment="1" applyProtection="1">
      <alignment horizontal="center" vertical="center"/>
      <protection locked="0"/>
    </xf>
    <xf numFmtId="0" fontId="9" fillId="0" borderId="62" xfId="3" applyFont="1" applyBorder="1" applyAlignment="1">
      <alignment horizontal="center" vertical="center"/>
    </xf>
    <xf numFmtId="0" fontId="8" fillId="0" borderId="62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11" fillId="0" borderId="62" xfId="3" applyBorder="1" applyAlignment="1">
      <alignment horizontal="center" vertical="center"/>
    </xf>
    <xf numFmtId="0" fontId="24" fillId="0" borderId="40" xfId="1" applyFont="1" applyBorder="1" applyAlignment="1" applyProtection="1">
      <alignment horizontal="center" vertical="center" shrinkToFit="1"/>
      <protection locked="0" hidden="1"/>
    </xf>
    <xf numFmtId="0" fontId="24" fillId="0" borderId="24" xfId="1" applyFont="1" applyBorder="1" applyAlignment="1" applyProtection="1">
      <alignment horizontal="center" vertical="center" shrinkToFit="1"/>
      <protection locked="0" hidden="1"/>
    </xf>
    <xf numFmtId="0" fontId="24" fillId="0" borderId="34" xfId="1" applyFont="1" applyBorder="1" applyAlignment="1" applyProtection="1">
      <alignment horizontal="center" vertical="center" shrinkToFit="1"/>
      <protection locked="0" hidden="1"/>
    </xf>
    <xf numFmtId="0" fontId="24" fillId="0" borderId="42" xfId="1" applyFont="1" applyBorder="1" applyAlignment="1" applyProtection="1">
      <alignment horizontal="center" vertical="center" shrinkToFit="1"/>
      <protection locked="0" hidden="1"/>
    </xf>
    <xf numFmtId="0" fontId="24" fillId="0" borderId="49" xfId="1" applyFont="1" applyBorder="1" applyAlignment="1" applyProtection="1">
      <alignment horizontal="center" vertical="center" shrinkToFit="1"/>
      <protection locked="0" hidden="1"/>
    </xf>
    <xf numFmtId="0" fontId="24" fillId="0" borderId="11" xfId="1" applyFont="1" applyBorder="1" applyAlignment="1" applyProtection="1">
      <alignment horizontal="center" vertical="center" shrinkToFit="1"/>
      <protection locked="0" hidden="1"/>
    </xf>
    <xf numFmtId="0" fontId="24" fillId="0" borderId="19" xfId="1" applyFont="1" applyBorder="1" applyAlignment="1" applyProtection="1">
      <alignment horizontal="center" vertical="center" shrinkToFit="1"/>
      <protection locked="0" hidden="1"/>
    </xf>
    <xf numFmtId="0" fontId="7" fillId="8" borderId="0" xfId="3" applyFont="1" applyFill="1" applyAlignment="1">
      <alignment horizontal="center" vertical="center"/>
    </xf>
    <xf numFmtId="0" fontId="11" fillId="8" borderId="0" xfId="3" applyFill="1" applyAlignment="1">
      <alignment horizontal="center" vertical="center"/>
    </xf>
    <xf numFmtId="0" fontId="6" fillId="8" borderId="0" xfId="3" applyFont="1" applyFill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5" fillId="0" borderId="80" xfId="3" applyFont="1" applyBorder="1" applyAlignment="1">
      <alignment horizontal="center" vertical="center"/>
    </xf>
    <xf numFmtId="181" fontId="11" fillId="0" borderId="0" xfId="3" applyNumberFormat="1" applyAlignment="1">
      <alignment horizontal="center" vertical="center"/>
    </xf>
    <xf numFmtId="0" fontId="24" fillId="0" borderId="11" xfId="1" applyFont="1" applyBorder="1" applyAlignment="1" applyProtection="1">
      <alignment horizontal="center" vertical="center" shrinkToFit="1"/>
      <protection hidden="1"/>
    </xf>
    <xf numFmtId="0" fontId="3" fillId="0" borderId="0" xfId="3" applyFont="1" applyAlignment="1">
      <alignment horizontal="center" vertical="center"/>
    </xf>
    <xf numFmtId="14" fontId="18" fillId="0" borderId="0" xfId="3" applyNumberFormat="1" applyFont="1" applyAlignment="1">
      <alignment horizontal="center" vertical="center"/>
    </xf>
    <xf numFmtId="0" fontId="24" fillId="0" borderId="0" xfId="3" applyFont="1" applyAlignment="1">
      <alignment horizontal="center"/>
    </xf>
    <xf numFmtId="49" fontId="24" fillId="0" borderId="0" xfId="3" applyNumberFormat="1" applyFont="1" applyAlignment="1">
      <alignment horizontal="center"/>
    </xf>
    <xf numFmtId="14" fontId="24" fillId="0" borderId="0" xfId="3" applyNumberFormat="1" applyFont="1" applyAlignment="1">
      <alignment horizontal="center"/>
    </xf>
    <xf numFmtId="49" fontId="29" fillId="0" borderId="0" xfId="3" applyNumberFormat="1" applyFont="1" applyAlignment="1">
      <alignment horizontal="center"/>
    </xf>
    <xf numFmtId="0" fontId="29" fillId="0" borderId="0" xfId="3" applyFont="1" applyAlignment="1">
      <alignment horizontal="center"/>
    </xf>
    <xf numFmtId="14" fontId="29" fillId="0" borderId="0" xfId="3" applyNumberFormat="1" applyFont="1" applyAlignment="1">
      <alignment horizontal="center"/>
    </xf>
    <xf numFmtId="14" fontId="11" fillId="0" borderId="0" xfId="3" applyNumberFormat="1" applyAlignment="1">
      <alignment horizontal="center" vertical="center"/>
    </xf>
    <xf numFmtId="0" fontId="24" fillId="0" borderId="126" xfId="1" applyFont="1" applyBorder="1" applyAlignment="1" applyProtection="1">
      <alignment horizontal="center" vertical="center"/>
      <protection locked="0" hidden="1"/>
    </xf>
    <xf numFmtId="0" fontId="24" fillId="0" borderId="102" xfId="1" applyFont="1" applyBorder="1" applyAlignment="1" applyProtection="1">
      <alignment horizontal="center" vertical="center" shrinkToFit="1"/>
      <protection hidden="1"/>
    </xf>
    <xf numFmtId="0" fontId="24" fillId="0" borderId="116" xfId="1" applyFont="1" applyBorder="1" applyAlignment="1" applyProtection="1">
      <alignment horizontal="center" vertical="center" shrinkToFit="1"/>
      <protection hidden="1"/>
    </xf>
    <xf numFmtId="0" fontId="24" fillId="0" borderId="126" xfId="1" applyFont="1" applyBorder="1" applyAlignment="1" applyProtection="1">
      <alignment horizontal="center" vertical="center" shrinkToFit="1"/>
      <protection hidden="1"/>
    </xf>
    <xf numFmtId="0" fontId="24" fillId="0" borderId="102" xfId="1" applyFont="1" applyBorder="1" applyAlignment="1" applyProtection="1">
      <alignment horizontal="center" vertical="center" shrinkToFit="1"/>
      <protection locked="0" hidden="1"/>
    </xf>
    <xf numFmtId="177" fontId="24" fillId="3" borderId="102" xfId="1" applyNumberFormat="1" applyFont="1" applyFill="1" applyBorder="1" applyAlignment="1" applyProtection="1">
      <alignment horizontal="center" vertical="center"/>
      <protection hidden="1"/>
    </xf>
    <xf numFmtId="0" fontId="24" fillId="3" borderId="103" xfId="1" applyFont="1" applyFill="1" applyBorder="1" applyAlignment="1" applyProtection="1">
      <alignment horizontal="center" vertical="center"/>
      <protection hidden="1"/>
    </xf>
    <xf numFmtId="178" fontId="24" fillId="0" borderId="103" xfId="1" applyNumberFormat="1" applyFont="1" applyBorder="1" applyAlignment="1" applyProtection="1">
      <alignment horizontal="center" vertical="center"/>
      <protection locked="0" hidden="1"/>
    </xf>
    <xf numFmtId="0" fontId="24" fillId="0" borderId="103" xfId="1" applyFont="1" applyBorder="1" applyAlignment="1" applyProtection="1">
      <alignment horizontal="center" vertical="center"/>
      <protection hidden="1"/>
    </xf>
    <xf numFmtId="178" fontId="24" fillId="0" borderId="127" xfId="1" applyNumberFormat="1" applyFont="1" applyBorder="1" applyAlignment="1" applyProtection="1">
      <alignment horizontal="center" vertical="center"/>
      <protection locked="0" hidden="1"/>
    </xf>
    <xf numFmtId="0" fontId="30" fillId="0" borderId="0" xfId="0" applyFont="1" applyAlignment="1">
      <alignment horizontal="center" vertical="center"/>
    </xf>
    <xf numFmtId="0" fontId="30" fillId="0" borderId="51" xfId="0" applyFont="1" applyBorder="1" applyAlignment="1">
      <alignment horizontal="center" vertical="center"/>
    </xf>
    <xf numFmtId="0" fontId="30" fillId="0" borderId="39" xfId="0" applyFont="1" applyBorder="1" applyAlignment="1">
      <alignment horizontal="center" vertical="center"/>
    </xf>
    <xf numFmtId="49" fontId="30" fillId="0" borderId="39" xfId="0" applyNumberFormat="1" applyFont="1" applyBorder="1" applyAlignment="1">
      <alignment horizontal="center" vertical="center"/>
    </xf>
    <xf numFmtId="49" fontId="30" fillId="0" borderId="52" xfId="0" applyNumberFormat="1" applyFont="1" applyBorder="1" applyAlignment="1">
      <alignment horizontal="center" vertical="center"/>
    </xf>
    <xf numFmtId="0" fontId="30" fillId="0" borderId="53" xfId="0" applyFont="1" applyBorder="1" applyAlignment="1">
      <alignment horizontal="center" vertical="center"/>
    </xf>
    <xf numFmtId="0" fontId="30" fillId="0" borderId="23" xfId="0" applyFont="1" applyBorder="1" applyAlignment="1">
      <alignment horizontal="center" vertical="center"/>
    </xf>
    <xf numFmtId="49" fontId="30" fillId="0" borderId="23" xfId="0" applyNumberFormat="1" applyFont="1" applyBorder="1" applyAlignment="1">
      <alignment horizontal="center" vertical="center"/>
    </xf>
    <xf numFmtId="49" fontId="30" fillId="0" borderId="54" xfId="0" applyNumberFormat="1" applyFont="1" applyBorder="1" applyAlignment="1">
      <alignment horizontal="center" vertical="center"/>
    </xf>
    <xf numFmtId="0" fontId="30" fillId="3" borderId="53" xfId="0" applyFont="1" applyFill="1" applyBorder="1" applyAlignment="1">
      <alignment horizontal="center" vertical="center"/>
    </xf>
    <xf numFmtId="0" fontId="30" fillId="3" borderId="23" xfId="0" applyFont="1" applyFill="1" applyBorder="1" applyAlignment="1">
      <alignment horizontal="center" vertical="center"/>
    </xf>
    <xf numFmtId="49" fontId="30" fillId="3" borderId="23" xfId="0" applyNumberFormat="1" applyFont="1" applyFill="1" applyBorder="1" applyAlignment="1" applyProtection="1">
      <alignment horizontal="center" vertical="center"/>
      <protection locked="0"/>
    </xf>
    <xf numFmtId="49" fontId="30" fillId="3" borderId="54" xfId="0" applyNumberFormat="1" applyFont="1" applyFill="1" applyBorder="1" applyAlignment="1" applyProtection="1">
      <alignment horizontal="center" vertical="center"/>
      <protection locked="0"/>
    </xf>
    <xf numFmtId="0" fontId="30" fillId="3" borderId="55" xfId="0" applyFont="1" applyFill="1" applyBorder="1" applyAlignment="1">
      <alignment horizontal="center" vertical="center"/>
    </xf>
    <xf numFmtId="0" fontId="30" fillId="3" borderId="33" xfId="0" applyFont="1" applyFill="1" applyBorder="1" applyAlignment="1">
      <alignment horizontal="center" vertical="center"/>
    </xf>
    <xf numFmtId="49" fontId="30" fillId="3" borderId="33" xfId="0" applyNumberFormat="1" applyFont="1" applyFill="1" applyBorder="1" applyAlignment="1" applyProtection="1">
      <alignment horizontal="center" vertical="center"/>
      <protection locked="0"/>
    </xf>
    <xf numFmtId="49" fontId="30" fillId="3" borderId="56" xfId="0" applyNumberFormat="1" applyFont="1" applyFill="1" applyBorder="1" applyAlignment="1" applyProtection="1">
      <alignment horizontal="center" vertical="center"/>
      <protection locked="0"/>
    </xf>
    <xf numFmtId="49" fontId="2" fillId="0" borderId="73" xfId="3" applyNumberFormat="1" applyFont="1" applyBorder="1" applyAlignment="1" applyProtection="1">
      <alignment horizontal="center" vertical="center"/>
      <protection locked="0"/>
    </xf>
    <xf numFmtId="49" fontId="2" fillId="0" borderId="3" xfId="3" applyNumberFormat="1" applyFont="1" applyBorder="1" applyAlignment="1" applyProtection="1">
      <alignment horizontal="center" vertical="center"/>
      <protection locked="0"/>
    </xf>
    <xf numFmtId="0" fontId="32" fillId="0" borderId="0" xfId="3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0" fillId="0" borderId="70" xfId="3" applyFont="1" applyBorder="1" applyAlignment="1">
      <alignment horizontal="center" vertical="center"/>
    </xf>
    <xf numFmtId="0" fontId="10" fillId="0" borderId="16" xfId="3" applyFont="1" applyBorder="1" applyAlignment="1">
      <alignment horizontal="center" vertical="center"/>
    </xf>
    <xf numFmtId="0" fontId="10" fillId="0" borderId="17" xfId="3" applyFont="1" applyBorder="1" applyAlignment="1">
      <alignment horizontal="center" vertical="center"/>
    </xf>
    <xf numFmtId="0" fontId="11" fillId="0" borderId="62" xfId="3" applyBorder="1" applyAlignment="1">
      <alignment horizontal="center" vertical="center" shrinkToFit="1"/>
    </xf>
    <xf numFmtId="0" fontId="11" fillId="0" borderId="31" xfId="3" applyBorder="1" applyAlignment="1">
      <alignment horizontal="center" vertical="center" shrinkToFit="1"/>
    </xf>
    <xf numFmtId="0" fontId="11" fillId="0" borderId="4" xfId="3" applyBorder="1" applyAlignment="1">
      <alignment horizontal="center" vertical="center" shrinkToFit="1"/>
    </xf>
    <xf numFmtId="0" fontId="11" fillId="0" borderId="1" xfId="3" applyBorder="1" applyAlignment="1">
      <alignment horizontal="center" vertical="center"/>
    </xf>
    <xf numFmtId="0" fontId="11" fillId="0" borderId="74" xfId="3" applyBorder="1" applyAlignment="1">
      <alignment horizontal="center" vertical="center"/>
    </xf>
    <xf numFmtId="0" fontId="1" fillId="0" borderId="2" xfId="3" applyFont="1" applyBorder="1" applyAlignment="1" applyProtection="1">
      <alignment horizontal="center" vertical="center"/>
      <protection locked="0"/>
    </xf>
    <xf numFmtId="0" fontId="11" fillId="0" borderId="31" xfId="3" applyBorder="1" applyAlignment="1" applyProtection="1">
      <alignment horizontal="center" vertical="center"/>
      <protection locked="0"/>
    </xf>
    <xf numFmtId="0" fontId="11" fillId="0" borderId="4" xfId="3" applyBorder="1" applyAlignment="1" applyProtection="1">
      <alignment horizontal="center" vertical="center"/>
      <protection locked="0"/>
    </xf>
    <xf numFmtId="0" fontId="17" fillId="0" borderId="62" xfId="3" applyFont="1" applyBorder="1" applyAlignment="1">
      <alignment horizontal="center" vertical="center"/>
    </xf>
    <xf numFmtId="0" fontId="17" fillId="0" borderId="31" xfId="3" applyFont="1" applyBorder="1" applyAlignment="1">
      <alignment horizontal="center" vertical="center"/>
    </xf>
    <xf numFmtId="0" fontId="17" fillId="0" borderId="4" xfId="3" applyFont="1" applyBorder="1" applyAlignment="1">
      <alignment horizontal="center" vertical="center"/>
    </xf>
    <xf numFmtId="0" fontId="9" fillId="5" borderId="70" xfId="3" applyFont="1" applyFill="1" applyBorder="1" applyAlignment="1">
      <alignment horizontal="center" vertical="center"/>
    </xf>
    <xf numFmtId="0" fontId="11" fillId="5" borderId="75" xfId="3" applyFill="1" applyBorder="1" applyAlignment="1">
      <alignment horizontal="center" vertical="center"/>
    </xf>
    <xf numFmtId="0" fontId="9" fillId="6" borderId="16" xfId="3" applyFont="1" applyFill="1" applyBorder="1" applyAlignment="1">
      <alignment horizontal="center" vertical="center"/>
    </xf>
    <xf numFmtId="0" fontId="11" fillId="6" borderId="17" xfId="3" applyFill="1" applyBorder="1" applyAlignment="1">
      <alignment horizontal="center" vertical="center"/>
    </xf>
    <xf numFmtId="0" fontId="9" fillId="5" borderId="14" xfId="3" applyFont="1" applyFill="1" applyBorder="1" applyAlignment="1">
      <alignment horizontal="center" vertical="center"/>
    </xf>
    <xf numFmtId="0" fontId="11" fillId="5" borderId="69" xfId="3" applyFill="1" applyBorder="1" applyAlignment="1">
      <alignment horizontal="center" vertical="center"/>
    </xf>
    <xf numFmtId="0" fontId="11" fillId="0" borderId="89" xfId="3" applyBorder="1" applyAlignment="1">
      <alignment horizontal="center" vertical="center"/>
    </xf>
    <xf numFmtId="0" fontId="11" fillId="0" borderId="90" xfId="3" applyBorder="1" applyAlignment="1">
      <alignment horizontal="center" vertical="center"/>
    </xf>
    <xf numFmtId="0" fontId="11" fillId="0" borderId="91" xfId="3" applyBorder="1" applyAlignment="1">
      <alignment horizontal="center" vertical="center"/>
    </xf>
    <xf numFmtId="49" fontId="21" fillId="0" borderId="8" xfId="3" applyNumberFormat="1" applyFont="1" applyBorder="1" applyAlignment="1" applyProtection="1">
      <alignment horizontal="center" vertical="center" shrinkToFit="1"/>
      <protection locked="0"/>
    </xf>
    <xf numFmtId="49" fontId="21" fillId="0" borderId="7" xfId="3" applyNumberFormat="1" applyFont="1" applyBorder="1" applyAlignment="1" applyProtection="1">
      <alignment horizontal="center" vertical="center" shrinkToFit="1"/>
      <protection locked="0"/>
    </xf>
    <xf numFmtId="49" fontId="21" fillId="0" borderId="13" xfId="3" applyNumberFormat="1" applyFont="1" applyBorder="1" applyAlignment="1" applyProtection="1">
      <alignment horizontal="center" vertical="center" shrinkToFit="1"/>
      <protection locked="0"/>
    </xf>
    <xf numFmtId="0" fontId="11" fillId="0" borderId="0" xfId="3" applyAlignment="1">
      <alignment horizontal="center" vertical="center"/>
    </xf>
    <xf numFmtId="0" fontId="11" fillId="0" borderId="84" xfId="3" applyBorder="1" applyAlignment="1">
      <alignment horizontal="center" vertical="center"/>
    </xf>
    <xf numFmtId="0" fontId="11" fillId="0" borderId="85" xfId="3" applyBorder="1" applyAlignment="1">
      <alignment horizontal="center" vertical="center"/>
    </xf>
    <xf numFmtId="0" fontId="11" fillId="0" borderId="86" xfId="3" applyBorder="1" applyAlignment="1">
      <alignment horizontal="center" vertical="center"/>
    </xf>
    <xf numFmtId="0" fontId="11" fillId="0" borderId="87" xfId="3" applyBorder="1" applyAlignment="1">
      <alignment horizontal="center" vertical="center"/>
    </xf>
    <xf numFmtId="0" fontId="11" fillId="0" borderId="62" xfId="3" applyBorder="1" applyAlignment="1">
      <alignment horizontal="center" vertical="center"/>
    </xf>
    <xf numFmtId="0" fontId="11" fillId="0" borderId="31" xfId="3" applyBorder="1" applyAlignment="1">
      <alignment horizontal="center" vertical="center"/>
    </xf>
    <xf numFmtId="0" fontId="11" fillId="0" borderId="4" xfId="3" applyBorder="1" applyAlignment="1">
      <alignment horizontal="center" vertical="center"/>
    </xf>
    <xf numFmtId="0" fontId="21" fillId="0" borderId="0" xfId="3" applyFont="1" applyAlignment="1" applyProtection="1">
      <alignment horizontal="center" vertical="center" shrinkToFit="1"/>
      <protection locked="0"/>
    </xf>
    <xf numFmtId="0" fontId="21" fillId="0" borderId="72" xfId="3" applyFont="1" applyBorder="1" applyAlignment="1" applyProtection="1">
      <alignment horizontal="center" vertical="center" shrinkToFit="1"/>
      <protection locked="0"/>
    </xf>
    <xf numFmtId="0" fontId="11" fillId="0" borderId="63" xfId="3" applyBorder="1" applyAlignment="1">
      <alignment horizontal="center" vertical="center"/>
    </xf>
    <xf numFmtId="0" fontId="11" fillId="0" borderId="65" xfId="3" applyBorder="1" applyAlignment="1">
      <alignment horizontal="center" vertical="center"/>
    </xf>
    <xf numFmtId="176" fontId="22" fillId="0" borderId="59" xfId="3" applyNumberFormat="1" applyFont="1" applyBorder="1" applyAlignment="1" applyProtection="1">
      <alignment horizontal="center" vertical="center" shrinkToFit="1"/>
      <protection locked="0"/>
    </xf>
    <xf numFmtId="176" fontId="22" fillId="0" borderId="10" xfId="3" applyNumberFormat="1" applyFont="1" applyBorder="1" applyAlignment="1" applyProtection="1">
      <alignment horizontal="center" vertical="center" shrinkToFit="1"/>
      <protection locked="0"/>
    </xf>
    <xf numFmtId="0" fontId="24" fillId="0" borderId="110" xfId="1" applyFont="1" applyBorder="1" applyAlignment="1" applyProtection="1">
      <alignment horizontal="center" vertical="center"/>
      <protection hidden="1"/>
    </xf>
    <xf numFmtId="0" fontId="24" fillId="0" borderId="113" xfId="1" applyFont="1" applyBorder="1" applyAlignment="1" applyProtection="1">
      <alignment horizontal="center" vertical="center"/>
      <protection hidden="1"/>
    </xf>
    <xf numFmtId="0" fontId="24" fillId="0" borderId="120" xfId="1" applyFont="1" applyBorder="1" applyAlignment="1" applyProtection="1">
      <alignment horizontal="center" vertical="center" shrinkToFit="1"/>
      <protection hidden="1"/>
    </xf>
    <xf numFmtId="0" fontId="24" fillId="0" borderId="121" xfId="1" applyFont="1" applyBorder="1" applyAlignment="1" applyProtection="1">
      <alignment horizontal="center" vertical="center" shrinkToFit="1"/>
      <protection hidden="1"/>
    </xf>
    <xf numFmtId="0" fontId="24" fillId="0" borderId="122" xfId="1" applyFont="1" applyBorder="1" applyAlignment="1" applyProtection="1">
      <alignment horizontal="center" vertical="center" shrinkToFit="1"/>
      <protection hidden="1"/>
    </xf>
    <xf numFmtId="0" fontId="24" fillId="0" borderId="123" xfId="1" applyFont="1" applyBorder="1" applyAlignment="1" applyProtection="1">
      <alignment horizontal="center" vertical="center" shrinkToFit="1"/>
      <protection hidden="1"/>
    </xf>
    <xf numFmtId="0" fontId="24" fillId="0" borderId="115" xfId="1" applyFont="1" applyBorder="1" applyAlignment="1" applyProtection="1">
      <alignment horizontal="center" vertical="center"/>
      <protection hidden="1"/>
    </xf>
    <xf numFmtId="0" fontId="24" fillId="0" borderId="107" xfId="1" applyFont="1" applyBorder="1" applyAlignment="1" applyProtection="1">
      <alignment horizontal="center" vertical="center"/>
      <protection hidden="1"/>
    </xf>
    <xf numFmtId="0" fontId="24" fillId="0" borderId="110" xfId="1" applyFont="1" applyBorder="1" applyAlignment="1" applyProtection="1">
      <alignment horizontal="center" vertical="center" wrapText="1"/>
      <protection hidden="1"/>
    </xf>
    <xf numFmtId="0" fontId="24" fillId="0" borderId="113" xfId="1" applyFont="1" applyBorder="1" applyAlignment="1" applyProtection="1">
      <alignment horizontal="center" vertical="center" wrapText="1"/>
      <protection hidden="1"/>
    </xf>
    <xf numFmtId="0" fontId="25" fillId="0" borderId="8" xfId="1" applyFont="1" applyBorder="1" applyAlignment="1" applyProtection="1">
      <alignment horizontal="center" vertical="center" shrinkToFit="1"/>
      <protection hidden="1"/>
    </xf>
    <xf numFmtId="0" fontId="25" fillId="0" borderId="7" xfId="1" applyFont="1" applyBorder="1" applyAlignment="1" applyProtection="1">
      <alignment horizontal="center" vertical="center" shrinkToFit="1"/>
      <protection hidden="1"/>
    </xf>
    <xf numFmtId="0" fontId="24" fillId="0" borderId="0" xfId="1" applyFont="1" applyAlignment="1" applyProtection="1">
      <alignment horizontal="center" vertical="center" shrinkToFit="1"/>
      <protection hidden="1"/>
    </xf>
    <xf numFmtId="0" fontId="24" fillId="0" borderId="11" xfId="1" applyFont="1" applyBorder="1" applyAlignment="1" applyProtection="1">
      <alignment horizontal="center" vertical="center" shrinkToFit="1"/>
      <protection hidden="1"/>
    </xf>
    <xf numFmtId="0" fontId="24" fillId="0" borderId="7" xfId="1" applyFont="1" applyBorder="1" applyAlignment="1" applyProtection="1">
      <alignment horizontal="center" vertical="center" shrinkToFit="1"/>
      <protection hidden="1"/>
    </xf>
    <xf numFmtId="0" fontId="24" fillId="0" borderId="13" xfId="1" applyFont="1" applyBorder="1" applyAlignment="1" applyProtection="1">
      <alignment horizontal="center" vertical="center" shrinkToFit="1"/>
      <protection hidden="1"/>
    </xf>
    <xf numFmtId="0" fontId="24" fillId="0" borderId="15" xfId="1" applyFont="1" applyBorder="1" applyAlignment="1" applyProtection="1">
      <alignment horizontal="center" vertical="center"/>
      <protection hidden="1"/>
    </xf>
    <xf numFmtId="0" fontId="24" fillId="0" borderId="16" xfId="1" applyFont="1" applyBorder="1" applyAlignment="1" applyProtection="1">
      <alignment horizontal="center" vertical="center"/>
      <protection hidden="1"/>
    </xf>
    <xf numFmtId="0" fontId="24" fillId="0" borderId="17" xfId="1" applyFont="1" applyBorder="1" applyAlignment="1" applyProtection="1">
      <alignment horizontal="center" vertical="center"/>
      <protection hidden="1"/>
    </xf>
    <xf numFmtId="0" fontId="24" fillId="0" borderId="124" xfId="1" applyFont="1" applyBorder="1" applyAlignment="1" applyProtection="1">
      <alignment horizontal="center" vertical="center" shrinkToFit="1"/>
      <protection hidden="1"/>
    </xf>
    <xf numFmtId="0" fontId="24" fillId="0" borderId="94" xfId="1" applyFont="1" applyBorder="1" applyAlignment="1" applyProtection="1">
      <alignment horizontal="center" vertical="center" shrinkToFit="1"/>
      <protection hidden="1"/>
    </xf>
    <xf numFmtId="0" fontId="24" fillId="0" borderId="125" xfId="1" applyFont="1" applyBorder="1" applyAlignment="1" applyProtection="1">
      <alignment horizontal="center" vertical="center" shrinkToFit="1"/>
      <protection hidden="1"/>
    </xf>
    <xf numFmtId="0" fontId="26" fillId="2" borderId="7" xfId="1" applyFont="1" applyFill="1" applyBorder="1" applyAlignment="1" applyProtection="1">
      <alignment horizontal="center" vertical="center" shrinkToFit="1"/>
      <protection hidden="1"/>
    </xf>
    <xf numFmtId="0" fontId="24" fillId="0" borderId="70" xfId="1" applyFont="1" applyBorder="1" applyAlignment="1" applyProtection="1">
      <alignment horizontal="center" vertical="center"/>
      <protection hidden="1"/>
    </xf>
    <xf numFmtId="0" fontId="24" fillId="0" borderId="16" xfId="1" applyFont="1" applyBorder="1" applyAlignment="1" applyProtection="1">
      <alignment horizontal="center" vertical="center" shrinkToFit="1"/>
      <protection hidden="1"/>
    </xf>
    <xf numFmtId="0" fontId="24" fillId="0" borderId="75" xfId="1" applyFont="1" applyBorder="1" applyAlignment="1" applyProtection="1">
      <alignment horizontal="center" vertical="center"/>
      <protection hidden="1"/>
    </xf>
    <xf numFmtId="0" fontId="24" fillId="0" borderId="0" xfId="1" applyFont="1" applyAlignment="1" applyProtection="1">
      <alignment horizontal="center" vertical="center" wrapText="1"/>
      <protection hidden="1"/>
    </xf>
    <xf numFmtId="176" fontId="24" fillId="0" borderId="11" xfId="1" applyNumberFormat="1" applyFont="1" applyBorder="1" applyAlignment="1" applyProtection="1">
      <alignment horizontal="center" vertical="center" shrinkToFit="1"/>
      <protection hidden="1"/>
    </xf>
    <xf numFmtId="176" fontId="24" fillId="0" borderId="7" xfId="1" applyNumberFormat="1" applyFont="1" applyBorder="1" applyAlignment="1" applyProtection="1">
      <alignment horizontal="center" vertical="center" shrinkToFit="1"/>
      <protection hidden="1"/>
    </xf>
    <xf numFmtId="0" fontId="24" fillId="0" borderId="109" xfId="1" applyFont="1" applyBorder="1" applyAlignment="1" applyProtection="1">
      <alignment horizontal="center" vertical="center"/>
      <protection hidden="1"/>
    </xf>
    <xf numFmtId="0" fontId="24" fillId="0" borderId="112" xfId="1" applyFont="1" applyBorder="1" applyAlignment="1" applyProtection="1">
      <alignment horizontal="center" vertical="center"/>
      <protection hidden="1"/>
    </xf>
    <xf numFmtId="0" fontId="24" fillId="0" borderId="8" xfId="1" applyFont="1" applyBorder="1" applyAlignment="1" applyProtection="1">
      <alignment horizontal="center" vertical="center" shrinkToFit="1"/>
      <protection hidden="1"/>
    </xf>
    <xf numFmtId="0" fontId="24" fillId="0" borderId="110" xfId="1" applyFont="1" applyBorder="1" applyAlignment="1" applyProtection="1">
      <alignment horizontal="center" vertical="center" wrapText="1" shrinkToFit="1"/>
      <protection hidden="1"/>
    </xf>
    <xf numFmtId="0" fontId="24" fillId="0" borderId="111" xfId="1" applyFont="1" applyBorder="1" applyAlignment="1" applyProtection="1">
      <alignment horizontal="center" vertical="center" wrapText="1" shrinkToFit="1"/>
      <protection hidden="1"/>
    </xf>
    <xf numFmtId="0" fontId="24" fillId="0" borderId="113" xfId="1" applyFont="1" applyBorder="1" applyAlignment="1" applyProtection="1">
      <alignment horizontal="center" vertical="center" wrapText="1" shrinkToFit="1"/>
      <protection hidden="1"/>
    </xf>
    <xf numFmtId="0" fontId="24" fillId="0" borderId="114" xfId="1" applyFont="1" applyBorder="1" applyAlignment="1" applyProtection="1">
      <alignment horizontal="center" vertical="center" wrapText="1" shrinkToFit="1"/>
      <protection hidden="1"/>
    </xf>
    <xf numFmtId="0" fontId="24" fillId="3" borderId="7" xfId="1" applyFont="1" applyFill="1" applyBorder="1" applyAlignment="1" applyProtection="1">
      <alignment horizontal="center" vertical="center"/>
      <protection hidden="1"/>
    </xf>
    <xf numFmtId="0" fontId="24" fillId="3" borderId="31" xfId="1" applyFont="1" applyFill="1" applyBorder="1" applyAlignment="1" applyProtection="1">
      <alignment horizontal="center" vertical="center"/>
      <protection hidden="1"/>
    </xf>
    <xf numFmtId="178" fontId="24" fillId="0" borderId="7" xfId="1" applyNumberFormat="1" applyFont="1" applyBorder="1" applyAlignment="1" applyProtection="1">
      <alignment horizontal="center" vertical="center"/>
      <protection locked="0" hidden="1"/>
    </xf>
    <xf numFmtId="178" fontId="24" fillId="0" borderId="31" xfId="1" applyNumberFormat="1" applyFont="1" applyBorder="1" applyAlignment="1" applyProtection="1">
      <alignment horizontal="center" vertical="center"/>
      <protection locked="0" hidden="1"/>
    </xf>
    <xf numFmtId="0" fontId="24" fillId="0" borderId="7" xfId="1" applyFont="1" applyBorder="1" applyAlignment="1" applyProtection="1">
      <alignment horizontal="center" vertical="center"/>
      <protection hidden="1"/>
    </xf>
    <xf numFmtId="0" fontId="24" fillId="0" borderId="31" xfId="1" applyFont="1" applyBorder="1" applyAlignment="1" applyProtection="1">
      <alignment horizontal="center" vertical="center"/>
      <protection hidden="1"/>
    </xf>
    <xf numFmtId="178" fontId="24" fillId="0" borderId="13" xfId="1" applyNumberFormat="1" applyFont="1" applyBorder="1" applyAlignment="1" applyProtection="1">
      <alignment horizontal="center" vertical="center"/>
      <protection locked="0" hidden="1"/>
    </xf>
    <xf numFmtId="178" fontId="24" fillId="0" borderId="4" xfId="1" applyNumberFormat="1" applyFont="1" applyBorder="1" applyAlignment="1" applyProtection="1">
      <alignment horizontal="center" vertical="center"/>
      <protection locked="0" hidden="1"/>
    </xf>
    <xf numFmtId="0" fontId="24" fillId="0" borderId="22" xfId="1" applyFont="1" applyBorder="1" applyAlignment="1" applyProtection="1">
      <alignment horizontal="center" vertical="center" shrinkToFit="1"/>
      <protection hidden="1"/>
    </xf>
    <xf numFmtId="0" fontId="24" fillId="0" borderId="28" xfId="1" applyFont="1" applyBorder="1" applyAlignment="1" applyProtection="1">
      <alignment horizontal="center" vertical="center" shrinkToFit="1"/>
      <protection hidden="1"/>
    </xf>
    <xf numFmtId="0" fontId="24" fillId="0" borderId="45" xfId="1" applyFont="1" applyBorder="1" applyAlignment="1" applyProtection="1">
      <alignment horizontal="center" vertical="center" shrinkToFit="1"/>
      <protection hidden="1"/>
    </xf>
    <xf numFmtId="177" fontId="24" fillId="3" borderId="11" xfId="1" applyNumberFormat="1" applyFont="1" applyFill="1" applyBorder="1" applyAlignment="1" applyProtection="1">
      <alignment horizontal="center" vertical="center"/>
      <protection hidden="1"/>
    </xf>
    <xf numFmtId="177" fontId="24" fillId="3" borderId="30" xfId="1" applyNumberFormat="1" applyFont="1" applyFill="1" applyBorder="1" applyAlignment="1" applyProtection="1">
      <alignment horizontal="center" vertical="center"/>
      <protection hidden="1"/>
    </xf>
    <xf numFmtId="0" fontId="24" fillId="0" borderId="38" xfId="1" applyFont="1" applyBorder="1" applyAlignment="1" applyProtection="1">
      <alignment horizontal="center" vertical="center" shrinkToFit="1"/>
      <protection hidden="1"/>
    </xf>
    <xf numFmtId="0" fontId="24" fillId="0" borderId="32" xfId="1" applyFont="1" applyBorder="1" applyAlignment="1" applyProtection="1">
      <alignment horizontal="center" vertical="center" shrinkToFit="1"/>
      <protection hidden="1"/>
    </xf>
    <xf numFmtId="0" fontId="24" fillId="0" borderId="46" xfId="1" applyFont="1" applyBorder="1" applyAlignment="1" applyProtection="1">
      <alignment horizontal="center" vertical="center" shrinkToFit="1"/>
      <protection hidden="1"/>
    </xf>
    <xf numFmtId="0" fontId="24" fillId="0" borderId="109" xfId="1" applyFont="1" applyBorder="1" applyAlignment="1" applyProtection="1">
      <alignment horizontal="center" vertical="center" shrinkToFit="1"/>
      <protection hidden="1"/>
    </xf>
    <xf numFmtId="0" fontId="24" fillId="0" borderId="59" xfId="1" applyFont="1" applyBorder="1" applyAlignment="1" applyProtection="1">
      <alignment horizontal="center" vertical="center" shrinkToFit="1"/>
      <protection hidden="1"/>
    </xf>
    <xf numFmtId="0" fontId="24" fillId="0" borderId="61" xfId="1" applyFont="1" applyBorder="1" applyAlignment="1" applyProtection="1">
      <alignment horizontal="center" vertical="center" shrinkToFit="1"/>
      <protection hidden="1"/>
    </xf>
    <xf numFmtId="177" fontId="24" fillId="0" borderId="30" xfId="1" applyNumberFormat="1" applyFont="1" applyBorder="1" applyAlignment="1" applyProtection="1">
      <alignment horizontal="center" vertical="center"/>
      <protection locked="0" hidden="1"/>
    </xf>
    <xf numFmtId="0" fontId="24" fillId="0" borderId="49" xfId="1" applyFont="1" applyBorder="1" applyAlignment="1" applyProtection="1">
      <alignment horizontal="center" vertical="center"/>
      <protection locked="0" hidden="1"/>
    </xf>
    <xf numFmtId="0" fontId="24" fillId="0" borderId="50" xfId="1" applyFont="1" applyBorder="1" applyAlignment="1" applyProtection="1">
      <alignment horizontal="center" vertical="center"/>
      <protection locked="0" hidden="1"/>
    </xf>
    <xf numFmtId="0" fontId="24" fillId="0" borderId="24" xfId="1" applyFont="1" applyBorder="1" applyAlignment="1" applyProtection="1">
      <alignment horizontal="center" vertical="center"/>
      <protection locked="0" hidden="1"/>
    </xf>
    <xf numFmtId="0" fontId="24" fillId="0" borderId="26" xfId="1" applyFont="1" applyBorder="1" applyAlignment="1" applyProtection="1">
      <alignment horizontal="center" vertical="center"/>
      <protection locked="0" hidden="1"/>
    </xf>
    <xf numFmtId="0" fontId="24" fillId="0" borderId="11" xfId="1" applyFont="1" applyBorder="1" applyAlignment="1" applyProtection="1">
      <alignment horizontal="center" vertical="center"/>
      <protection locked="0" hidden="1"/>
    </xf>
    <xf numFmtId="0" fontId="24" fillId="0" borderId="7" xfId="1" applyFont="1" applyBorder="1" applyAlignment="1" applyProtection="1">
      <alignment horizontal="center" vertical="center"/>
      <protection locked="0" hidden="1"/>
    </xf>
    <xf numFmtId="0" fontId="24" fillId="0" borderId="38" xfId="1" applyFont="1" applyBorder="1" applyAlignment="1" applyProtection="1">
      <alignment horizontal="center" vertical="center" shrinkToFit="1"/>
      <protection locked="0" hidden="1"/>
    </xf>
    <xf numFmtId="0" fontId="24" fillId="0" borderId="22" xfId="1" applyFont="1" applyBorder="1" applyAlignment="1" applyProtection="1">
      <alignment horizontal="center" vertical="center" shrinkToFit="1"/>
      <protection locked="0" hidden="1"/>
    </xf>
    <xf numFmtId="0" fontId="24" fillId="0" borderId="32" xfId="1" applyFont="1" applyBorder="1" applyAlignment="1" applyProtection="1">
      <alignment horizontal="center" vertical="center" shrinkToFit="1"/>
      <protection locked="0" hidden="1"/>
    </xf>
    <xf numFmtId="0" fontId="31" fillId="2" borderId="0" xfId="0" applyFont="1" applyFill="1" applyAlignment="1">
      <alignment horizontal="center" vertical="center"/>
    </xf>
    <xf numFmtId="0" fontId="24" fillId="0" borderId="9" xfId="1" applyFont="1" applyBorder="1" applyAlignment="1" applyProtection="1">
      <alignment horizontal="center" vertical="center" shrinkToFit="1"/>
      <protection hidden="1"/>
    </xf>
    <xf numFmtId="0" fontId="26" fillId="4" borderId="7" xfId="1" applyFont="1" applyFill="1" applyBorder="1" applyAlignment="1" applyProtection="1">
      <alignment horizontal="center" vertical="center" shrinkToFit="1"/>
      <protection hidden="1"/>
    </xf>
    <xf numFmtId="0" fontId="24" fillId="0" borderId="15" xfId="1" applyFont="1" applyBorder="1" applyAlignment="1" applyProtection="1">
      <alignment horizontal="center" vertical="center" shrinkToFit="1"/>
      <protection hidden="1"/>
    </xf>
    <xf numFmtId="0" fontId="24" fillId="0" borderId="75" xfId="1" applyFont="1" applyBorder="1" applyAlignment="1" applyProtection="1">
      <alignment horizontal="center" vertical="center" shrinkToFit="1"/>
      <protection hidden="1"/>
    </xf>
    <xf numFmtId="176" fontId="24" fillId="0" borderId="9" xfId="1" applyNumberFormat="1" applyFont="1" applyBorder="1" applyAlignment="1" applyProtection="1">
      <alignment horizontal="center" vertical="center" shrinkToFit="1"/>
      <protection hidden="1"/>
    </xf>
    <xf numFmtId="0" fontId="24" fillId="0" borderId="93" xfId="1" applyFont="1" applyBorder="1" applyAlignment="1" applyProtection="1">
      <alignment horizontal="center" vertical="center" shrinkToFit="1"/>
      <protection hidden="1"/>
    </xf>
    <xf numFmtId="0" fontId="24" fillId="0" borderId="58" xfId="1" applyFont="1" applyBorder="1" applyAlignment="1" applyProtection="1">
      <alignment horizontal="center" vertical="center" shrinkToFit="1"/>
      <protection hidden="1"/>
    </xf>
    <xf numFmtId="0" fontId="24" fillId="0" borderId="50" xfId="1" applyFont="1" applyBorder="1" applyAlignment="1" applyProtection="1">
      <alignment horizontal="center" vertical="center"/>
      <protection hidden="1"/>
    </xf>
    <xf numFmtId="0" fontId="24" fillId="0" borderId="42" xfId="1" applyFont="1" applyBorder="1" applyAlignment="1" applyProtection="1">
      <alignment horizontal="center" vertical="center"/>
      <protection locked="0" hidden="1"/>
    </xf>
    <xf numFmtId="0" fontId="24" fillId="0" borderId="43" xfId="1" applyFont="1" applyBorder="1" applyAlignment="1" applyProtection="1">
      <alignment horizontal="center" vertical="center"/>
      <protection locked="0" hidden="1"/>
    </xf>
    <xf numFmtId="0" fontId="24" fillId="0" borderId="34" xfId="1" applyFont="1" applyBorder="1" applyAlignment="1" applyProtection="1">
      <alignment horizontal="center" vertical="center"/>
      <protection locked="0" hidden="1"/>
    </xf>
    <xf numFmtId="0" fontId="24" fillId="0" borderId="36" xfId="1" applyFont="1" applyBorder="1" applyAlignment="1" applyProtection="1">
      <alignment horizontal="center" vertical="center"/>
      <protection locked="0" hidden="1"/>
    </xf>
    <xf numFmtId="0" fontId="31" fillId="4" borderId="0" xfId="0" applyFont="1" applyFill="1" applyAlignment="1">
      <alignment horizontal="center" vertical="center"/>
    </xf>
    <xf numFmtId="179" fontId="11" fillId="0" borderId="82" xfId="3" applyNumberFormat="1" applyBorder="1" applyAlignment="1">
      <alignment horizontal="center" vertical="center"/>
    </xf>
    <xf numFmtId="179" fontId="11" fillId="0" borderId="119" xfId="3" applyNumberFormat="1" applyBorder="1" applyAlignment="1">
      <alignment horizontal="center" vertical="center"/>
    </xf>
    <xf numFmtId="179" fontId="11" fillId="0" borderId="81" xfId="3" applyNumberFormat="1" applyBorder="1" applyAlignment="1">
      <alignment horizontal="center" vertical="center"/>
    </xf>
    <xf numFmtId="6" fontId="11" fillId="0" borderId="62" xfId="4" applyFont="1" applyBorder="1" applyAlignment="1" applyProtection="1">
      <alignment horizontal="center" vertical="center"/>
    </xf>
    <xf numFmtId="6" fontId="11" fillId="0" borderId="31" xfId="4" applyFont="1" applyBorder="1" applyAlignment="1" applyProtection="1">
      <alignment horizontal="center" vertical="center"/>
    </xf>
    <xf numFmtId="6" fontId="11" fillId="0" borderId="4" xfId="4" applyFont="1" applyBorder="1" applyAlignment="1" applyProtection="1">
      <alignment horizontal="center" vertical="center"/>
    </xf>
    <xf numFmtId="179" fontId="23" fillId="0" borderId="65" xfId="3" applyNumberFormat="1" applyFont="1" applyBorder="1" applyAlignment="1">
      <alignment horizontal="center" vertical="center"/>
    </xf>
    <xf numFmtId="42" fontId="23" fillId="0" borderId="65" xfId="4" applyNumberFormat="1" applyFont="1" applyBorder="1" applyAlignment="1" applyProtection="1">
      <alignment horizontal="center" vertical="center"/>
    </xf>
    <xf numFmtId="42" fontId="23" fillId="0" borderId="65" xfId="3" applyNumberFormat="1" applyFont="1" applyBorder="1" applyAlignment="1">
      <alignment horizontal="center" vertical="center"/>
    </xf>
    <xf numFmtId="0" fontId="20" fillId="0" borderId="95" xfId="3" applyFont="1" applyBorder="1" applyAlignment="1">
      <alignment horizontal="center" vertical="center"/>
    </xf>
    <xf numFmtId="0" fontId="20" fillId="0" borderId="90" xfId="3" applyFont="1" applyBorder="1" applyAlignment="1">
      <alignment horizontal="center" vertical="center"/>
    </xf>
    <xf numFmtId="0" fontId="20" fillId="0" borderId="64" xfId="3" applyFont="1" applyBorder="1" applyAlignment="1">
      <alignment horizontal="center" vertical="center"/>
    </xf>
    <xf numFmtId="0" fontId="20" fillId="0" borderId="18" xfId="3" applyFont="1" applyBorder="1" applyAlignment="1">
      <alignment horizontal="center" vertical="center" shrinkToFit="1"/>
    </xf>
    <xf numFmtId="0" fontId="20" fillId="0" borderId="23" xfId="3" applyFont="1" applyBorder="1" applyAlignment="1">
      <alignment horizontal="center" vertical="center" shrinkToFit="1"/>
    </xf>
    <xf numFmtId="0" fontId="20" fillId="0" borderId="65" xfId="3" applyFont="1" applyBorder="1" applyAlignment="1">
      <alignment horizontal="center" vertical="center" shrinkToFit="1"/>
    </xf>
    <xf numFmtId="0" fontId="17" fillId="0" borderId="18" xfId="3" applyFont="1" applyBorder="1" applyAlignment="1">
      <alignment horizontal="center" vertical="center"/>
    </xf>
    <xf numFmtId="0" fontId="20" fillId="0" borderId="100" xfId="3" applyFont="1" applyBorder="1" applyAlignment="1">
      <alignment horizontal="center" vertical="center"/>
    </xf>
    <xf numFmtId="0" fontId="20" fillId="0" borderId="50" xfId="3" applyFont="1" applyBorder="1" applyAlignment="1">
      <alignment horizontal="center" vertical="center"/>
    </xf>
    <xf numFmtId="0" fontId="20" fillId="0" borderId="99" xfId="3" applyFont="1" applyBorder="1" applyAlignment="1">
      <alignment horizontal="center" vertical="center"/>
    </xf>
    <xf numFmtId="0" fontId="20" fillId="0" borderId="8" xfId="3" applyFont="1" applyBorder="1" applyAlignment="1">
      <alignment horizontal="center" vertical="center"/>
    </xf>
    <xf numFmtId="0" fontId="20" fillId="0" borderId="7" xfId="3" applyFont="1" applyBorder="1" applyAlignment="1">
      <alignment horizontal="center" vertical="center"/>
    </xf>
    <xf numFmtId="0" fontId="20" fillId="0" borderId="13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0" fillId="0" borderId="26" xfId="3" applyFont="1" applyBorder="1" applyAlignment="1">
      <alignment horizontal="center" vertical="center"/>
    </xf>
    <xf numFmtId="0" fontId="20" fillId="0" borderId="25" xfId="3" applyFont="1" applyBorder="1" applyAlignment="1">
      <alignment horizontal="center" vertical="center"/>
    </xf>
    <xf numFmtId="0" fontId="23" fillId="0" borderId="102" xfId="3" applyFont="1" applyBorder="1" applyAlignment="1">
      <alignment horizontal="center" vertical="center"/>
    </xf>
    <xf numFmtId="0" fontId="23" fillId="0" borderId="103" xfId="3" applyFont="1" applyBorder="1" applyAlignment="1">
      <alignment horizontal="center" vertical="center"/>
    </xf>
    <xf numFmtId="0" fontId="23" fillId="0" borderId="104" xfId="3" applyFont="1" applyBorder="1" applyAlignment="1">
      <alignment horizontal="center" vertical="center"/>
    </xf>
    <xf numFmtId="0" fontId="23" fillId="0" borderId="106" xfId="3" applyFont="1" applyBorder="1" applyAlignment="1">
      <alignment horizontal="center" vertical="center"/>
    </xf>
    <xf numFmtId="0" fontId="23" fillId="0" borderId="76" xfId="3" applyFont="1" applyBorder="1" applyAlignment="1">
      <alignment horizontal="center" vertical="center"/>
    </xf>
    <xf numFmtId="0" fontId="23" fillId="0" borderId="107" xfId="3" applyFont="1" applyBorder="1" applyAlignment="1">
      <alignment horizontal="center" vertical="center"/>
    </xf>
    <xf numFmtId="180" fontId="11" fillId="0" borderId="102" xfId="3" applyNumberFormat="1" applyBorder="1" applyAlignment="1">
      <alignment horizontal="center" vertical="center"/>
    </xf>
    <xf numFmtId="180" fontId="11" fillId="0" borderId="103" xfId="3" applyNumberFormat="1" applyBorder="1" applyAlignment="1">
      <alignment horizontal="center" vertical="center"/>
    </xf>
    <xf numFmtId="180" fontId="11" fillId="0" borderId="104" xfId="3" applyNumberFormat="1" applyBorder="1" applyAlignment="1">
      <alignment horizontal="center" vertical="center"/>
    </xf>
    <xf numFmtId="180" fontId="11" fillId="0" borderId="106" xfId="3" applyNumberFormat="1" applyBorder="1" applyAlignment="1">
      <alignment horizontal="center" vertical="center"/>
    </xf>
    <xf numFmtId="180" fontId="11" fillId="0" borderId="76" xfId="3" applyNumberFormat="1" applyBorder="1" applyAlignment="1">
      <alignment horizontal="center" vertical="center"/>
    </xf>
    <xf numFmtId="180" fontId="11" fillId="0" borderId="107" xfId="3" applyNumberFormat="1" applyBorder="1" applyAlignment="1">
      <alignment horizontal="center" vertical="center"/>
    </xf>
    <xf numFmtId="0" fontId="23" fillId="0" borderId="23" xfId="3" applyFont="1" applyBorder="1" applyAlignment="1">
      <alignment horizontal="center" vertical="center"/>
    </xf>
  </cellXfs>
  <cellStyles count="6">
    <cellStyle name="通貨" xfId="4" builtinId="7"/>
    <cellStyle name="標準" xfId="0" builtinId="0"/>
    <cellStyle name="標準 2" xfId="3" xr:uid="{CA3E3A4A-C7C3-428B-A51E-876FDD5F4FE0}"/>
    <cellStyle name="標準 3" xfId="5" xr:uid="{4D488F9D-2761-4427-BE31-A9C422232C64}"/>
    <cellStyle name="標準_01_記録会系" xfId="2" xr:uid="{194533D9-B674-4DCD-B308-BC98BAAB881C}"/>
    <cellStyle name="標準_02_インカレ系" xfId="1" xr:uid="{992C6777-E77D-4250-BBB9-5D2D74EFA7A2}"/>
  </cellStyles>
  <dxfs count="7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rgb="FFCCFFCC"/>
        </patternFill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 patternType="none"/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 patternType="solid">
          <bgColor rgb="FFCCFFCC"/>
        </patternFill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 patternType="solid">
          <bgColor rgb="FFCCFFCC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 patternType="none"/>
      </fill>
    </dxf>
    <dxf>
      <fill>
        <patternFill patternType="solid">
          <bgColor rgb="FFCCFFCC"/>
        </patternFill>
      </fill>
    </dxf>
    <dxf>
      <fill>
        <patternFill>
          <bgColor theme="1" tint="0.499984740745262"/>
        </patternFill>
      </fill>
    </dxf>
    <dxf>
      <fill>
        <patternFill patternType="none"/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rgb="FFCCFFCC"/>
        </patternFill>
      </fill>
    </dxf>
    <dxf>
      <fill>
        <patternFill>
          <bgColor rgb="FFFFFF00"/>
        </patternFill>
      </fill>
    </dxf>
    <dxf>
      <fill>
        <patternFill>
          <bgColor rgb="FFCCFFFF"/>
        </patternFill>
      </fill>
    </dxf>
    <dxf>
      <fill>
        <patternFill>
          <bgColor rgb="FFFFCCFF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  <color rgb="FFFFCC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S$6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checked="Checked" lockText="1" noThreeD="1"/>
</file>

<file path=xl/ctrlProps/ctrlProp101.xml><?xml version="1.0" encoding="utf-8"?>
<formControlPr xmlns="http://schemas.microsoft.com/office/spreadsheetml/2009/9/main" objectType="CheckBox" fmlaLink="$S$11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fmlaLink="$W$11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fmlaLink="$W$17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fmlaLink="$W$20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fmlaLink="$S$20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S$17" lockText="1" noThreeD="1"/>
</file>

<file path=xl/ctrlProps/ctrlProp114.xml><?xml version="1.0" encoding="utf-8"?>
<formControlPr xmlns="http://schemas.microsoft.com/office/spreadsheetml/2009/9/main" objectType="CheckBox" fmlaLink="$S$19" lockText="1" noThreeD="1"/>
</file>

<file path=xl/ctrlProps/ctrlProp115.xml><?xml version="1.0" encoding="utf-8"?>
<formControlPr xmlns="http://schemas.microsoft.com/office/spreadsheetml/2009/9/main" objectType="CheckBox" fmlaLink="$W$19" lockText="1" noThreeD="1"/>
</file>

<file path=xl/ctrlProps/ctrlProp12.xml><?xml version="1.0" encoding="utf-8"?>
<formControlPr xmlns="http://schemas.microsoft.com/office/spreadsheetml/2009/9/main" objectType="CheckBox" checked="Checked" fmlaLink="$W$6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checked="Checked" fmlaLink="$W$7" lockText="1" noThreeD="1"/>
</file>

<file path=xl/ctrlProps/ctrlProp33.xml><?xml version="1.0" encoding="utf-8"?>
<formControlPr xmlns="http://schemas.microsoft.com/office/spreadsheetml/2009/9/main" objectType="CheckBox" checked="Checked" fmlaLink="$W$8" lockText="1" noThreeD="1"/>
</file>

<file path=xl/ctrlProps/ctrlProp34.xml><?xml version="1.0" encoding="utf-8"?>
<formControlPr xmlns="http://schemas.microsoft.com/office/spreadsheetml/2009/9/main" objectType="CheckBox" checked="Checked" fmlaLink="$W$9" lockText="1" noThreeD="1"/>
</file>

<file path=xl/ctrlProps/ctrlProp35.xml><?xml version="1.0" encoding="utf-8"?>
<formControlPr xmlns="http://schemas.microsoft.com/office/spreadsheetml/2009/9/main" objectType="CheckBox" checked="Checked" fmlaLink="$W$10" lockText="1" noThreeD="1"/>
</file>

<file path=xl/ctrlProps/ctrlProp36.xml><?xml version="1.0" encoding="utf-8"?>
<formControlPr xmlns="http://schemas.microsoft.com/office/spreadsheetml/2009/9/main" objectType="CheckBox" checked="Checked" fmlaLink="$W$12" lockText="1" noThreeD="1"/>
</file>

<file path=xl/ctrlProps/ctrlProp37.xml><?xml version="1.0" encoding="utf-8"?>
<formControlPr xmlns="http://schemas.microsoft.com/office/spreadsheetml/2009/9/main" objectType="CheckBox" checked="Checked" fmlaLink="$W$13" lockText="1" noThreeD="1"/>
</file>

<file path=xl/ctrlProps/ctrlProp38.xml><?xml version="1.0" encoding="utf-8"?>
<formControlPr xmlns="http://schemas.microsoft.com/office/spreadsheetml/2009/9/main" objectType="CheckBox" checked="Checked" fmlaLink="$W$14" lockText="1" noThreeD="1"/>
</file>

<file path=xl/ctrlProps/ctrlProp39.xml><?xml version="1.0" encoding="utf-8"?>
<formControlPr xmlns="http://schemas.microsoft.com/office/spreadsheetml/2009/9/main" objectType="CheckBox" checked="Checked" fmlaLink="$W$15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checked="Checked" fmlaLink="$W$16" lockText="1" noThreeD="1"/>
</file>

<file path=xl/ctrlProps/ctrlProp41.xml><?xml version="1.0" encoding="utf-8"?>
<formControlPr xmlns="http://schemas.microsoft.com/office/spreadsheetml/2009/9/main" objectType="CheckBox" checked="Checked" fmlaLink="$W$18" lockText="1" noThreeD="1"/>
</file>

<file path=xl/ctrlProps/ctrlProp42.xml><?xml version="1.0" encoding="utf-8"?>
<formControlPr xmlns="http://schemas.microsoft.com/office/spreadsheetml/2009/9/main" objectType="CheckBox" checked="Checked" fmlaLink="$W$23" lockText="1" noThreeD="1"/>
</file>

<file path=xl/ctrlProps/ctrlProp43.xml><?xml version="1.0" encoding="utf-8"?>
<formControlPr xmlns="http://schemas.microsoft.com/office/spreadsheetml/2009/9/main" objectType="CheckBox" checked="Checked" fmlaLink="$W$24" lockText="1" noThreeD="1"/>
</file>

<file path=xl/ctrlProps/ctrlProp44.xml><?xml version="1.0" encoding="utf-8"?>
<formControlPr xmlns="http://schemas.microsoft.com/office/spreadsheetml/2009/9/main" objectType="CheckBox" checked="Checked" fmlaLink="$W$25" lockText="1" noThreeD="1"/>
</file>

<file path=xl/ctrlProps/ctrlProp45.xml><?xml version="1.0" encoding="utf-8"?>
<formControlPr xmlns="http://schemas.microsoft.com/office/spreadsheetml/2009/9/main" objectType="CheckBox" checked="Checked" fmlaLink="$W$26" lockText="1" noThreeD="1"/>
</file>

<file path=xl/ctrlProps/ctrlProp46.xml><?xml version="1.0" encoding="utf-8"?>
<formControlPr xmlns="http://schemas.microsoft.com/office/spreadsheetml/2009/9/main" objectType="CheckBox" checked="Checked" fmlaLink="$W$27" lockText="1" noThreeD="1"/>
</file>

<file path=xl/ctrlProps/ctrlProp47.xml><?xml version="1.0" encoding="utf-8"?>
<formControlPr xmlns="http://schemas.microsoft.com/office/spreadsheetml/2009/9/main" objectType="CheckBox" checked="Checked" fmlaLink="$W$28" lockText="1" noThreeD="1"/>
</file>

<file path=xl/ctrlProps/ctrlProp48.xml><?xml version="1.0" encoding="utf-8"?>
<formControlPr xmlns="http://schemas.microsoft.com/office/spreadsheetml/2009/9/main" objectType="CheckBox" checked="Checked" fmlaLink="$W$29" lockText="1" noThreeD="1"/>
</file>

<file path=xl/ctrlProps/ctrlProp49.xml><?xml version="1.0" encoding="utf-8"?>
<formControlPr xmlns="http://schemas.microsoft.com/office/spreadsheetml/2009/9/main" objectType="CheckBox" checked="Checked" fmlaLink="$W$30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checked="Checked" fmlaLink="$W$31" lockText="1" noThreeD="1"/>
</file>

<file path=xl/ctrlProps/ctrlProp51.xml><?xml version="1.0" encoding="utf-8"?>
<formControlPr xmlns="http://schemas.microsoft.com/office/spreadsheetml/2009/9/main" objectType="CheckBox" checked="Checked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checked="Checked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checked="Checked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checked="Checked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checked="Checked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checked="Checked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checked="Checked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checked="Checked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checked="Checked" fmlaLink="$S$7" lockText="1" noThreeD="1"/>
</file>

<file path=xl/ctrlProps/ctrlProp71.xml><?xml version="1.0" encoding="utf-8"?>
<formControlPr xmlns="http://schemas.microsoft.com/office/spreadsheetml/2009/9/main" objectType="CheckBox" checked="Checked" fmlaLink="$S$8" lockText="1" noThreeD="1"/>
</file>

<file path=xl/ctrlProps/ctrlProp72.xml><?xml version="1.0" encoding="utf-8"?>
<formControlPr xmlns="http://schemas.microsoft.com/office/spreadsheetml/2009/9/main" objectType="CheckBox" checked="Checked" fmlaLink="$S$9" lockText="1" noThreeD="1"/>
</file>

<file path=xl/ctrlProps/ctrlProp73.xml><?xml version="1.0" encoding="utf-8"?>
<formControlPr xmlns="http://schemas.microsoft.com/office/spreadsheetml/2009/9/main" objectType="CheckBox" checked="Checked" fmlaLink="$S$10" lockText="1" noThreeD="1"/>
</file>

<file path=xl/ctrlProps/ctrlProp74.xml><?xml version="1.0" encoding="utf-8"?>
<formControlPr xmlns="http://schemas.microsoft.com/office/spreadsheetml/2009/9/main" objectType="CheckBox" checked="Checked" fmlaLink="$S$12" lockText="1" noThreeD="1"/>
</file>

<file path=xl/ctrlProps/ctrlProp75.xml><?xml version="1.0" encoding="utf-8"?>
<formControlPr xmlns="http://schemas.microsoft.com/office/spreadsheetml/2009/9/main" objectType="CheckBox" checked="Checked" fmlaLink="$S$13" lockText="1" noThreeD="1"/>
</file>

<file path=xl/ctrlProps/ctrlProp76.xml><?xml version="1.0" encoding="utf-8"?>
<formControlPr xmlns="http://schemas.microsoft.com/office/spreadsheetml/2009/9/main" objectType="CheckBox" checked="Checked" fmlaLink="$S$14" lockText="1" noThreeD="1"/>
</file>

<file path=xl/ctrlProps/ctrlProp77.xml><?xml version="1.0" encoding="utf-8"?>
<formControlPr xmlns="http://schemas.microsoft.com/office/spreadsheetml/2009/9/main" objectType="CheckBox" checked="Checked" fmlaLink="$S$15" lockText="1" noThreeD="1"/>
</file>

<file path=xl/ctrlProps/ctrlProp78.xml><?xml version="1.0" encoding="utf-8"?>
<formControlPr xmlns="http://schemas.microsoft.com/office/spreadsheetml/2009/9/main" objectType="CheckBox" checked="Checked" fmlaLink="$S$16" lockText="1" noThreeD="1"/>
</file>

<file path=xl/ctrlProps/ctrlProp79.xml><?xml version="1.0" encoding="utf-8"?>
<formControlPr xmlns="http://schemas.microsoft.com/office/spreadsheetml/2009/9/main" objectType="CheckBox" checked="Checked" fmlaLink="$S$18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checked="Checked" fmlaLink="$S$23" lockText="1" noThreeD="1"/>
</file>

<file path=xl/ctrlProps/ctrlProp81.xml><?xml version="1.0" encoding="utf-8"?>
<formControlPr xmlns="http://schemas.microsoft.com/office/spreadsheetml/2009/9/main" objectType="CheckBox" checked="Checked" fmlaLink="$S$24" lockText="1" noThreeD="1"/>
</file>

<file path=xl/ctrlProps/ctrlProp82.xml><?xml version="1.0" encoding="utf-8"?>
<formControlPr xmlns="http://schemas.microsoft.com/office/spreadsheetml/2009/9/main" objectType="CheckBox" checked="Checked" fmlaLink="$S$25" lockText="1" noThreeD="1"/>
</file>

<file path=xl/ctrlProps/ctrlProp83.xml><?xml version="1.0" encoding="utf-8"?>
<formControlPr xmlns="http://schemas.microsoft.com/office/spreadsheetml/2009/9/main" objectType="CheckBox" checked="Checked" fmlaLink="$S$26" lockText="1" noThreeD="1"/>
</file>

<file path=xl/ctrlProps/ctrlProp84.xml><?xml version="1.0" encoding="utf-8"?>
<formControlPr xmlns="http://schemas.microsoft.com/office/spreadsheetml/2009/9/main" objectType="CheckBox" checked="Checked" fmlaLink="$S$27" lockText="1" noThreeD="1"/>
</file>

<file path=xl/ctrlProps/ctrlProp85.xml><?xml version="1.0" encoding="utf-8"?>
<formControlPr xmlns="http://schemas.microsoft.com/office/spreadsheetml/2009/9/main" objectType="CheckBox" checked="Checked" fmlaLink="$S$28" lockText="1" noThreeD="1"/>
</file>

<file path=xl/ctrlProps/ctrlProp86.xml><?xml version="1.0" encoding="utf-8"?>
<formControlPr xmlns="http://schemas.microsoft.com/office/spreadsheetml/2009/9/main" objectType="CheckBox" checked="Checked" fmlaLink="$S$29" lockText="1" noThreeD="1"/>
</file>

<file path=xl/ctrlProps/ctrlProp87.xml><?xml version="1.0" encoding="utf-8"?>
<formControlPr xmlns="http://schemas.microsoft.com/office/spreadsheetml/2009/9/main" objectType="CheckBox" checked="Checked" fmlaLink="$S$30" lockText="1" noThreeD="1"/>
</file>

<file path=xl/ctrlProps/ctrlProp88.xml><?xml version="1.0" encoding="utf-8"?>
<formControlPr xmlns="http://schemas.microsoft.com/office/spreadsheetml/2009/9/main" objectType="CheckBox" checked="Checked" fmlaLink="$S$31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checked="Checked" lockText="1" noThreeD="1"/>
</file>

<file path=xl/ctrlProps/ctrlProp91.xml><?xml version="1.0" encoding="utf-8"?>
<formControlPr xmlns="http://schemas.microsoft.com/office/spreadsheetml/2009/9/main" objectType="CheckBox" checked="Checked" fmlaLink="$S$21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checked="Checked" fmlaLink="$S$22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checked="Checked" fmlaLink="$W$21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checked="Checked" fmlaLink="$W$22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5</xdr:row>
          <xdr:rowOff>15240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</xdr:row>
          <xdr:rowOff>15240</xdr:rowOff>
        </xdr:from>
        <xdr:to>
          <xdr:col>2</xdr:col>
          <xdr:colOff>38100</xdr:colOff>
          <xdr:row>7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15240</xdr:rowOff>
        </xdr:from>
        <xdr:to>
          <xdr:col>2</xdr:col>
          <xdr:colOff>38100</xdr:colOff>
          <xdr:row>8</xdr:row>
          <xdr:rowOff>15240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15240</xdr:rowOff>
        </xdr:from>
        <xdr:to>
          <xdr:col>2</xdr:col>
          <xdr:colOff>38100</xdr:colOff>
          <xdr:row>9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15240</xdr:rowOff>
        </xdr:from>
        <xdr:to>
          <xdr:col>2</xdr:col>
          <xdr:colOff>38100</xdr:colOff>
          <xdr:row>10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15240</xdr:rowOff>
        </xdr:from>
        <xdr:to>
          <xdr:col>2</xdr:col>
          <xdr:colOff>38100</xdr:colOff>
          <xdr:row>12</xdr:row>
          <xdr:rowOff>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2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15240</xdr:rowOff>
        </xdr:from>
        <xdr:to>
          <xdr:col>2</xdr:col>
          <xdr:colOff>38100</xdr:colOff>
          <xdr:row>13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2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15240</xdr:rowOff>
        </xdr:from>
        <xdr:to>
          <xdr:col>2</xdr:col>
          <xdr:colOff>38100</xdr:colOff>
          <xdr:row>14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2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15240</xdr:rowOff>
        </xdr:from>
        <xdr:to>
          <xdr:col>2</xdr:col>
          <xdr:colOff>38100</xdr:colOff>
          <xdr:row>15</xdr:row>
          <xdr:rowOff>0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2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15240</xdr:rowOff>
        </xdr:from>
        <xdr:to>
          <xdr:col>2</xdr:col>
          <xdr:colOff>38100</xdr:colOff>
          <xdr:row>16</xdr:row>
          <xdr:rowOff>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2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15240</xdr:rowOff>
        </xdr:from>
        <xdr:to>
          <xdr:col>2</xdr:col>
          <xdr:colOff>38100</xdr:colOff>
          <xdr:row>18</xdr:row>
          <xdr:rowOff>15240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2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5</xdr:row>
          <xdr:rowOff>15240</xdr:rowOff>
        </xdr:from>
        <xdr:to>
          <xdr:col>4</xdr:col>
          <xdr:colOff>0</xdr:colOff>
          <xdr:row>6</xdr:row>
          <xdr:rowOff>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2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6</xdr:row>
          <xdr:rowOff>15240</xdr:rowOff>
        </xdr:from>
        <xdr:to>
          <xdr:col>4</xdr:col>
          <xdr:colOff>38100</xdr:colOff>
          <xdr:row>7</xdr:row>
          <xdr:rowOff>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2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7</xdr:row>
          <xdr:rowOff>15240</xdr:rowOff>
        </xdr:from>
        <xdr:to>
          <xdr:col>4</xdr:col>
          <xdr:colOff>38100</xdr:colOff>
          <xdr:row>8</xdr:row>
          <xdr:rowOff>15240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2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8</xdr:row>
          <xdr:rowOff>15240</xdr:rowOff>
        </xdr:from>
        <xdr:to>
          <xdr:col>4</xdr:col>
          <xdr:colOff>38100</xdr:colOff>
          <xdr:row>9</xdr:row>
          <xdr:rowOff>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2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9</xdr:row>
          <xdr:rowOff>15240</xdr:rowOff>
        </xdr:from>
        <xdr:to>
          <xdr:col>4</xdr:col>
          <xdr:colOff>38100</xdr:colOff>
          <xdr:row>10</xdr:row>
          <xdr:rowOff>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2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11</xdr:row>
          <xdr:rowOff>15240</xdr:rowOff>
        </xdr:from>
        <xdr:to>
          <xdr:col>4</xdr:col>
          <xdr:colOff>38100</xdr:colOff>
          <xdr:row>12</xdr:row>
          <xdr:rowOff>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2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12</xdr:row>
          <xdr:rowOff>15240</xdr:rowOff>
        </xdr:from>
        <xdr:to>
          <xdr:col>4</xdr:col>
          <xdr:colOff>38100</xdr:colOff>
          <xdr:row>13</xdr:row>
          <xdr:rowOff>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2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13</xdr:row>
          <xdr:rowOff>15240</xdr:rowOff>
        </xdr:from>
        <xdr:to>
          <xdr:col>4</xdr:col>
          <xdr:colOff>38100</xdr:colOff>
          <xdr:row>14</xdr:row>
          <xdr:rowOff>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2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14</xdr:row>
          <xdr:rowOff>15240</xdr:rowOff>
        </xdr:from>
        <xdr:to>
          <xdr:col>4</xdr:col>
          <xdr:colOff>38100</xdr:colOff>
          <xdr:row>15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2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15</xdr:row>
          <xdr:rowOff>15240</xdr:rowOff>
        </xdr:from>
        <xdr:to>
          <xdr:col>4</xdr:col>
          <xdr:colOff>38100</xdr:colOff>
          <xdr:row>16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2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17</xdr:row>
          <xdr:rowOff>15240</xdr:rowOff>
        </xdr:from>
        <xdr:to>
          <xdr:col>4</xdr:col>
          <xdr:colOff>38100</xdr:colOff>
          <xdr:row>18</xdr:row>
          <xdr:rowOff>15240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2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22</xdr:row>
          <xdr:rowOff>15240</xdr:rowOff>
        </xdr:from>
        <xdr:to>
          <xdr:col>4</xdr:col>
          <xdr:colOff>38100</xdr:colOff>
          <xdr:row>23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2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23</xdr:row>
          <xdr:rowOff>15240</xdr:rowOff>
        </xdr:from>
        <xdr:to>
          <xdr:col>4</xdr:col>
          <xdr:colOff>38100</xdr:colOff>
          <xdr:row>24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2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24</xdr:row>
          <xdr:rowOff>15240</xdr:rowOff>
        </xdr:from>
        <xdr:to>
          <xdr:col>4</xdr:col>
          <xdr:colOff>38100</xdr:colOff>
          <xdr:row>25</xdr:row>
          <xdr:rowOff>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2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25</xdr:row>
          <xdr:rowOff>15240</xdr:rowOff>
        </xdr:from>
        <xdr:to>
          <xdr:col>4</xdr:col>
          <xdr:colOff>38100</xdr:colOff>
          <xdr:row>26</xdr:row>
          <xdr:rowOff>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2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26</xdr:row>
          <xdr:rowOff>15240</xdr:rowOff>
        </xdr:from>
        <xdr:to>
          <xdr:col>4</xdr:col>
          <xdr:colOff>38100</xdr:colOff>
          <xdr:row>27</xdr:row>
          <xdr:rowOff>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2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27</xdr:row>
          <xdr:rowOff>15240</xdr:rowOff>
        </xdr:from>
        <xdr:to>
          <xdr:col>4</xdr:col>
          <xdr:colOff>38100</xdr:colOff>
          <xdr:row>28</xdr:row>
          <xdr:rowOff>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2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28</xdr:row>
          <xdr:rowOff>15240</xdr:rowOff>
        </xdr:from>
        <xdr:to>
          <xdr:col>4</xdr:col>
          <xdr:colOff>38100</xdr:colOff>
          <xdr:row>29</xdr:row>
          <xdr:rowOff>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2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29</xdr:row>
          <xdr:rowOff>15240</xdr:rowOff>
        </xdr:from>
        <xdr:to>
          <xdr:col>4</xdr:col>
          <xdr:colOff>38100</xdr:colOff>
          <xdr:row>30</xdr:row>
          <xdr:rowOff>15240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2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30</xdr:row>
          <xdr:rowOff>15240</xdr:rowOff>
        </xdr:from>
        <xdr:to>
          <xdr:col>4</xdr:col>
          <xdr:colOff>38100</xdr:colOff>
          <xdr:row>31</xdr:row>
          <xdr:rowOff>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2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6</xdr:row>
          <xdr:rowOff>15240</xdr:rowOff>
        </xdr:from>
        <xdr:to>
          <xdr:col>4</xdr:col>
          <xdr:colOff>0</xdr:colOff>
          <xdr:row>7</xdr:row>
          <xdr:rowOff>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2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7</xdr:row>
          <xdr:rowOff>15240</xdr:rowOff>
        </xdr:from>
        <xdr:to>
          <xdr:col>4</xdr:col>
          <xdr:colOff>0</xdr:colOff>
          <xdr:row>8</xdr:row>
          <xdr:rowOff>15240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2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8</xdr:row>
          <xdr:rowOff>15240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2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9</xdr:row>
          <xdr:rowOff>15240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2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11</xdr:row>
          <xdr:rowOff>15240</xdr:rowOff>
        </xdr:from>
        <xdr:to>
          <xdr:col>4</xdr:col>
          <xdr:colOff>0</xdr:colOff>
          <xdr:row>12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2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12</xdr:row>
          <xdr:rowOff>15240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2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13</xdr:row>
          <xdr:rowOff>15240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2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14</xdr:row>
          <xdr:rowOff>15240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2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15</xdr:row>
          <xdr:rowOff>15240</xdr:rowOff>
        </xdr:from>
        <xdr:to>
          <xdr:col>4</xdr:col>
          <xdr:colOff>0</xdr:colOff>
          <xdr:row>16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2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17</xdr:row>
          <xdr:rowOff>15240</xdr:rowOff>
        </xdr:from>
        <xdr:to>
          <xdr:col>4</xdr:col>
          <xdr:colOff>0</xdr:colOff>
          <xdr:row>18</xdr:row>
          <xdr:rowOff>15240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2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22</xdr:row>
          <xdr:rowOff>15240</xdr:rowOff>
        </xdr:from>
        <xdr:to>
          <xdr:col>4</xdr:col>
          <xdr:colOff>0</xdr:colOff>
          <xdr:row>23</xdr:row>
          <xdr:rowOff>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2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23</xdr:row>
          <xdr:rowOff>15240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2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24</xdr:row>
          <xdr:rowOff>15240</xdr:rowOff>
        </xdr:from>
        <xdr:to>
          <xdr:col>4</xdr:col>
          <xdr:colOff>0</xdr:colOff>
          <xdr:row>25</xdr:row>
          <xdr:rowOff>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2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25</xdr:row>
          <xdr:rowOff>15240</xdr:rowOff>
        </xdr:from>
        <xdr:to>
          <xdr:col>4</xdr:col>
          <xdr:colOff>0</xdr:colOff>
          <xdr:row>26</xdr:row>
          <xdr:rowOff>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2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26</xdr:row>
          <xdr:rowOff>15240</xdr:rowOff>
        </xdr:from>
        <xdr:to>
          <xdr:col>4</xdr:col>
          <xdr:colOff>0</xdr:colOff>
          <xdr:row>27</xdr:row>
          <xdr:rowOff>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2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27</xdr:row>
          <xdr:rowOff>15240</xdr:rowOff>
        </xdr:from>
        <xdr:to>
          <xdr:col>4</xdr:col>
          <xdr:colOff>0</xdr:colOff>
          <xdr:row>28</xdr:row>
          <xdr:rowOff>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2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28</xdr:row>
          <xdr:rowOff>15240</xdr:rowOff>
        </xdr:from>
        <xdr:to>
          <xdr:col>4</xdr:col>
          <xdr:colOff>0</xdr:colOff>
          <xdr:row>29</xdr:row>
          <xdr:rowOff>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2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29</xdr:row>
          <xdr:rowOff>15240</xdr:rowOff>
        </xdr:from>
        <xdr:to>
          <xdr:col>4</xdr:col>
          <xdr:colOff>0</xdr:colOff>
          <xdr:row>30</xdr:row>
          <xdr:rowOff>15240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2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30</xdr:row>
          <xdr:rowOff>15240</xdr:rowOff>
        </xdr:from>
        <xdr:to>
          <xdr:col>4</xdr:col>
          <xdr:colOff>0</xdr:colOff>
          <xdr:row>31</xdr:row>
          <xdr:rowOff>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2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</xdr:row>
          <xdr:rowOff>15240</xdr:rowOff>
        </xdr:from>
        <xdr:to>
          <xdr:col>2</xdr:col>
          <xdr:colOff>0</xdr:colOff>
          <xdr:row>7</xdr:row>
          <xdr:rowOff>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2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15240</xdr:rowOff>
        </xdr:from>
        <xdr:to>
          <xdr:col>2</xdr:col>
          <xdr:colOff>0</xdr:colOff>
          <xdr:row>8</xdr:row>
          <xdr:rowOff>15240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2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15240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2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15240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2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15240</xdr:rowOff>
        </xdr:from>
        <xdr:to>
          <xdr:col>2</xdr:col>
          <xdr:colOff>0</xdr:colOff>
          <xdr:row>12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2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15240</xdr:rowOff>
        </xdr:from>
        <xdr:to>
          <xdr:col>2</xdr:col>
          <xdr:colOff>0</xdr:colOff>
          <xdr:row>13</xdr:row>
          <xdr:rowOff>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2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15240</xdr:rowOff>
        </xdr:from>
        <xdr:to>
          <xdr:col>2</xdr:col>
          <xdr:colOff>0</xdr:colOff>
          <xdr:row>14</xdr:row>
          <xdr:rowOff>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2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15240</xdr:rowOff>
        </xdr:from>
        <xdr:to>
          <xdr:col>2</xdr:col>
          <xdr:colOff>0</xdr:colOff>
          <xdr:row>15</xdr:row>
          <xdr:rowOff>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2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15240</xdr:rowOff>
        </xdr:from>
        <xdr:to>
          <xdr:col>2</xdr:col>
          <xdr:colOff>0</xdr:colOff>
          <xdr:row>16</xdr:row>
          <xdr:rowOff>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2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15240</xdr:rowOff>
        </xdr:from>
        <xdr:to>
          <xdr:col>2</xdr:col>
          <xdr:colOff>0</xdr:colOff>
          <xdr:row>18</xdr:row>
          <xdr:rowOff>15240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2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22</xdr:row>
          <xdr:rowOff>15240</xdr:rowOff>
        </xdr:from>
        <xdr:to>
          <xdr:col>2</xdr:col>
          <xdr:colOff>0</xdr:colOff>
          <xdr:row>23</xdr:row>
          <xdr:rowOff>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2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23</xdr:row>
          <xdr:rowOff>15240</xdr:rowOff>
        </xdr:from>
        <xdr:to>
          <xdr:col>2</xdr:col>
          <xdr:colOff>0</xdr:colOff>
          <xdr:row>24</xdr:row>
          <xdr:rowOff>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2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24</xdr:row>
          <xdr:rowOff>15240</xdr:rowOff>
        </xdr:from>
        <xdr:to>
          <xdr:col>2</xdr:col>
          <xdr:colOff>0</xdr:colOff>
          <xdr:row>25</xdr:row>
          <xdr:rowOff>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2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25</xdr:row>
          <xdr:rowOff>15240</xdr:rowOff>
        </xdr:from>
        <xdr:to>
          <xdr:col>2</xdr:col>
          <xdr:colOff>0</xdr:colOff>
          <xdr:row>26</xdr:row>
          <xdr:rowOff>0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2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26</xdr:row>
          <xdr:rowOff>15240</xdr:rowOff>
        </xdr:from>
        <xdr:to>
          <xdr:col>2</xdr:col>
          <xdr:colOff>0</xdr:colOff>
          <xdr:row>27</xdr:row>
          <xdr:rowOff>0</xdr:rowOff>
        </xdr:to>
        <xdr:sp macro="" textlink="">
          <xdr:nvSpPr>
            <xdr:cNvPr id="2113" name="Check Box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2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27</xdr:row>
          <xdr:rowOff>15240</xdr:rowOff>
        </xdr:from>
        <xdr:to>
          <xdr:col>2</xdr:col>
          <xdr:colOff>0</xdr:colOff>
          <xdr:row>28</xdr:row>
          <xdr:rowOff>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2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28</xdr:row>
          <xdr:rowOff>15240</xdr:rowOff>
        </xdr:from>
        <xdr:to>
          <xdr:col>2</xdr:col>
          <xdr:colOff>0</xdr:colOff>
          <xdr:row>29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2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29</xdr:row>
          <xdr:rowOff>15240</xdr:rowOff>
        </xdr:from>
        <xdr:to>
          <xdr:col>2</xdr:col>
          <xdr:colOff>0</xdr:colOff>
          <xdr:row>30</xdr:row>
          <xdr:rowOff>15240</xdr:rowOff>
        </xdr:to>
        <xdr:sp macro="" textlink="">
          <xdr:nvSpPr>
            <xdr:cNvPr id="2116" name="Check Box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2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30</xdr:row>
          <xdr:rowOff>15240</xdr:rowOff>
        </xdr:from>
        <xdr:to>
          <xdr:col>2</xdr:col>
          <xdr:colOff>0</xdr:colOff>
          <xdr:row>31</xdr:row>
          <xdr:rowOff>0</xdr:rowOff>
        </xdr:to>
        <xdr:sp macro="" textlink="">
          <xdr:nvSpPr>
            <xdr:cNvPr id="2117" name="Check Box 69" hidden="1">
              <a:extLst>
                <a:ext uri="{63B3BB69-23CF-44E3-9099-C40C66FF867C}">
                  <a14:compatExt spid="_x0000_s2117"/>
                </a:ext>
                <a:ext uri="{FF2B5EF4-FFF2-40B4-BE49-F238E27FC236}">
                  <a16:creationId xmlns:a16="http://schemas.microsoft.com/office/drawing/2014/main" id="{00000000-0008-0000-0200-00004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6</xdr:row>
          <xdr:rowOff>15240</xdr:rowOff>
        </xdr:from>
        <xdr:to>
          <xdr:col>2</xdr:col>
          <xdr:colOff>0</xdr:colOff>
          <xdr:row>7</xdr:row>
          <xdr:rowOff>0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2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7</xdr:row>
          <xdr:rowOff>15240</xdr:rowOff>
        </xdr:from>
        <xdr:to>
          <xdr:col>2</xdr:col>
          <xdr:colOff>0</xdr:colOff>
          <xdr:row>8</xdr:row>
          <xdr:rowOff>15240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2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8</xdr:row>
          <xdr:rowOff>15240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2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9</xdr:row>
          <xdr:rowOff>15240</xdr:rowOff>
        </xdr:from>
        <xdr:to>
          <xdr:col>2</xdr:col>
          <xdr:colOff>0</xdr:colOff>
          <xdr:row>10</xdr:row>
          <xdr:rowOff>0</xdr:rowOff>
        </xdr:to>
        <xdr:sp macro="" textlink="">
          <xdr:nvSpPr>
            <xdr:cNvPr id="2121" name="Check Box 73" hidden="1">
              <a:extLst>
                <a:ext uri="{63B3BB69-23CF-44E3-9099-C40C66FF867C}">
                  <a14:compatExt spid="_x0000_s2121"/>
                </a:ext>
                <a:ext uri="{FF2B5EF4-FFF2-40B4-BE49-F238E27FC236}">
                  <a16:creationId xmlns:a16="http://schemas.microsoft.com/office/drawing/2014/main" id="{00000000-0008-0000-0200-00004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11</xdr:row>
          <xdr:rowOff>15240</xdr:rowOff>
        </xdr:from>
        <xdr:to>
          <xdr:col>2</xdr:col>
          <xdr:colOff>0</xdr:colOff>
          <xdr:row>12</xdr:row>
          <xdr:rowOff>0</xdr:rowOff>
        </xdr:to>
        <xdr:sp macro="" textlink="">
          <xdr:nvSpPr>
            <xdr:cNvPr id="2122" name="Check Box 74" hidden="1">
              <a:extLst>
                <a:ext uri="{63B3BB69-23CF-44E3-9099-C40C66FF867C}">
                  <a14:compatExt spid="_x0000_s2122"/>
                </a:ext>
                <a:ext uri="{FF2B5EF4-FFF2-40B4-BE49-F238E27FC236}">
                  <a16:creationId xmlns:a16="http://schemas.microsoft.com/office/drawing/2014/main" id="{00000000-0008-0000-0200-00004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12</xdr:row>
          <xdr:rowOff>15240</xdr:rowOff>
        </xdr:from>
        <xdr:to>
          <xdr:col>2</xdr:col>
          <xdr:colOff>0</xdr:colOff>
          <xdr:row>13</xdr:row>
          <xdr:rowOff>0</xdr:rowOff>
        </xdr:to>
        <xdr:sp macro="" textlink="">
          <xdr:nvSpPr>
            <xdr:cNvPr id="2123" name="Check Box 75" hidden="1">
              <a:extLst>
                <a:ext uri="{63B3BB69-23CF-44E3-9099-C40C66FF867C}">
                  <a14:compatExt spid="_x0000_s2123"/>
                </a:ext>
                <a:ext uri="{FF2B5EF4-FFF2-40B4-BE49-F238E27FC236}">
                  <a16:creationId xmlns:a16="http://schemas.microsoft.com/office/drawing/2014/main" id="{00000000-0008-0000-0200-00004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13</xdr:row>
          <xdr:rowOff>15240</xdr:rowOff>
        </xdr:from>
        <xdr:to>
          <xdr:col>2</xdr:col>
          <xdr:colOff>0</xdr:colOff>
          <xdr:row>14</xdr:row>
          <xdr:rowOff>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2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14</xdr:row>
          <xdr:rowOff>15240</xdr:rowOff>
        </xdr:from>
        <xdr:to>
          <xdr:col>2</xdr:col>
          <xdr:colOff>0</xdr:colOff>
          <xdr:row>15</xdr:row>
          <xdr:rowOff>0</xdr:rowOff>
        </xdr:to>
        <xdr:sp macro="" textlink="">
          <xdr:nvSpPr>
            <xdr:cNvPr id="2125" name="Check Box 77" hidden="1">
              <a:extLst>
                <a:ext uri="{63B3BB69-23CF-44E3-9099-C40C66FF867C}">
                  <a14:compatExt spid="_x0000_s2125"/>
                </a:ext>
                <a:ext uri="{FF2B5EF4-FFF2-40B4-BE49-F238E27FC236}">
                  <a16:creationId xmlns:a16="http://schemas.microsoft.com/office/drawing/2014/main" id="{00000000-0008-0000-0200-00004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15</xdr:row>
          <xdr:rowOff>15240</xdr:rowOff>
        </xdr:from>
        <xdr:to>
          <xdr:col>2</xdr:col>
          <xdr:colOff>0</xdr:colOff>
          <xdr:row>16</xdr:row>
          <xdr:rowOff>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2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17</xdr:row>
          <xdr:rowOff>15240</xdr:rowOff>
        </xdr:from>
        <xdr:to>
          <xdr:col>2</xdr:col>
          <xdr:colOff>0</xdr:colOff>
          <xdr:row>18</xdr:row>
          <xdr:rowOff>15240</xdr:rowOff>
        </xdr:to>
        <xdr:sp macro="" textlink="">
          <xdr:nvSpPr>
            <xdr:cNvPr id="2127" name="Check Box 79" hidden="1">
              <a:extLst>
                <a:ext uri="{63B3BB69-23CF-44E3-9099-C40C66FF867C}">
                  <a14:compatExt spid="_x0000_s2127"/>
                </a:ext>
                <a:ext uri="{FF2B5EF4-FFF2-40B4-BE49-F238E27FC236}">
                  <a16:creationId xmlns:a16="http://schemas.microsoft.com/office/drawing/2014/main" id="{00000000-0008-0000-0200-00004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22</xdr:row>
          <xdr:rowOff>15240</xdr:rowOff>
        </xdr:from>
        <xdr:to>
          <xdr:col>2</xdr:col>
          <xdr:colOff>0</xdr:colOff>
          <xdr:row>23</xdr:row>
          <xdr:rowOff>0</xdr:rowOff>
        </xdr:to>
        <xdr:sp macro="" textlink="">
          <xdr:nvSpPr>
            <xdr:cNvPr id="2128" name="Check Box 80" hidden="1">
              <a:extLst>
                <a:ext uri="{63B3BB69-23CF-44E3-9099-C40C66FF867C}">
                  <a14:compatExt spid="_x0000_s2128"/>
                </a:ext>
                <a:ext uri="{FF2B5EF4-FFF2-40B4-BE49-F238E27FC236}">
                  <a16:creationId xmlns:a16="http://schemas.microsoft.com/office/drawing/2014/main" id="{00000000-0008-0000-0200-00005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23</xdr:row>
          <xdr:rowOff>15240</xdr:rowOff>
        </xdr:from>
        <xdr:to>
          <xdr:col>2</xdr:col>
          <xdr:colOff>0</xdr:colOff>
          <xdr:row>24</xdr:row>
          <xdr:rowOff>0</xdr:rowOff>
        </xdr:to>
        <xdr:sp macro="" textlink="">
          <xdr:nvSpPr>
            <xdr:cNvPr id="2129" name="Check Box 81" hidden="1">
              <a:extLst>
                <a:ext uri="{63B3BB69-23CF-44E3-9099-C40C66FF867C}">
                  <a14:compatExt spid="_x0000_s2129"/>
                </a:ext>
                <a:ext uri="{FF2B5EF4-FFF2-40B4-BE49-F238E27FC236}">
                  <a16:creationId xmlns:a16="http://schemas.microsoft.com/office/drawing/2014/main" id="{00000000-0008-0000-0200-00005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24</xdr:row>
          <xdr:rowOff>15240</xdr:rowOff>
        </xdr:from>
        <xdr:to>
          <xdr:col>2</xdr:col>
          <xdr:colOff>0</xdr:colOff>
          <xdr:row>25</xdr:row>
          <xdr:rowOff>0</xdr:rowOff>
        </xdr:to>
        <xdr:sp macro="" textlink="">
          <xdr:nvSpPr>
            <xdr:cNvPr id="2130" name="Check Box 82" hidden="1">
              <a:extLst>
                <a:ext uri="{63B3BB69-23CF-44E3-9099-C40C66FF867C}">
                  <a14:compatExt spid="_x0000_s2130"/>
                </a:ext>
                <a:ext uri="{FF2B5EF4-FFF2-40B4-BE49-F238E27FC236}">
                  <a16:creationId xmlns:a16="http://schemas.microsoft.com/office/drawing/2014/main" id="{00000000-0008-0000-0200-00005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25</xdr:row>
          <xdr:rowOff>15240</xdr:rowOff>
        </xdr:from>
        <xdr:to>
          <xdr:col>2</xdr:col>
          <xdr:colOff>0</xdr:colOff>
          <xdr:row>26</xdr:row>
          <xdr:rowOff>0</xdr:rowOff>
        </xdr:to>
        <xdr:sp macro="" textlink="">
          <xdr:nvSpPr>
            <xdr:cNvPr id="2131" name="Check Box 83" hidden="1">
              <a:extLst>
                <a:ext uri="{63B3BB69-23CF-44E3-9099-C40C66FF867C}">
                  <a14:compatExt spid="_x0000_s2131"/>
                </a:ext>
                <a:ext uri="{FF2B5EF4-FFF2-40B4-BE49-F238E27FC236}">
                  <a16:creationId xmlns:a16="http://schemas.microsoft.com/office/drawing/2014/main" id="{00000000-0008-0000-0200-00005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26</xdr:row>
          <xdr:rowOff>15240</xdr:rowOff>
        </xdr:from>
        <xdr:to>
          <xdr:col>2</xdr:col>
          <xdr:colOff>0</xdr:colOff>
          <xdr:row>27</xdr:row>
          <xdr:rowOff>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2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27</xdr:row>
          <xdr:rowOff>15240</xdr:rowOff>
        </xdr:from>
        <xdr:to>
          <xdr:col>2</xdr:col>
          <xdr:colOff>0</xdr:colOff>
          <xdr:row>28</xdr:row>
          <xdr:rowOff>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2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28</xdr:row>
          <xdr:rowOff>15240</xdr:rowOff>
        </xdr:from>
        <xdr:to>
          <xdr:col>2</xdr:col>
          <xdr:colOff>0</xdr:colOff>
          <xdr:row>29</xdr:row>
          <xdr:rowOff>0</xdr:rowOff>
        </xdr:to>
        <xdr:sp macro="" textlink="">
          <xdr:nvSpPr>
            <xdr:cNvPr id="2134" name="Check Box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2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29</xdr:row>
          <xdr:rowOff>15240</xdr:rowOff>
        </xdr:from>
        <xdr:to>
          <xdr:col>2</xdr:col>
          <xdr:colOff>0</xdr:colOff>
          <xdr:row>30</xdr:row>
          <xdr:rowOff>15240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2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30</xdr:row>
          <xdr:rowOff>15240</xdr:rowOff>
        </xdr:from>
        <xdr:to>
          <xdr:col>2</xdr:col>
          <xdr:colOff>0</xdr:colOff>
          <xdr:row>31</xdr:row>
          <xdr:rowOff>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2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15240</xdr:rowOff>
        </xdr:from>
        <xdr:to>
          <xdr:col>2</xdr:col>
          <xdr:colOff>38100</xdr:colOff>
          <xdr:row>21</xdr:row>
          <xdr:rowOff>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2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15240</xdr:rowOff>
        </xdr:from>
        <xdr:to>
          <xdr:col>2</xdr:col>
          <xdr:colOff>0</xdr:colOff>
          <xdr:row>21</xdr:row>
          <xdr:rowOff>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2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20</xdr:row>
          <xdr:rowOff>15240</xdr:rowOff>
        </xdr:from>
        <xdr:to>
          <xdr:col>2</xdr:col>
          <xdr:colOff>0</xdr:colOff>
          <xdr:row>21</xdr:row>
          <xdr:rowOff>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2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21</xdr:row>
          <xdr:rowOff>15240</xdr:rowOff>
        </xdr:from>
        <xdr:to>
          <xdr:col>2</xdr:col>
          <xdr:colOff>38100</xdr:colOff>
          <xdr:row>22</xdr:row>
          <xdr:rowOff>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2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21</xdr:row>
          <xdr:rowOff>15240</xdr:rowOff>
        </xdr:from>
        <xdr:to>
          <xdr:col>2</xdr:col>
          <xdr:colOff>0</xdr:colOff>
          <xdr:row>22</xdr:row>
          <xdr:rowOff>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2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21</xdr:row>
          <xdr:rowOff>15240</xdr:rowOff>
        </xdr:from>
        <xdr:to>
          <xdr:col>2</xdr:col>
          <xdr:colOff>0</xdr:colOff>
          <xdr:row>22</xdr:row>
          <xdr:rowOff>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2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20</xdr:row>
          <xdr:rowOff>15240</xdr:rowOff>
        </xdr:from>
        <xdr:to>
          <xdr:col>4</xdr:col>
          <xdr:colOff>38100</xdr:colOff>
          <xdr:row>21</xdr:row>
          <xdr:rowOff>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2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20</xdr:row>
          <xdr:rowOff>15240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2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21</xdr:row>
          <xdr:rowOff>15240</xdr:rowOff>
        </xdr:from>
        <xdr:to>
          <xdr:col>4</xdr:col>
          <xdr:colOff>38100</xdr:colOff>
          <xdr:row>22</xdr:row>
          <xdr:rowOff>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2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21</xdr:row>
          <xdr:rowOff>15240</xdr:rowOff>
        </xdr:from>
        <xdr:to>
          <xdr:col>4</xdr:col>
          <xdr:colOff>0</xdr:colOff>
          <xdr:row>22</xdr:row>
          <xdr:rowOff>0</xdr:rowOff>
        </xdr:to>
        <xdr:sp macro="" textlink="">
          <xdr:nvSpPr>
            <xdr:cNvPr id="2146" name="Check Box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2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15240</xdr:rowOff>
        </xdr:from>
        <xdr:to>
          <xdr:col>2</xdr:col>
          <xdr:colOff>38100</xdr:colOff>
          <xdr:row>11</xdr:row>
          <xdr:rowOff>0</xdr:rowOff>
        </xdr:to>
        <xdr:sp macro="" textlink="">
          <xdr:nvSpPr>
            <xdr:cNvPr id="2147" name="Check Box 99" hidden="1">
              <a:extLst>
                <a:ext uri="{63B3BB69-23CF-44E3-9099-C40C66FF867C}">
                  <a14:compatExt spid="_x0000_s2147"/>
                </a:ext>
                <a:ext uri="{FF2B5EF4-FFF2-40B4-BE49-F238E27FC236}">
                  <a16:creationId xmlns:a16="http://schemas.microsoft.com/office/drawing/2014/main" id="{00000000-0008-0000-0200-00006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15240</xdr:rowOff>
        </xdr:from>
        <xdr:to>
          <xdr:col>2</xdr:col>
          <xdr:colOff>0</xdr:colOff>
          <xdr:row>11</xdr:row>
          <xdr:rowOff>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2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10</xdr:row>
          <xdr:rowOff>15240</xdr:rowOff>
        </xdr:from>
        <xdr:to>
          <xdr:col>2</xdr:col>
          <xdr:colOff>0</xdr:colOff>
          <xdr:row>11</xdr:row>
          <xdr:rowOff>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2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10</xdr:row>
          <xdr:rowOff>15240</xdr:rowOff>
        </xdr:from>
        <xdr:to>
          <xdr:col>4</xdr:col>
          <xdr:colOff>38100</xdr:colOff>
          <xdr:row>11</xdr:row>
          <xdr:rowOff>0</xdr:rowOff>
        </xdr:to>
        <xdr:sp macro="" textlink="">
          <xdr:nvSpPr>
            <xdr:cNvPr id="2150" name="Check Box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2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10</xdr:row>
          <xdr:rowOff>15240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2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16</xdr:row>
          <xdr:rowOff>15240</xdr:rowOff>
        </xdr:from>
        <xdr:to>
          <xdr:col>4</xdr:col>
          <xdr:colOff>38100</xdr:colOff>
          <xdr:row>17</xdr:row>
          <xdr:rowOff>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2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16</xdr:row>
          <xdr:rowOff>15240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2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19</xdr:row>
          <xdr:rowOff>15240</xdr:rowOff>
        </xdr:from>
        <xdr:to>
          <xdr:col>4</xdr:col>
          <xdr:colOff>38100</xdr:colOff>
          <xdr:row>20</xdr:row>
          <xdr:rowOff>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2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19</xdr:row>
          <xdr:rowOff>15240</xdr:rowOff>
        </xdr:from>
        <xdr:to>
          <xdr:col>4</xdr:col>
          <xdr:colOff>0</xdr:colOff>
          <xdr:row>20</xdr:row>
          <xdr:rowOff>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2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15240</xdr:rowOff>
        </xdr:from>
        <xdr:to>
          <xdr:col>2</xdr:col>
          <xdr:colOff>38100</xdr:colOff>
          <xdr:row>20</xdr:row>
          <xdr:rowOff>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2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15240</xdr:rowOff>
        </xdr:from>
        <xdr:to>
          <xdr:col>2</xdr:col>
          <xdr:colOff>0</xdr:colOff>
          <xdr:row>20</xdr:row>
          <xdr:rowOff>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2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19</xdr:row>
          <xdr:rowOff>15240</xdr:rowOff>
        </xdr:from>
        <xdr:to>
          <xdr:col>2</xdr:col>
          <xdr:colOff>0</xdr:colOff>
          <xdr:row>20</xdr:row>
          <xdr:rowOff>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2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15240</xdr:rowOff>
        </xdr:from>
        <xdr:to>
          <xdr:col>2</xdr:col>
          <xdr:colOff>38100</xdr:colOff>
          <xdr:row>17</xdr:row>
          <xdr:rowOff>0</xdr:rowOff>
        </xdr:to>
        <xdr:sp macro="" textlink="">
          <xdr:nvSpPr>
            <xdr:cNvPr id="2159" name="Check Box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2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15240</xdr:rowOff>
        </xdr:from>
        <xdr:to>
          <xdr:col>2</xdr:col>
          <xdr:colOff>0</xdr:colOff>
          <xdr:row>17</xdr:row>
          <xdr:rowOff>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2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16</xdr:row>
          <xdr:rowOff>15240</xdr:rowOff>
        </xdr:from>
        <xdr:to>
          <xdr:col>2</xdr:col>
          <xdr:colOff>0</xdr:colOff>
          <xdr:row>17</xdr:row>
          <xdr:rowOff>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2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</xdr:colOff>
          <xdr:row>18</xdr:row>
          <xdr:rowOff>15240</xdr:rowOff>
        </xdr:from>
        <xdr:to>
          <xdr:col>2</xdr:col>
          <xdr:colOff>38100</xdr:colOff>
          <xdr:row>19</xdr:row>
          <xdr:rowOff>0</xdr:rowOff>
        </xdr:to>
        <xdr:sp macro="" textlink="">
          <xdr:nvSpPr>
            <xdr:cNvPr id="2162" name="Check Box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2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</xdr:colOff>
          <xdr:row>18</xdr:row>
          <xdr:rowOff>15240</xdr:rowOff>
        </xdr:from>
        <xdr:to>
          <xdr:col>4</xdr:col>
          <xdr:colOff>38100</xdr:colOff>
          <xdr:row>19</xdr:row>
          <xdr:rowOff>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2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6" Type="http://schemas.openxmlformats.org/officeDocument/2006/relationships/ctrlProp" Target="../ctrlProps/ctrlProp13.xml"/><Relationship Id="rId107" Type="http://schemas.openxmlformats.org/officeDocument/2006/relationships/ctrlProp" Target="../ctrlProps/ctrlProp104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18" Type="http://schemas.openxmlformats.org/officeDocument/2006/relationships/ctrlProp" Target="../ctrlProps/ctrlProp115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08" Type="http://schemas.openxmlformats.org/officeDocument/2006/relationships/ctrlProp" Target="../ctrlProps/ctrlProp105.xml"/><Relationship Id="rId54" Type="http://schemas.openxmlformats.org/officeDocument/2006/relationships/ctrlProp" Target="../ctrlProps/ctrlProp51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109" Type="http://schemas.openxmlformats.org/officeDocument/2006/relationships/ctrlProp" Target="../ctrlProps/ctrlProp10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83661-B5E5-4EFC-94FA-D9D3F55741E3}">
  <dimension ref="A1:P2991"/>
  <sheetViews>
    <sheetView workbookViewId="0">
      <selection activeCell="A2" sqref="A2"/>
    </sheetView>
  </sheetViews>
  <sheetFormatPr defaultColWidth="0" defaultRowHeight="15"/>
  <cols>
    <col min="1" max="1" width="7.5546875" style="34" customWidth="1"/>
    <col min="2" max="2" width="9.109375" style="34" customWidth="1"/>
    <col min="3" max="3" width="19.88671875" style="34" bestFit="1" customWidth="1"/>
    <col min="4" max="4" width="16.21875" style="34" bestFit="1" customWidth="1"/>
    <col min="5" max="5" width="11.44140625" style="34" bestFit="1" customWidth="1"/>
    <col min="6" max="6" width="11.33203125" style="34" bestFit="1" customWidth="1"/>
    <col min="7" max="7" width="4.33203125" style="34" bestFit="1" customWidth="1"/>
    <col min="8" max="8" width="9.109375" style="34" customWidth="1"/>
    <col min="9" max="10" width="15.88671875" style="34" bestFit="1" customWidth="1"/>
    <col min="11" max="11" width="11.5546875" style="34" bestFit="1" customWidth="1"/>
    <col min="12" max="12" width="19.109375" style="34" bestFit="1" customWidth="1"/>
    <col min="13" max="13" width="3.109375" style="34" bestFit="1" customWidth="1"/>
    <col min="14" max="14" width="25.88671875" style="34" bestFit="1" customWidth="1"/>
    <col min="15" max="16" width="9.109375" style="34" customWidth="1"/>
    <col min="17" max="16384" width="9.109375" style="34" hidden="1"/>
  </cols>
  <sheetData>
    <row r="1" spans="1:15">
      <c r="A1" s="34" t="s">
        <v>3293</v>
      </c>
      <c r="B1" s="34" t="s">
        <v>3294</v>
      </c>
      <c r="C1" s="34" t="s">
        <v>3295</v>
      </c>
      <c r="D1" s="34" t="s">
        <v>3296</v>
      </c>
      <c r="E1" s="34" t="s">
        <v>3297</v>
      </c>
      <c r="F1" s="34" t="s">
        <v>3298</v>
      </c>
      <c r="G1" s="34" t="s">
        <v>3299</v>
      </c>
      <c r="H1" s="34" t="s">
        <v>3300</v>
      </c>
      <c r="I1" s="34" t="s">
        <v>3301</v>
      </c>
      <c r="J1" s="34" t="s">
        <v>3302</v>
      </c>
      <c r="K1" s="34" t="s">
        <v>3303</v>
      </c>
      <c r="L1" s="34" t="s">
        <v>1585</v>
      </c>
      <c r="N1" s="34" t="s">
        <v>1586</v>
      </c>
      <c r="O1" s="34" t="s">
        <v>38</v>
      </c>
    </row>
    <row r="2" spans="1:15" ht="18">
      <c r="A2" s="186">
        <v>1</v>
      </c>
      <c r="B2" s="2">
        <v>492218</v>
      </c>
      <c r="C2" s="2" t="s">
        <v>504</v>
      </c>
      <c r="D2" s="2" t="s">
        <v>531</v>
      </c>
      <c r="E2" s="2" t="s">
        <v>532</v>
      </c>
      <c r="F2" s="196" t="s">
        <v>4233</v>
      </c>
      <c r="G2" s="2" t="s">
        <v>172</v>
      </c>
      <c r="H2" s="2" t="s">
        <v>235</v>
      </c>
      <c r="I2" s="2" t="s">
        <v>534</v>
      </c>
      <c r="J2" s="2" t="s">
        <v>533</v>
      </c>
      <c r="K2" s="2" t="s">
        <v>42</v>
      </c>
      <c r="L2" s="34" t="str">
        <f>IF($A2="","",$D2&amp;" ("&amp;$G2&amp;")")</f>
        <v>高梨　有仁 (M1)</v>
      </c>
      <c r="M2" s="34" t="str">
        <f>IF($A2="","",RIGHT(YEAR($F2),2))</f>
        <v>02</v>
      </c>
      <c r="N2" s="34" t="str">
        <f>IF($A2="","",$J2&amp;" "&amp;$I2&amp;" ("&amp;$M2&amp;")")</f>
        <v>Aruhito TAKANASHI (02)</v>
      </c>
      <c r="O2" s="34">
        <f>IF($A2="","",100000000+$A2)</f>
        <v>100000001</v>
      </c>
    </row>
    <row r="3" spans="1:15" ht="18">
      <c r="A3" s="186">
        <v>2</v>
      </c>
      <c r="B3" s="2">
        <v>492218</v>
      </c>
      <c r="C3" s="2" t="s">
        <v>504</v>
      </c>
      <c r="D3" s="2" t="s">
        <v>4482</v>
      </c>
      <c r="E3" s="2" t="s">
        <v>2028</v>
      </c>
      <c r="F3" s="196" t="s">
        <v>3897</v>
      </c>
      <c r="G3" s="2">
        <v>4</v>
      </c>
      <c r="H3" s="2" t="s">
        <v>5759</v>
      </c>
      <c r="I3" s="2" t="s">
        <v>2029</v>
      </c>
      <c r="J3" s="2" t="s">
        <v>241</v>
      </c>
      <c r="K3" s="2" t="s">
        <v>42</v>
      </c>
      <c r="L3" s="34" t="str">
        <f t="shared" ref="L3:L66" si="0">IF($A3="","",$D3&amp;" ("&amp;$G3&amp;")")</f>
        <v>秋山　翔太朗 (4)</v>
      </c>
      <c r="M3" s="34" t="str">
        <f t="shared" ref="M3:M66" si="1">IF($A3="","",RIGHT(YEAR($F3),2))</f>
        <v>03</v>
      </c>
      <c r="N3" s="34" t="str">
        <f t="shared" ref="N3:N66" si="2">IF($A3="","",$J3&amp;" "&amp;$I3&amp;" ("&amp;$M3&amp;")")</f>
        <v>Shotaro AKIYAMA (03)</v>
      </c>
      <c r="O3" s="34">
        <f t="shared" ref="O3:O66" si="3">IF($A3="","",100000000+$A3)</f>
        <v>100000002</v>
      </c>
    </row>
    <row r="4" spans="1:15" ht="18">
      <c r="A4" s="186">
        <v>3</v>
      </c>
      <c r="B4" s="2">
        <v>492218</v>
      </c>
      <c r="C4" s="2" t="s">
        <v>504</v>
      </c>
      <c r="D4" s="2" t="s">
        <v>2030</v>
      </c>
      <c r="E4" s="2" t="s">
        <v>2031</v>
      </c>
      <c r="F4" s="196" t="s">
        <v>3836</v>
      </c>
      <c r="G4" s="2">
        <v>4</v>
      </c>
      <c r="H4" s="2" t="s">
        <v>5760</v>
      </c>
      <c r="I4" s="2" t="s">
        <v>2032</v>
      </c>
      <c r="J4" s="2" t="s">
        <v>985</v>
      </c>
      <c r="K4" s="2" t="s">
        <v>42</v>
      </c>
      <c r="L4" s="34" t="str">
        <f t="shared" si="0"/>
        <v>芝　秀介 (4)</v>
      </c>
      <c r="M4" s="34" t="str">
        <f t="shared" si="1"/>
        <v>03</v>
      </c>
      <c r="N4" s="34" t="str">
        <f t="shared" si="2"/>
        <v>Shusuke SHIBA (03)</v>
      </c>
      <c r="O4" s="34">
        <f t="shared" si="3"/>
        <v>100000003</v>
      </c>
    </row>
    <row r="5" spans="1:15" ht="18">
      <c r="A5" s="186">
        <v>4</v>
      </c>
      <c r="B5" s="2">
        <v>492218</v>
      </c>
      <c r="C5" s="2" t="s">
        <v>504</v>
      </c>
      <c r="D5" s="2" t="s">
        <v>2033</v>
      </c>
      <c r="E5" s="2" t="s">
        <v>2034</v>
      </c>
      <c r="F5" s="196" t="s">
        <v>3840</v>
      </c>
      <c r="G5" s="2">
        <v>4</v>
      </c>
      <c r="H5" s="2" t="s">
        <v>5761</v>
      </c>
      <c r="I5" s="2" t="s">
        <v>865</v>
      </c>
      <c r="J5" s="2" t="s">
        <v>162</v>
      </c>
      <c r="K5" s="2" t="s">
        <v>42</v>
      </c>
      <c r="L5" s="34" t="str">
        <f t="shared" si="0"/>
        <v>谷村　恒晟 (4)</v>
      </c>
      <c r="M5" s="34" t="str">
        <f t="shared" si="1"/>
        <v>04</v>
      </c>
      <c r="N5" s="34" t="str">
        <f t="shared" si="2"/>
        <v>Kosei TANIMURA (04)</v>
      </c>
      <c r="O5" s="34">
        <f t="shared" si="3"/>
        <v>100000004</v>
      </c>
    </row>
    <row r="6" spans="1:15" ht="18">
      <c r="A6" s="186">
        <v>5</v>
      </c>
      <c r="B6" s="2">
        <v>492218</v>
      </c>
      <c r="C6" s="2" t="s">
        <v>504</v>
      </c>
      <c r="D6" s="2" t="s">
        <v>2035</v>
      </c>
      <c r="E6" s="2" t="s">
        <v>1085</v>
      </c>
      <c r="F6" s="196" t="s">
        <v>4289</v>
      </c>
      <c r="G6" s="2">
        <v>4</v>
      </c>
      <c r="H6" s="2" t="s">
        <v>5759</v>
      </c>
      <c r="I6" s="2" t="s">
        <v>645</v>
      </c>
      <c r="J6" s="2" t="s">
        <v>60</v>
      </c>
      <c r="K6" s="2" t="s">
        <v>42</v>
      </c>
      <c r="L6" s="34" t="str">
        <f t="shared" si="0"/>
        <v>嶋田　匠海 (4)</v>
      </c>
      <c r="M6" s="34" t="str">
        <f t="shared" si="1"/>
        <v>03</v>
      </c>
      <c r="N6" s="34" t="str">
        <f t="shared" si="2"/>
        <v>Takumi SHIMADA (03)</v>
      </c>
      <c r="O6" s="34">
        <f t="shared" si="3"/>
        <v>100000005</v>
      </c>
    </row>
    <row r="7" spans="1:15" ht="18">
      <c r="A7" s="186">
        <v>6</v>
      </c>
      <c r="B7" s="2">
        <v>492218</v>
      </c>
      <c r="C7" s="2" t="s">
        <v>504</v>
      </c>
      <c r="D7" s="2" t="s">
        <v>2036</v>
      </c>
      <c r="E7" s="2" t="s">
        <v>2037</v>
      </c>
      <c r="F7" s="196" t="s">
        <v>4242</v>
      </c>
      <c r="G7" s="2">
        <v>4</v>
      </c>
      <c r="H7" s="2" t="s">
        <v>5759</v>
      </c>
      <c r="I7" s="2" t="s">
        <v>446</v>
      </c>
      <c r="J7" s="2" t="s">
        <v>169</v>
      </c>
      <c r="K7" s="2" t="s">
        <v>42</v>
      </c>
      <c r="L7" s="34" t="str">
        <f t="shared" si="0"/>
        <v>市川　侑生 (4)</v>
      </c>
      <c r="M7" s="34" t="str">
        <f t="shared" si="1"/>
        <v>03</v>
      </c>
      <c r="N7" s="34" t="str">
        <f t="shared" si="2"/>
        <v>Yusei ICHIKAWA (03)</v>
      </c>
      <c r="O7" s="34">
        <f t="shared" si="3"/>
        <v>100000006</v>
      </c>
    </row>
    <row r="8" spans="1:15" ht="18">
      <c r="A8" s="186">
        <v>7</v>
      </c>
      <c r="B8" s="2">
        <v>492218</v>
      </c>
      <c r="C8" s="2" t="s">
        <v>504</v>
      </c>
      <c r="D8" s="2" t="s">
        <v>2038</v>
      </c>
      <c r="E8" s="2" t="s">
        <v>2039</v>
      </c>
      <c r="F8" s="196" t="s">
        <v>3617</v>
      </c>
      <c r="G8" s="2">
        <v>4</v>
      </c>
      <c r="H8" s="2" t="s">
        <v>5759</v>
      </c>
      <c r="I8" s="2" t="s">
        <v>428</v>
      </c>
      <c r="J8" s="2" t="s">
        <v>543</v>
      </c>
      <c r="K8" s="2" t="s">
        <v>42</v>
      </c>
      <c r="L8" s="34" t="str">
        <f t="shared" si="0"/>
        <v>藤井　蓮也 (4)</v>
      </c>
      <c r="M8" s="34" t="str">
        <f t="shared" si="1"/>
        <v>03</v>
      </c>
      <c r="N8" s="34" t="str">
        <f t="shared" si="2"/>
        <v>Renya FUJII (03)</v>
      </c>
      <c r="O8" s="34">
        <f t="shared" si="3"/>
        <v>100000007</v>
      </c>
    </row>
    <row r="9" spans="1:15" ht="18">
      <c r="A9" s="186">
        <v>8</v>
      </c>
      <c r="B9" s="2">
        <v>492218</v>
      </c>
      <c r="C9" s="2" t="s">
        <v>504</v>
      </c>
      <c r="D9" s="2" t="s">
        <v>2040</v>
      </c>
      <c r="E9" s="2" t="s">
        <v>2041</v>
      </c>
      <c r="F9" s="196" t="s">
        <v>4973</v>
      </c>
      <c r="G9" s="2">
        <v>4</v>
      </c>
      <c r="H9" s="2" t="s">
        <v>5759</v>
      </c>
      <c r="I9" s="2" t="s">
        <v>635</v>
      </c>
      <c r="J9" s="2" t="s">
        <v>480</v>
      </c>
      <c r="K9" s="2" t="s">
        <v>42</v>
      </c>
      <c r="L9" s="34" t="str">
        <f t="shared" si="0"/>
        <v>垣内　慶紀 (4)</v>
      </c>
      <c r="M9" s="34" t="str">
        <f t="shared" si="1"/>
        <v>03</v>
      </c>
      <c r="N9" s="34" t="str">
        <f t="shared" si="2"/>
        <v>Yoshiki KAKIUCHI (03)</v>
      </c>
      <c r="O9" s="34">
        <f t="shared" si="3"/>
        <v>100000008</v>
      </c>
    </row>
    <row r="10" spans="1:15" ht="18">
      <c r="A10" s="186">
        <v>9</v>
      </c>
      <c r="B10" s="2">
        <v>492218</v>
      </c>
      <c r="C10" s="2" t="s">
        <v>504</v>
      </c>
      <c r="D10" s="2" t="s">
        <v>2042</v>
      </c>
      <c r="E10" s="2" t="s">
        <v>2043</v>
      </c>
      <c r="F10" s="196" t="s">
        <v>3732</v>
      </c>
      <c r="G10" s="2">
        <v>4</v>
      </c>
      <c r="H10" s="2" t="s">
        <v>5759</v>
      </c>
      <c r="I10" s="2" t="s">
        <v>57</v>
      </c>
      <c r="J10" s="2" t="s">
        <v>75</v>
      </c>
      <c r="K10" s="2" t="s">
        <v>42</v>
      </c>
      <c r="L10" s="34" t="str">
        <f t="shared" si="0"/>
        <v>山田　雄大 (4)</v>
      </c>
      <c r="M10" s="34" t="str">
        <f t="shared" si="1"/>
        <v>03</v>
      </c>
      <c r="N10" s="34" t="str">
        <f t="shared" si="2"/>
        <v>Yudai YAMADA (03)</v>
      </c>
      <c r="O10" s="34">
        <f t="shared" si="3"/>
        <v>100000009</v>
      </c>
    </row>
    <row r="11" spans="1:15" ht="18">
      <c r="A11" s="186">
        <v>10</v>
      </c>
      <c r="B11" s="2">
        <v>492218</v>
      </c>
      <c r="C11" s="2" t="s">
        <v>504</v>
      </c>
      <c r="D11" s="2" t="s">
        <v>2044</v>
      </c>
      <c r="E11" s="2" t="s">
        <v>2045</v>
      </c>
      <c r="F11" s="196" t="s">
        <v>4704</v>
      </c>
      <c r="G11" s="2">
        <v>4</v>
      </c>
      <c r="H11" s="2" t="s">
        <v>5759</v>
      </c>
      <c r="I11" s="2" t="s">
        <v>2046</v>
      </c>
      <c r="J11" s="2" t="s">
        <v>400</v>
      </c>
      <c r="K11" s="2" t="s">
        <v>42</v>
      </c>
      <c r="L11" s="34" t="str">
        <f t="shared" si="0"/>
        <v>京竹　泰雅 (4)</v>
      </c>
      <c r="M11" s="34" t="str">
        <f t="shared" si="1"/>
        <v>03</v>
      </c>
      <c r="N11" s="34" t="str">
        <f t="shared" si="2"/>
        <v>Taiga KYOTAKE (03)</v>
      </c>
      <c r="O11" s="34">
        <f t="shared" si="3"/>
        <v>100000010</v>
      </c>
    </row>
    <row r="12" spans="1:15" ht="18">
      <c r="A12" s="186">
        <v>11</v>
      </c>
      <c r="B12" s="2">
        <v>492218</v>
      </c>
      <c r="C12" s="2" t="s">
        <v>504</v>
      </c>
      <c r="D12" s="2" t="s">
        <v>2047</v>
      </c>
      <c r="E12" s="2" t="s">
        <v>2048</v>
      </c>
      <c r="F12" s="196" t="s">
        <v>3532</v>
      </c>
      <c r="G12" s="2">
        <v>4</v>
      </c>
      <c r="H12" s="2" t="s">
        <v>5759</v>
      </c>
      <c r="I12" s="2" t="s">
        <v>1060</v>
      </c>
      <c r="J12" s="2" t="s">
        <v>976</v>
      </c>
      <c r="K12" s="2" t="s">
        <v>42</v>
      </c>
      <c r="L12" s="34" t="str">
        <f t="shared" si="0"/>
        <v>菅沼　慶斗 (4)</v>
      </c>
      <c r="M12" s="34" t="str">
        <f t="shared" si="1"/>
        <v>03</v>
      </c>
      <c r="N12" s="34" t="str">
        <f t="shared" si="2"/>
        <v>Keito SUGANUMA (03)</v>
      </c>
      <c r="O12" s="34">
        <f t="shared" si="3"/>
        <v>100000011</v>
      </c>
    </row>
    <row r="13" spans="1:15" ht="18">
      <c r="A13" s="186">
        <v>12</v>
      </c>
      <c r="B13" s="2">
        <v>492218</v>
      </c>
      <c r="C13" s="2" t="s">
        <v>504</v>
      </c>
      <c r="D13" s="2" t="s">
        <v>4483</v>
      </c>
      <c r="E13" s="2" t="s">
        <v>2049</v>
      </c>
      <c r="F13" s="196" t="s">
        <v>5327</v>
      </c>
      <c r="G13" s="2">
        <v>4</v>
      </c>
      <c r="H13" s="2" t="s">
        <v>5759</v>
      </c>
      <c r="I13" s="2" t="s">
        <v>2050</v>
      </c>
      <c r="J13" s="2" t="s">
        <v>2051</v>
      </c>
      <c r="K13" s="2" t="s">
        <v>42</v>
      </c>
      <c r="L13" s="34" t="str">
        <f t="shared" si="0"/>
        <v>森原　蓮斗 (4)</v>
      </c>
      <c r="M13" s="34" t="str">
        <f t="shared" si="1"/>
        <v>03</v>
      </c>
      <c r="N13" s="34" t="str">
        <f t="shared" si="2"/>
        <v>Rento MORIHARA (03)</v>
      </c>
      <c r="O13" s="34">
        <f t="shared" si="3"/>
        <v>100000012</v>
      </c>
    </row>
    <row r="14" spans="1:15" ht="18">
      <c r="A14" s="186">
        <v>13</v>
      </c>
      <c r="B14" s="2">
        <v>492218</v>
      </c>
      <c r="C14" s="2" t="s">
        <v>504</v>
      </c>
      <c r="D14" s="2" t="s">
        <v>2902</v>
      </c>
      <c r="E14" s="2" t="s">
        <v>2903</v>
      </c>
      <c r="F14" s="196" t="s">
        <v>4029</v>
      </c>
      <c r="G14" s="2">
        <v>4</v>
      </c>
      <c r="H14" s="2" t="s">
        <v>5759</v>
      </c>
      <c r="I14" s="2" t="s">
        <v>1930</v>
      </c>
      <c r="J14" s="2" t="s">
        <v>94</v>
      </c>
      <c r="K14" s="2" t="s">
        <v>42</v>
      </c>
      <c r="L14" s="34" t="str">
        <f t="shared" si="0"/>
        <v>桑水流　颯大 (4)</v>
      </c>
      <c r="M14" s="34" t="str">
        <f t="shared" si="1"/>
        <v>03</v>
      </c>
      <c r="N14" s="34" t="str">
        <f t="shared" si="2"/>
        <v>Sota KUWAZURU (03)</v>
      </c>
      <c r="O14" s="34">
        <f t="shared" si="3"/>
        <v>100000013</v>
      </c>
    </row>
    <row r="15" spans="1:15" ht="18">
      <c r="A15" s="186">
        <v>14</v>
      </c>
      <c r="B15" s="2">
        <v>492218</v>
      </c>
      <c r="C15" s="2" t="s">
        <v>504</v>
      </c>
      <c r="D15" s="2" t="s">
        <v>2904</v>
      </c>
      <c r="E15" s="2" t="s">
        <v>2905</v>
      </c>
      <c r="F15" s="196" t="s">
        <v>3746</v>
      </c>
      <c r="G15" s="2">
        <v>4</v>
      </c>
      <c r="H15" s="2" t="s">
        <v>5759</v>
      </c>
      <c r="I15" s="2" t="s">
        <v>983</v>
      </c>
      <c r="J15" s="2" t="s">
        <v>276</v>
      </c>
      <c r="K15" s="2" t="s">
        <v>42</v>
      </c>
      <c r="L15" s="34" t="str">
        <f t="shared" si="0"/>
        <v>迫田　祥太 (4)</v>
      </c>
      <c r="M15" s="34" t="str">
        <f t="shared" si="1"/>
        <v>03</v>
      </c>
      <c r="N15" s="34" t="str">
        <f t="shared" si="2"/>
        <v>Shota SAKODA (03)</v>
      </c>
      <c r="O15" s="34">
        <f t="shared" si="3"/>
        <v>100000014</v>
      </c>
    </row>
    <row r="16" spans="1:15" ht="18">
      <c r="A16" s="186">
        <v>15</v>
      </c>
      <c r="B16" s="2">
        <v>492218</v>
      </c>
      <c r="C16" s="2" t="s">
        <v>504</v>
      </c>
      <c r="D16" s="2" t="s">
        <v>2906</v>
      </c>
      <c r="E16" s="2" t="s">
        <v>2907</v>
      </c>
      <c r="F16" s="196" t="s">
        <v>3894</v>
      </c>
      <c r="G16" s="2">
        <v>4</v>
      </c>
      <c r="H16" s="2" t="s">
        <v>5762</v>
      </c>
      <c r="I16" s="2" t="s">
        <v>3130</v>
      </c>
      <c r="J16" s="2" t="s">
        <v>3131</v>
      </c>
      <c r="K16" s="2" t="s">
        <v>42</v>
      </c>
      <c r="L16" s="34" t="str">
        <f t="shared" si="0"/>
        <v>登尾　元哉 (4)</v>
      </c>
      <c r="M16" s="34" t="str">
        <f t="shared" si="1"/>
        <v>03</v>
      </c>
      <c r="N16" s="34" t="str">
        <f t="shared" si="2"/>
        <v>Motoya NOBORIO (03)</v>
      </c>
      <c r="O16" s="34">
        <f t="shared" si="3"/>
        <v>100000015</v>
      </c>
    </row>
    <row r="17" spans="1:15" ht="18">
      <c r="A17" s="186">
        <v>16</v>
      </c>
      <c r="B17" s="2">
        <v>492218</v>
      </c>
      <c r="C17" s="2" t="s">
        <v>504</v>
      </c>
      <c r="D17" s="2" t="s">
        <v>2908</v>
      </c>
      <c r="E17" s="2" t="s">
        <v>2909</v>
      </c>
      <c r="F17" s="196" t="s">
        <v>5763</v>
      </c>
      <c r="G17" s="2">
        <v>4</v>
      </c>
      <c r="H17" s="2" t="s">
        <v>5759</v>
      </c>
      <c r="I17" s="2" t="s">
        <v>1325</v>
      </c>
      <c r="J17" s="2" t="s">
        <v>284</v>
      </c>
      <c r="K17" s="2" t="s">
        <v>42</v>
      </c>
      <c r="L17" s="34" t="str">
        <f t="shared" si="0"/>
        <v>中瀬　駿介 (4)</v>
      </c>
      <c r="M17" s="34" t="str">
        <f t="shared" si="1"/>
        <v>02</v>
      </c>
      <c r="N17" s="34" t="str">
        <f t="shared" si="2"/>
        <v>Shunsuke NAKASE (02)</v>
      </c>
      <c r="O17" s="34">
        <f t="shared" si="3"/>
        <v>100000016</v>
      </c>
    </row>
    <row r="18" spans="1:15" ht="18">
      <c r="A18" s="186">
        <v>17</v>
      </c>
      <c r="B18" s="2">
        <v>492218</v>
      </c>
      <c r="C18" s="2" t="s">
        <v>504</v>
      </c>
      <c r="D18" s="2" t="s">
        <v>2910</v>
      </c>
      <c r="E18" s="2" t="s">
        <v>2911</v>
      </c>
      <c r="F18" s="196" t="s">
        <v>4902</v>
      </c>
      <c r="G18" s="2">
        <v>4</v>
      </c>
      <c r="H18" s="2" t="s">
        <v>5759</v>
      </c>
      <c r="I18" s="2" t="s">
        <v>971</v>
      </c>
      <c r="J18" s="2" t="s">
        <v>3132</v>
      </c>
      <c r="K18" s="2" t="s">
        <v>42</v>
      </c>
      <c r="L18" s="34" t="str">
        <f t="shared" si="0"/>
        <v>西岡　貴星翔 (4)</v>
      </c>
      <c r="M18" s="34" t="str">
        <f t="shared" si="1"/>
        <v>03</v>
      </c>
      <c r="N18" s="34" t="str">
        <f t="shared" si="2"/>
        <v>Kirato NISHIOKA (03)</v>
      </c>
      <c r="O18" s="34">
        <f t="shared" si="3"/>
        <v>100000017</v>
      </c>
    </row>
    <row r="19" spans="1:15" ht="18">
      <c r="A19" s="186">
        <v>18</v>
      </c>
      <c r="B19" s="2">
        <v>492218</v>
      </c>
      <c r="C19" s="2" t="s">
        <v>504</v>
      </c>
      <c r="D19" s="2" t="s">
        <v>3305</v>
      </c>
      <c r="E19" s="2" t="s">
        <v>2912</v>
      </c>
      <c r="F19" s="196" t="s">
        <v>4020</v>
      </c>
      <c r="G19" s="2">
        <v>4</v>
      </c>
      <c r="H19" s="2" t="s">
        <v>5759</v>
      </c>
      <c r="I19" s="2" t="s">
        <v>3133</v>
      </c>
      <c r="J19" s="2" t="s">
        <v>1292</v>
      </c>
      <c r="K19" s="2" t="s">
        <v>42</v>
      </c>
      <c r="L19" s="34" t="str">
        <f t="shared" si="0"/>
        <v>蓮　陽向 (4)</v>
      </c>
      <c r="M19" s="34" t="str">
        <f t="shared" si="1"/>
        <v>04</v>
      </c>
      <c r="N19" s="34" t="str">
        <f t="shared" si="2"/>
        <v>Hinata HASU (04)</v>
      </c>
      <c r="O19" s="34">
        <f t="shared" si="3"/>
        <v>100000018</v>
      </c>
    </row>
    <row r="20" spans="1:15" ht="18">
      <c r="A20" s="186">
        <v>19</v>
      </c>
      <c r="B20" s="2">
        <v>492218</v>
      </c>
      <c r="C20" s="2" t="s">
        <v>504</v>
      </c>
      <c r="D20" s="2" t="s">
        <v>2913</v>
      </c>
      <c r="E20" s="2" t="s">
        <v>2914</v>
      </c>
      <c r="F20" s="196" t="s">
        <v>3818</v>
      </c>
      <c r="G20" s="2">
        <v>4</v>
      </c>
      <c r="H20" s="2" t="s">
        <v>5759</v>
      </c>
      <c r="I20" s="2" t="s">
        <v>560</v>
      </c>
      <c r="J20" s="2" t="s">
        <v>162</v>
      </c>
      <c r="K20" s="2" t="s">
        <v>42</v>
      </c>
      <c r="L20" s="34" t="str">
        <f t="shared" si="0"/>
        <v>池田　晃成 (4)</v>
      </c>
      <c r="M20" s="34" t="str">
        <f t="shared" si="1"/>
        <v>03</v>
      </c>
      <c r="N20" s="34" t="str">
        <f t="shared" si="2"/>
        <v>Kosei IKEDA (03)</v>
      </c>
      <c r="O20" s="34">
        <f t="shared" si="3"/>
        <v>100000019</v>
      </c>
    </row>
    <row r="21" spans="1:15" ht="18">
      <c r="A21" s="186">
        <v>20</v>
      </c>
      <c r="B21" s="2">
        <v>492218</v>
      </c>
      <c r="C21" s="2" t="s">
        <v>504</v>
      </c>
      <c r="D21" s="2" t="s">
        <v>2915</v>
      </c>
      <c r="E21" s="2" t="s">
        <v>2916</v>
      </c>
      <c r="F21" s="196" t="s">
        <v>5764</v>
      </c>
      <c r="G21" s="2">
        <v>4</v>
      </c>
      <c r="H21" s="2" t="s">
        <v>5760</v>
      </c>
      <c r="I21" s="2" t="s">
        <v>552</v>
      </c>
      <c r="J21" s="2" t="s">
        <v>3134</v>
      </c>
      <c r="K21" s="2" t="s">
        <v>42</v>
      </c>
      <c r="L21" s="34" t="str">
        <f t="shared" si="0"/>
        <v>吉村　直仁 (4)</v>
      </c>
      <c r="M21" s="34" t="str">
        <f t="shared" si="1"/>
        <v>03</v>
      </c>
      <c r="N21" s="34" t="str">
        <f t="shared" si="2"/>
        <v>Naohito YOSHIMURA (03)</v>
      </c>
      <c r="O21" s="34">
        <f t="shared" si="3"/>
        <v>100000020</v>
      </c>
    </row>
    <row r="22" spans="1:15" ht="18">
      <c r="A22" s="186">
        <v>21</v>
      </c>
      <c r="B22" s="2">
        <v>492218</v>
      </c>
      <c r="C22" s="2" t="s">
        <v>504</v>
      </c>
      <c r="D22" s="2" t="s">
        <v>2917</v>
      </c>
      <c r="E22" s="2" t="s">
        <v>2918</v>
      </c>
      <c r="F22" s="196" t="s">
        <v>3930</v>
      </c>
      <c r="G22" s="2">
        <v>4</v>
      </c>
      <c r="H22" s="2" t="s">
        <v>5760</v>
      </c>
      <c r="I22" s="2" t="s">
        <v>177</v>
      </c>
      <c r="J22" s="2" t="s">
        <v>212</v>
      </c>
      <c r="K22" s="2" t="s">
        <v>42</v>
      </c>
      <c r="L22" s="34" t="str">
        <f t="shared" si="0"/>
        <v>鈴木　歩夢 (4)</v>
      </c>
      <c r="M22" s="34" t="str">
        <f t="shared" si="1"/>
        <v>03</v>
      </c>
      <c r="N22" s="34" t="str">
        <f t="shared" si="2"/>
        <v>Ayumu SUZUKI (03)</v>
      </c>
      <c r="O22" s="34">
        <f t="shared" si="3"/>
        <v>100000021</v>
      </c>
    </row>
    <row r="23" spans="1:15" ht="18">
      <c r="A23" s="186">
        <v>22</v>
      </c>
      <c r="B23" s="2">
        <v>492218</v>
      </c>
      <c r="C23" s="2" t="s">
        <v>504</v>
      </c>
      <c r="D23" s="2" t="s">
        <v>2919</v>
      </c>
      <c r="E23" s="2" t="s">
        <v>2920</v>
      </c>
      <c r="F23" s="196" t="s">
        <v>3927</v>
      </c>
      <c r="G23" s="2">
        <v>4</v>
      </c>
      <c r="H23" s="2" t="s">
        <v>5759</v>
      </c>
      <c r="I23" s="2" t="s">
        <v>72</v>
      </c>
      <c r="J23" s="2" t="s">
        <v>400</v>
      </c>
      <c r="K23" s="2" t="s">
        <v>42</v>
      </c>
      <c r="L23" s="34" t="str">
        <f t="shared" si="0"/>
        <v>伊藤　大雅 (4)</v>
      </c>
      <c r="M23" s="34" t="str">
        <f t="shared" si="1"/>
        <v>04</v>
      </c>
      <c r="N23" s="34" t="str">
        <f t="shared" si="2"/>
        <v>Taiga ITO (04)</v>
      </c>
      <c r="O23" s="34">
        <f t="shared" si="3"/>
        <v>100000022</v>
      </c>
    </row>
    <row r="24" spans="1:15" ht="18">
      <c r="A24" s="186">
        <v>23</v>
      </c>
      <c r="B24" s="2">
        <v>492218</v>
      </c>
      <c r="C24" s="2" t="s">
        <v>504</v>
      </c>
      <c r="D24" s="2" t="s">
        <v>2921</v>
      </c>
      <c r="E24" s="2" t="s">
        <v>2922</v>
      </c>
      <c r="F24" s="196" t="s">
        <v>5765</v>
      </c>
      <c r="G24" s="2">
        <v>4</v>
      </c>
      <c r="H24" s="2" t="s">
        <v>5759</v>
      </c>
      <c r="I24" s="2" t="s">
        <v>1424</v>
      </c>
      <c r="J24" s="2" t="s">
        <v>970</v>
      </c>
      <c r="K24" s="2" t="s">
        <v>42</v>
      </c>
      <c r="L24" s="34" t="str">
        <f t="shared" si="0"/>
        <v>杉山　慧 (4)</v>
      </c>
      <c r="M24" s="34" t="str">
        <f t="shared" si="1"/>
        <v>03</v>
      </c>
      <c r="N24" s="34" t="str">
        <f t="shared" si="2"/>
        <v>Satoru SUGIYAMA (03)</v>
      </c>
      <c r="O24" s="34">
        <f t="shared" si="3"/>
        <v>100000023</v>
      </c>
    </row>
    <row r="25" spans="1:15" ht="18">
      <c r="A25" s="186">
        <v>24</v>
      </c>
      <c r="B25" s="2">
        <v>492218</v>
      </c>
      <c r="C25" s="2" t="s">
        <v>504</v>
      </c>
      <c r="D25" s="2" t="s">
        <v>2923</v>
      </c>
      <c r="E25" s="2" t="s">
        <v>2924</v>
      </c>
      <c r="F25" s="196" t="s">
        <v>5366</v>
      </c>
      <c r="G25" s="2">
        <v>4</v>
      </c>
      <c r="H25" s="2" t="s">
        <v>5760</v>
      </c>
      <c r="I25" s="2" t="s">
        <v>2231</v>
      </c>
      <c r="J25" s="2" t="s">
        <v>209</v>
      </c>
      <c r="K25" s="2" t="s">
        <v>42</v>
      </c>
      <c r="L25" s="34" t="str">
        <f t="shared" si="0"/>
        <v>中戸　大樹 (4)</v>
      </c>
      <c r="M25" s="34" t="str">
        <f t="shared" si="1"/>
        <v>02</v>
      </c>
      <c r="N25" s="34" t="str">
        <f t="shared" si="2"/>
        <v>Daiki NAKATO (02)</v>
      </c>
      <c r="O25" s="34">
        <f t="shared" si="3"/>
        <v>100000024</v>
      </c>
    </row>
    <row r="26" spans="1:15" ht="18">
      <c r="A26" s="186">
        <v>25</v>
      </c>
      <c r="B26" s="2">
        <v>492218</v>
      </c>
      <c r="C26" s="2" t="s">
        <v>504</v>
      </c>
      <c r="D26" s="2" t="s">
        <v>2925</v>
      </c>
      <c r="E26" s="2" t="s">
        <v>2926</v>
      </c>
      <c r="F26" s="196" t="s">
        <v>3714</v>
      </c>
      <c r="G26" s="2">
        <v>4</v>
      </c>
      <c r="H26" s="2" t="s">
        <v>5759</v>
      </c>
      <c r="I26" s="2" t="s">
        <v>3135</v>
      </c>
      <c r="J26" s="2" t="s">
        <v>130</v>
      </c>
      <c r="K26" s="2" t="s">
        <v>42</v>
      </c>
      <c r="L26" s="34" t="str">
        <f t="shared" si="0"/>
        <v>西中　達哉 (4)</v>
      </c>
      <c r="M26" s="34" t="str">
        <f t="shared" si="1"/>
        <v>03</v>
      </c>
      <c r="N26" s="34" t="str">
        <f t="shared" si="2"/>
        <v>Tatsuya NISHINAKA (03)</v>
      </c>
      <c r="O26" s="34">
        <f t="shared" si="3"/>
        <v>100000025</v>
      </c>
    </row>
    <row r="27" spans="1:15" ht="18">
      <c r="A27" s="186">
        <v>26</v>
      </c>
      <c r="B27" s="2">
        <v>492218</v>
      </c>
      <c r="C27" s="2" t="s">
        <v>504</v>
      </c>
      <c r="D27" s="2" t="s">
        <v>2927</v>
      </c>
      <c r="E27" s="2" t="s">
        <v>2928</v>
      </c>
      <c r="F27" s="196" t="s">
        <v>4155</v>
      </c>
      <c r="G27" s="2">
        <v>4</v>
      </c>
      <c r="H27" s="2" t="s">
        <v>5759</v>
      </c>
      <c r="I27" s="2" t="s">
        <v>311</v>
      </c>
      <c r="J27" s="2" t="s">
        <v>178</v>
      </c>
      <c r="K27" s="2" t="s">
        <v>42</v>
      </c>
      <c r="L27" s="34" t="str">
        <f t="shared" si="0"/>
        <v>山村　瞭太 (4)</v>
      </c>
      <c r="M27" s="34" t="str">
        <f t="shared" si="1"/>
        <v>03</v>
      </c>
      <c r="N27" s="34" t="str">
        <f t="shared" si="2"/>
        <v>Ryota YAMAMURA (03)</v>
      </c>
      <c r="O27" s="34">
        <f t="shared" si="3"/>
        <v>100000026</v>
      </c>
    </row>
    <row r="28" spans="1:15" ht="18">
      <c r="A28" s="186">
        <v>27</v>
      </c>
      <c r="B28" s="2">
        <v>492218</v>
      </c>
      <c r="C28" s="2" t="s">
        <v>504</v>
      </c>
      <c r="D28" s="2" t="s">
        <v>5766</v>
      </c>
      <c r="E28" s="2" t="s">
        <v>2929</v>
      </c>
      <c r="F28" s="196" t="s">
        <v>3920</v>
      </c>
      <c r="G28" s="2">
        <v>4</v>
      </c>
      <c r="H28" s="2" t="s">
        <v>5759</v>
      </c>
      <c r="I28" s="2" t="s">
        <v>218</v>
      </c>
      <c r="J28" s="2" t="s">
        <v>299</v>
      </c>
      <c r="K28" s="2" t="s">
        <v>42</v>
      </c>
      <c r="L28" s="34" t="str">
        <f t="shared" si="0"/>
        <v>遠藤　瑞季 (4)</v>
      </c>
      <c r="M28" s="34" t="str">
        <f t="shared" si="1"/>
        <v>04</v>
      </c>
      <c r="N28" s="34" t="str">
        <f t="shared" si="2"/>
        <v>Mizuki ENDO (04)</v>
      </c>
      <c r="O28" s="34">
        <f t="shared" si="3"/>
        <v>100000027</v>
      </c>
    </row>
    <row r="29" spans="1:15" ht="18">
      <c r="A29" s="186">
        <v>28</v>
      </c>
      <c r="B29" s="2">
        <v>492218</v>
      </c>
      <c r="C29" s="2" t="s">
        <v>504</v>
      </c>
      <c r="D29" s="2" t="s">
        <v>2930</v>
      </c>
      <c r="E29" s="2" t="s">
        <v>2931</v>
      </c>
      <c r="F29" s="196" t="s">
        <v>5243</v>
      </c>
      <c r="G29" s="2">
        <v>4</v>
      </c>
      <c r="H29" s="2" t="s">
        <v>5759</v>
      </c>
      <c r="I29" s="2" t="s">
        <v>274</v>
      </c>
      <c r="J29" s="2" t="s">
        <v>1816</v>
      </c>
      <c r="K29" s="2" t="s">
        <v>42</v>
      </c>
      <c r="L29" s="34" t="str">
        <f t="shared" si="0"/>
        <v>山本　郁斗 (4)</v>
      </c>
      <c r="M29" s="34" t="str">
        <f t="shared" si="1"/>
        <v>03</v>
      </c>
      <c r="N29" s="34" t="str">
        <f t="shared" si="2"/>
        <v>Ikuto YAMAMOTO (03)</v>
      </c>
      <c r="O29" s="34">
        <f t="shared" si="3"/>
        <v>100000028</v>
      </c>
    </row>
    <row r="30" spans="1:15" ht="18">
      <c r="A30" s="186">
        <v>29</v>
      </c>
      <c r="B30" s="2">
        <v>492218</v>
      </c>
      <c r="C30" s="2" t="s">
        <v>504</v>
      </c>
      <c r="D30" s="2" t="s">
        <v>2932</v>
      </c>
      <c r="E30" s="2" t="s">
        <v>2933</v>
      </c>
      <c r="F30" s="196" t="s">
        <v>5767</v>
      </c>
      <c r="G30" s="2">
        <v>4</v>
      </c>
      <c r="H30" s="2" t="s">
        <v>5759</v>
      </c>
      <c r="I30" s="2" t="s">
        <v>3136</v>
      </c>
      <c r="J30" s="2" t="s">
        <v>50</v>
      </c>
      <c r="K30" s="2" t="s">
        <v>42</v>
      </c>
      <c r="L30" s="34" t="str">
        <f t="shared" si="0"/>
        <v>南川　祐也 (4)</v>
      </c>
      <c r="M30" s="34" t="str">
        <f t="shared" si="1"/>
        <v>03</v>
      </c>
      <c r="N30" s="34" t="str">
        <f t="shared" si="2"/>
        <v>Yuya MINAMIGAWA (03)</v>
      </c>
      <c r="O30" s="34">
        <f t="shared" si="3"/>
        <v>100000029</v>
      </c>
    </row>
    <row r="31" spans="1:15" ht="18">
      <c r="A31" s="186">
        <v>30</v>
      </c>
      <c r="B31" s="2">
        <v>492218</v>
      </c>
      <c r="C31" s="2" t="s">
        <v>504</v>
      </c>
      <c r="D31" s="2" t="s">
        <v>4484</v>
      </c>
      <c r="E31" s="2" t="s">
        <v>4485</v>
      </c>
      <c r="F31" s="196" t="s">
        <v>5154</v>
      </c>
      <c r="G31" s="2">
        <v>4</v>
      </c>
      <c r="H31" s="2" t="s">
        <v>5760</v>
      </c>
      <c r="I31" s="2" t="s">
        <v>4486</v>
      </c>
      <c r="J31" s="2" t="s">
        <v>56</v>
      </c>
      <c r="K31" s="2" t="s">
        <v>42</v>
      </c>
      <c r="L31" s="34" t="str">
        <f t="shared" si="0"/>
        <v>小郷　翼 (4)</v>
      </c>
      <c r="M31" s="34" t="str">
        <f t="shared" si="1"/>
        <v>04</v>
      </c>
      <c r="N31" s="34" t="str">
        <f t="shared" si="2"/>
        <v>Tsubasa OGO (04)</v>
      </c>
      <c r="O31" s="34">
        <f t="shared" si="3"/>
        <v>100000030</v>
      </c>
    </row>
    <row r="32" spans="1:15" ht="18">
      <c r="A32" s="186">
        <v>31</v>
      </c>
      <c r="B32" s="2">
        <v>492218</v>
      </c>
      <c r="C32" s="2" t="s">
        <v>504</v>
      </c>
      <c r="D32" s="2" t="s">
        <v>4487</v>
      </c>
      <c r="E32" s="2" t="s">
        <v>4488</v>
      </c>
      <c r="F32" s="196" t="s">
        <v>3613</v>
      </c>
      <c r="G32" s="2">
        <v>4</v>
      </c>
      <c r="H32" s="2" t="s">
        <v>5760</v>
      </c>
      <c r="I32" s="2" t="s">
        <v>3283</v>
      </c>
      <c r="J32" s="2" t="s">
        <v>60</v>
      </c>
      <c r="K32" s="2" t="s">
        <v>42</v>
      </c>
      <c r="L32" s="34" t="str">
        <f t="shared" si="0"/>
        <v>金谷　拓弥 (4)</v>
      </c>
      <c r="M32" s="34" t="str">
        <f t="shared" si="1"/>
        <v>04</v>
      </c>
      <c r="N32" s="34" t="str">
        <f t="shared" si="2"/>
        <v>Takumi KANATANI (04)</v>
      </c>
      <c r="O32" s="34">
        <f t="shared" si="3"/>
        <v>100000031</v>
      </c>
    </row>
    <row r="33" spans="1:15" ht="18">
      <c r="A33" s="186">
        <v>32</v>
      </c>
      <c r="B33" s="2">
        <v>492218</v>
      </c>
      <c r="C33" s="2" t="s">
        <v>504</v>
      </c>
      <c r="D33" s="2" t="s">
        <v>4490</v>
      </c>
      <c r="E33" s="2" t="s">
        <v>4491</v>
      </c>
      <c r="F33" s="196" t="s">
        <v>5164</v>
      </c>
      <c r="G33" s="2">
        <v>4</v>
      </c>
      <c r="H33" s="2" t="s">
        <v>5768</v>
      </c>
      <c r="I33" s="2" t="s">
        <v>199</v>
      </c>
      <c r="J33" s="2" t="s">
        <v>553</v>
      </c>
      <c r="K33" s="2" t="s">
        <v>42</v>
      </c>
      <c r="L33" s="34" t="str">
        <f t="shared" si="0"/>
        <v>木村　駿太 (4)</v>
      </c>
      <c r="M33" s="34" t="str">
        <f t="shared" si="1"/>
        <v>03</v>
      </c>
      <c r="N33" s="34" t="str">
        <f t="shared" si="2"/>
        <v>Shunta KIMURA (03)</v>
      </c>
      <c r="O33" s="34">
        <f t="shared" si="3"/>
        <v>100000032</v>
      </c>
    </row>
    <row r="34" spans="1:15" ht="18">
      <c r="A34" s="186">
        <v>33</v>
      </c>
      <c r="B34" s="2">
        <v>492218</v>
      </c>
      <c r="C34" s="2" t="s">
        <v>504</v>
      </c>
      <c r="D34" s="2" t="s">
        <v>4493</v>
      </c>
      <c r="E34" s="2" t="s">
        <v>4494</v>
      </c>
      <c r="F34" s="196" t="s">
        <v>4198</v>
      </c>
      <c r="G34" s="2">
        <v>4</v>
      </c>
      <c r="H34" s="2" t="s">
        <v>5759</v>
      </c>
      <c r="I34" s="2" t="s">
        <v>4495</v>
      </c>
      <c r="J34" s="2" t="s">
        <v>151</v>
      </c>
      <c r="K34" s="2" t="s">
        <v>42</v>
      </c>
      <c r="L34" s="34" t="str">
        <f t="shared" si="0"/>
        <v>芹澤　柊飛 (4)</v>
      </c>
      <c r="M34" s="34" t="str">
        <f t="shared" si="1"/>
        <v>04</v>
      </c>
      <c r="N34" s="34" t="str">
        <f t="shared" si="2"/>
        <v>Shuto SERIZAWA (04)</v>
      </c>
      <c r="O34" s="34">
        <f t="shared" si="3"/>
        <v>100000033</v>
      </c>
    </row>
    <row r="35" spans="1:15" ht="18">
      <c r="A35" s="186">
        <v>34</v>
      </c>
      <c r="B35" s="2">
        <v>492218</v>
      </c>
      <c r="C35" s="2" t="s">
        <v>504</v>
      </c>
      <c r="D35" s="2" t="s">
        <v>4496</v>
      </c>
      <c r="E35" s="2" t="s">
        <v>4497</v>
      </c>
      <c r="F35" s="196" t="s">
        <v>4498</v>
      </c>
      <c r="G35" s="2">
        <v>3</v>
      </c>
      <c r="H35" s="2" t="s">
        <v>5760</v>
      </c>
      <c r="I35" s="2" t="s">
        <v>4499</v>
      </c>
      <c r="J35" s="2" t="s">
        <v>464</v>
      </c>
      <c r="K35" s="2" t="s">
        <v>42</v>
      </c>
      <c r="L35" s="34" t="str">
        <f t="shared" si="0"/>
        <v>岩野　史弥 (3)</v>
      </c>
      <c r="M35" s="34" t="str">
        <f t="shared" si="1"/>
        <v>04</v>
      </c>
      <c r="N35" s="34" t="str">
        <f t="shared" si="2"/>
        <v>Fumiya IWANO (04)</v>
      </c>
      <c r="O35" s="34">
        <f t="shared" si="3"/>
        <v>100000034</v>
      </c>
    </row>
    <row r="36" spans="1:15" ht="18">
      <c r="A36" s="186">
        <v>35</v>
      </c>
      <c r="B36" s="2">
        <v>492218</v>
      </c>
      <c r="C36" s="2" t="s">
        <v>504</v>
      </c>
      <c r="D36" s="2" t="s">
        <v>4500</v>
      </c>
      <c r="E36" s="2" t="s">
        <v>4501</v>
      </c>
      <c r="F36" s="196" t="s">
        <v>4654</v>
      </c>
      <c r="G36" s="2">
        <v>3</v>
      </c>
      <c r="H36" s="2" t="s">
        <v>5769</v>
      </c>
      <c r="I36" s="2" t="s">
        <v>149</v>
      </c>
      <c r="J36" s="2" t="s">
        <v>844</v>
      </c>
      <c r="K36" s="2" t="s">
        <v>42</v>
      </c>
      <c r="L36" s="34" t="str">
        <f t="shared" si="0"/>
        <v>中田　透羽 (3)</v>
      </c>
      <c r="M36" s="34" t="str">
        <f t="shared" si="1"/>
        <v>04</v>
      </c>
      <c r="N36" s="34" t="str">
        <f t="shared" si="2"/>
        <v>Towa NAKATA (04)</v>
      </c>
      <c r="O36" s="34">
        <f t="shared" si="3"/>
        <v>100000035</v>
      </c>
    </row>
    <row r="37" spans="1:15" ht="18">
      <c r="A37" s="186">
        <v>36</v>
      </c>
      <c r="B37" s="2">
        <v>492218</v>
      </c>
      <c r="C37" s="2" t="s">
        <v>504</v>
      </c>
      <c r="D37" s="2" t="s">
        <v>4502</v>
      </c>
      <c r="E37" s="2" t="s">
        <v>4503</v>
      </c>
      <c r="F37" s="196" t="s">
        <v>5770</v>
      </c>
      <c r="G37" s="2">
        <v>3</v>
      </c>
      <c r="H37" s="2" t="s">
        <v>5760</v>
      </c>
      <c r="I37" s="2" t="s">
        <v>4504</v>
      </c>
      <c r="J37" s="2" t="s">
        <v>4505</v>
      </c>
      <c r="K37" s="2" t="s">
        <v>42</v>
      </c>
      <c r="L37" s="34" t="str">
        <f t="shared" si="0"/>
        <v>森玉　鳳雅 (3)</v>
      </c>
      <c r="M37" s="34" t="str">
        <f t="shared" si="1"/>
        <v>04</v>
      </c>
      <c r="N37" s="34" t="str">
        <f t="shared" si="2"/>
        <v>Fuga MORITAMA (04)</v>
      </c>
      <c r="O37" s="34">
        <f t="shared" si="3"/>
        <v>100000036</v>
      </c>
    </row>
    <row r="38" spans="1:15" ht="18">
      <c r="A38" s="186">
        <v>37</v>
      </c>
      <c r="B38" s="2">
        <v>492218</v>
      </c>
      <c r="C38" s="2" t="s">
        <v>504</v>
      </c>
      <c r="D38" s="2" t="s">
        <v>4506</v>
      </c>
      <c r="E38" s="2" t="s">
        <v>4507</v>
      </c>
      <c r="F38" s="196" t="s">
        <v>5211</v>
      </c>
      <c r="G38" s="2">
        <v>3</v>
      </c>
      <c r="H38" s="2" t="s">
        <v>5759</v>
      </c>
      <c r="I38" s="2" t="s">
        <v>1458</v>
      </c>
      <c r="J38" s="2" t="s">
        <v>111</v>
      </c>
      <c r="K38" s="2" t="s">
        <v>42</v>
      </c>
      <c r="L38" s="34" t="str">
        <f t="shared" si="0"/>
        <v>森岡　篤史 (3)</v>
      </c>
      <c r="M38" s="34" t="str">
        <f t="shared" si="1"/>
        <v>04</v>
      </c>
      <c r="N38" s="34" t="str">
        <f t="shared" si="2"/>
        <v>Atsushi MORIOKA (04)</v>
      </c>
      <c r="O38" s="34">
        <f t="shared" si="3"/>
        <v>100000037</v>
      </c>
    </row>
    <row r="39" spans="1:15" ht="18">
      <c r="A39" s="186">
        <v>38</v>
      </c>
      <c r="B39" s="2">
        <v>492218</v>
      </c>
      <c r="C39" s="2" t="s">
        <v>504</v>
      </c>
      <c r="D39" s="2" t="s">
        <v>4508</v>
      </c>
      <c r="E39" s="2" t="s">
        <v>4509</v>
      </c>
      <c r="F39" s="196" t="s">
        <v>4832</v>
      </c>
      <c r="G39" s="2">
        <v>3</v>
      </c>
      <c r="H39" s="2" t="s">
        <v>5759</v>
      </c>
      <c r="I39" s="2" t="s">
        <v>4510</v>
      </c>
      <c r="J39" s="2" t="s">
        <v>96</v>
      </c>
      <c r="K39" s="2" t="s">
        <v>42</v>
      </c>
      <c r="L39" s="34" t="str">
        <f t="shared" si="0"/>
        <v>池内　優史 (3)</v>
      </c>
      <c r="M39" s="34" t="str">
        <f t="shared" si="1"/>
        <v>04</v>
      </c>
      <c r="N39" s="34" t="str">
        <f t="shared" si="2"/>
        <v>Yushi IKEUCHI (04)</v>
      </c>
      <c r="O39" s="34">
        <f t="shared" si="3"/>
        <v>100000038</v>
      </c>
    </row>
    <row r="40" spans="1:15" ht="18">
      <c r="A40" s="186">
        <v>39</v>
      </c>
      <c r="B40" s="2">
        <v>492218</v>
      </c>
      <c r="C40" s="2" t="s">
        <v>504</v>
      </c>
      <c r="D40" s="2" t="s">
        <v>4511</v>
      </c>
      <c r="E40" s="2" t="s">
        <v>4512</v>
      </c>
      <c r="F40" s="196" t="s">
        <v>4513</v>
      </c>
      <c r="G40" s="2">
        <v>3</v>
      </c>
      <c r="H40" s="2" t="s">
        <v>5759</v>
      </c>
      <c r="I40" s="2" t="s">
        <v>4514</v>
      </c>
      <c r="J40" s="2" t="s">
        <v>963</v>
      </c>
      <c r="K40" s="2" t="s">
        <v>42</v>
      </c>
      <c r="L40" s="34" t="str">
        <f t="shared" si="0"/>
        <v>川又　碧仁 (3)</v>
      </c>
      <c r="M40" s="34" t="str">
        <f t="shared" si="1"/>
        <v>04</v>
      </c>
      <c r="N40" s="34" t="str">
        <f t="shared" si="2"/>
        <v>Aoto KAWAMATA (04)</v>
      </c>
      <c r="O40" s="34">
        <f t="shared" si="3"/>
        <v>100000039</v>
      </c>
    </row>
    <row r="41" spans="1:15" ht="18">
      <c r="A41" s="186">
        <v>40</v>
      </c>
      <c r="B41" s="2">
        <v>492218</v>
      </c>
      <c r="C41" s="2" t="s">
        <v>504</v>
      </c>
      <c r="D41" s="2" t="s">
        <v>4515</v>
      </c>
      <c r="E41" s="2" t="s">
        <v>4516</v>
      </c>
      <c r="F41" s="196" t="s">
        <v>4661</v>
      </c>
      <c r="G41" s="2">
        <v>3</v>
      </c>
      <c r="H41" s="2" t="s">
        <v>5759</v>
      </c>
      <c r="I41" s="2" t="s">
        <v>4517</v>
      </c>
      <c r="J41" s="2" t="s">
        <v>766</v>
      </c>
      <c r="K41" s="2" t="s">
        <v>42</v>
      </c>
      <c r="L41" s="34" t="str">
        <f t="shared" si="0"/>
        <v>磯本　楓太 (3)</v>
      </c>
      <c r="M41" s="34" t="str">
        <f t="shared" si="1"/>
        <v>04</v>
      </c>
      <c r="N41" s="34" t="str">
        <f t="shared" si="2"/>
        <v>Futa ISOMOTO (04)</v>
      </c>
      <c r="O41" s="34">
        <f t="shared" si="3"/>
        <v>100000040</v>
      </c>
    </row>
    <row r="42" spans="1:15" ht="18">
      <c r="A42" s="186">
        <v>41</v>
      </c>
      <c r="B42" s="2">
        <v>492218</v>
      </c>
      <c r="C42" s="2" t="s">
        <v>504</v>
      </c>
      <c r="D42" s="2" t="s">
        <v>4518</v>
      </c>
      <c r="E42" s="2" t="s">
        <v>4519</v>
      </c>
      <c r="F42" s="196" t="s">
        <v>5771</v>
      </c>
      <c r="G42" s="2">
        <v>3</v>
      </c>
      <c r="H42" s="2" t="s">
        <v>5768</v>
      </c>
      <c r="I42" s="2" t="s">
        <v>184</v>
      </c>
      <c r="J42" s="2" t="s">
        <v>775</v>
      </c>
      <c r="K42" s="2" t="s">
        <v>42</v>
      </c>
      <c r="L42" s="34" t="str">
        <f t="shared" si="0"/>
        <v>吉田　陸哉 (3)</v>
      </c>
      <c r="M42" s="34" t="str">
        <f t="shared" si="1"/>
        <v>05</v>
      </c>
      <c r="N42" s="34" t="str">
        <f t="shared" si="2"/>
        <v>Rikuya YOSHIDA (05)</v>
      </c>
      <c r="O42" s="34">
        <f t="shared" si="3"/>
        <v>100000041</v>
      </c>
    </row>
    <row r="43" spans="1:15" ht="18">
      <c r="A43" s="186">
        <v>42</v>
      </c>
      <c r="B43" s="2">
        <v>492218</v>
      </c>
      <c r="C43" s="2" t="s">
        <v>504</v>
      </c>
      <c r="D43" s="2" t="s">
        <v>4520</v>
      </c>
      <c r="E43" s="2" t="s">
        <v>4521</v>
      </c>
      <c r="F43" s="196" t="s">
        <v>4013</v>
      </c>
      <c r="G43" s="2">
        <v>3</v>
      </c>
      <c r="H43" s="2" t="s">
        <v>5760</v>
      </c>
      <c r="I43" s="2" t="s">
        <v>358</v>
      </c>
      <c r="J43" s="2" t="s">
        <v>976</v>
      </c>
      <c r="K43" s="2" t="s">
        <v>42</v>
      </c>
      <c r="L43" s="34" t="str">
        <f t="shared" si="0"/>
        <v>平野　圭人 (3)</v>
      </c>
      <c r="M43" s="34" t="str">
        <f t="shared" si="1"/>
        <v>04</v>
      </c>
      <c r="N43" s="34" t="str">
        <f t="shared" si="2"/>
        <v>Keito HIRANO (04)</v>
      </c>
      <c r="O43" s="34">
        <f t="shared" si="3"/>
        <v>100000042</v>
      </c>
    </row>
    <row r="44" spans="1:15" ht="18">
      <c r="A44" s="186">
        <v>43</v>
      </c>
      <c r="B44" s="2">
        <v>492218</v>
      </c>
      <c r="C44" s="2" t="s">
        <v>504</v>
      </c>
      <c r="D44" s="2" t="s">
        <v>4522</v>
      </c>
      <c r="E44" s="2" t="s">
        <v>4523</v>
      </c>
      <c r="F44" s="196" t="s">
        <v>5772</v>
      </c>
      <c r="G44" s="2">
        <v>3</v>
      </c>
      <c r="H44" s="2" t="s">
        <v>5760</v>
      </c>
      <c r="I44" s="2" t="s">
        <v>357</v>
      </c>
      <c r="J44" s="2" t="s">
        <v>4524</v>
      </c>
      <c r="K44" s="2" t="s">
        <v>42</v>
      </c>
      <c r="L44" s="34" t="str">
        <f t="shared" si="0"/>
        <v>岡村　和真 (3)</v>
      </c>
      <c r="M44" s="34" t="str">
        <f t="shared" si="1"/>
        <v>04</v>
      </c>
      <c r="N44" s="34" t="str">
        <f t="shared" si="2"/>
        <v>Washin OKAMURA (04)</v>
      </c>
      <c r="O44" s="34">
        <f t="shared" si="3"/>
        <v>100000043</v>
      </c>
    </row>
    <row r="45" spans="1:15" ht="18">
      <c r="A45" s="186">
        <v>44</v>
      </c>
      <c r="B45" s="2">
        <v>492218</v>
      </c>
      <c r="C45" s="2" t="s">
        <v>504</v>
      </c>
      <c r="D45" s="2" t="s">
        <v>4525</v>
      </c>
      <c r="E45" s="2" t="s">
        <v>4526</v>
      </c>
      <c r="F45" s="196" t="s">
        <v>4945</v>
      </c>
      <c r="G45" s="2">
        <v>3</v>
      </c>
      <c r="H45" s="2" t="s">
        <v>5759</v>
      </c>
      <c r="I45" s="2" t="s">
        <v>606</v>
      </c>
      <c r="J45" s="2" t="s">
        <v>973</v>
      </c>
      <c r="K45" s="2" t="s">
        <v>42</v>
      </c>
      <c r="L45" s="34" t="str">
        <f t="shared" si="0"/>
        <v>大槻　涼人 (3)</v>
      </c>
      <c r="M45" s="34" t="str">
        <f t="shared" si="1"/>
        <v>04</v>
      </c>
      <c r="N45" s="34" t="str">
        <f t="shared" si="2"/>
        <v>Ryoto OTSUKI (04)</v>
      </c>
      <c r="O45" s="34">
        <f t="shared" si="3"/>
        <v>100000044</v>
      </c>
    </row>
    <row r="46" spans="1:15" ht="18">
      <c r="A46" s="186">
        <v>45</v>
      </c>
      <c r="B46" s="2">
        <v>492218</v>
      </c>
      <c r="C46" s="2" t="s">
        <v>504</v>
      </c>
      <c r="D46" s="2" t="s">
        <v>4527</v>
      </c>
      <c r="E46" s="2" t="s">
        <v>5773</v>
      </c>
      <c r="F46" s="196" t="s">
        <v>5774</v>
      </c>
      <c r="G46" s="2">
        <v>3</v>
      </c>
      <c r="H46" s="2" t="s">
        <v>5775</v>
      </c>
      <c r="I46" s="2" t="s">
        <v>824</v>
      </c>
      <c r="J46" s="2" t="s">
        <v>1417</v>
      </c>
      <c r="K46" s="2" t="s">
        <v>42</v>
      </c>
      <c r="L46" s="34" t="str">
        <f t="shared" si="0"/>
        <v>森川　葉月 (3)</v>
      </c>
      <c r="M46" s="34" t="str">
        <f t="shared" si="1"/>
        <v>04</v>
      </c>
      <c r="N46" s="34" t="str">
        <f t="shared" si="2"/>
        <v>Hazuki MORIKAWA (04)</v>
      </c>
      <c r="O46" s="34">
        <f t="shared" si="3"/>
        <v>100000045</v>
      </c>
    </row>
    <row r="47" spans="1:15" ht="18">
      <c r="A47" s="186">
        <v>46</v>
      </c>
      <c r="B47" s="2">
        <v>492218</v>
      </c>
      <c r="C47" s="2" t="s">
        <v>504</v>
      </c>
      <c r="D47" s="2" t="s">
        <v>4528</v>
      </c>
      <c r="E47" s="2" t="s">
        <v>4529</v>
      </c>
      <c r="F47" s="196" t="s">
        <v>4530</v>
      </c>
      <c r="G47" s="2">
        <v>3</v>
      </c>
      <c r="H47" s="2" t="s">
        <v>5759</v>
      </c>
      <c r="I47" s="2" t="s">
        <v>453</v>
      </c>
      <c r="J47" s="2" t="s">
        <v>276</v>
      </c>
      <c r="K47" s="2" t="s">
        <v>42</v>
      </c>
      <c r="L47" s="34" t="str">
        <f t="shared" si="0"/>
        <v>水野　翔太 (3)</v>
      </c>
      <c r="M47" s="34" t="str">
        <f t="shared" si="1"/>
        <v>04</v>
      </c>
      <c r="N47" s="34" t="str">
        <f t="shared" si="2"/>
        <v>Shota MIZUNO (04)</v>
      </c>
      <c r="O47" s="34">
        <f t="shared" si="3"/>
        <v>100000046</v>
      </c>
    </row>
    <row r="48" spans="1:15" ht="18">
      <c r="A48" s="186">
        <v>47</v>
      </c>
      <c r="B48" s="2">
        <v>492218</v>
      </c>
      <c r="C48" s="2" t="s">
        <v>504</v>
      </c>
      <c r="D48" s="2" t="s">
        <v>5431</v>
      </c>
      <c r="E48" s="2" t="s">
        <v>5432</v>
      </c>
      <c r="F48" s="196" t="s">
        <v>5433</v>
      </c>
      <c r="G48" s="2">
        <v>4</v>
      </c>
      <c r="H48" s="2" t="s">
        <v>5759</v>
      </c>
      <c r="I48" s="2" t="s">
        <v>3633</v>
      </c>
      <c r="J48" s="2" t="s">
        <v>3343</v>
      </c>
      <c r="K48" s="2" t="s">
        <v>42</v>
      </c>
      <c r="L48" s="34" t="str">
        <f t="shared" si="0"/>
        <v>今岡　誠道 (4)</v>
      </c>
      <c r="M48" s="34" t="str">
        <f t="shared" si="1"/>
        <v>03</v>
      </c>
      <c r="N48" s="34" t="str">
        <f t="shared" si="2"/>
        <v>Masamichi IMAOKA (03)</v>
      </c>
      <c r="O48" s="34">
        <f t="shared" si="3"/>
        <v>100000047</v>
      </c>
    </row>
    <row r="49" spans="1:15" ht="18">
      <c r="A49" s="186">
        <v>48</v>
      </c>
      <c r="B49" s="2">
        <v>492218</v>
      </c>
      <c r="C49" s="2" t="s">
        <v>504</v>
      </c>
      <c r="D49" s="2" t="s">
        <v>5434</v>
      </c>
      <c r="E49" s="2" t="s">
        <v>5435</v>
      </c>
      <c r="F49" s="196" t="s">
        <v>3552</v>
      </c>
      <c r="G49" s="2">
        <v>3</v>
      </c>
      <c r="H49" s="2" t="s">
        <v>5776</v>
      </c>
      <c r="I49" s="2" t="s">
        <v>5436</v>
      </c>
      <c r="J49" s="2" t="s">
        <v>309</v>
      </c>
      <c r="K49" s="2" t="s">
        <v>42</v>
      </c>
      <c r="L49" s="34" t="str">
        <f t="shared" si="0"/>
        <v>小池　竣也 (3)</v>
      </c>
      <c r="M49" s="34" t="str">
        <f t="shared" si="1"/>
        <v>04</v>
      </c>
      <c r="N49" s="34" t="str">
        <f t="shared" si="2"/>
        <v>Shunya KOIKE (04)</v>
      </c>
      <c r="O49" s="34">
        <f t="shared" si="3"/>
        <v>100000048</v>
      </c>
    </row>
    <row r="50" spans="1:15" ht="18">
      <c r="A50" s="186">
        <v>49</v>
      </c>
      <c r="B50" s="2">
        <v>492218</v>
      </c>
      <c r="C50" s="2" t="s">
        <v>504</v>
      </c>
      <c r="D50" s="2" t="s">
        <v>5437</v>
      </c>
      <c r="E50" s="2" t="s">
        <v>5438</v>
      </c>
      <c r="F50" s="196" t="s">
        <v>3575</v>
      </c>
      <c r="G50" s="2">
        <v>3</v>
      </c>
      <c r="H50" s="2" t="s">
        <v>5759</v>
      </c>
      <c r="I50" s="2" t="s">
        <v>183</v>
      </c>
      <c r="J50" s="2" t="s">
        <v>147</v>
      </c>
      <c r="K50" s="2" t="s">
        <v>42</v>
      </c>
      <c r="L50" s="34" t="str">
        <f t="shared" si="0"/>
        <v>東　陸翔 (3)</v>
      </c>
      <c r="M50" s="34" t="str">
        <f t="shared" si="1"/>
        <v>04</v>
      </c>
      <c r="N50" s="34" t="str">
        <f t="shared" si="2"/>
        <v>Rikuto HIGASHI (04)</v>
      </c>
      <c r="O50" s="34">
        <f t="shared" si="3"/>
        <v>100000049</v>
      </c>
    </row>
    <row r="51" spans="1:15" ht="18">
      <c r="A51" s="186">
        <v>50</v>
      </c>
      <c r="B51" s="2">
        <v>492218</v>
      </c>
      <c r="C51" s="2" t="s">
        <v>504</v>
      </c>
      <c r="D51" s="2" t="s">
        <v>5439</v>
      </c>
      <c r="E51" s="2" t="s">
        <v>5440</v>
      </c>
      <c r="F51" s="196" t="s">
        <v>4333</v>
      </c>
      <c r="G51" s="2">
        <v>3</v>
      </c>
      <c r="H51" s="2" t="s">
        <v>5760</v>
      </c>
      <c r="I51" s="2" t="s">
        <v>5441</v>
      </c>
      <c r="J51" s="2" t="s">
        <v>139</v>
      </c>
      <c r="K51" s="2" t="s">
        <v>42</v>
      </c>
      <c r="L51" s="34" t="str">
        <f t="shared" si="0"/>
        <v>西脇　駿 (3)</v>
      </c>
      <c r="M51" s="34" t="str">
        <f t="shared" si="1"/>
        <v>04</v>
      </c>
      <c r="N51" s="34" t="str">
        <f t="shared" si="2"/>
        <v>Shun NISHIWAKI (04)</v>
      </c>
      <c r="O51" s="34">
        <f t="shared" si="3"/>
        <v>100000050</v>
      </c>
    </row>
    <row r="52" spans="1:15" ht="18">
      <c r="A52" s="186">
        <v>51</v>
      </c>
      <c r="B52" s="2">
        <v>492218</v>
      </c>
      <c r="C52" s="2" t="s">
        <v>504</v>
      </c>
      <c r="D52" s="2" t="s">
        <v>5777</v>
      </c>
      <c r="E52" s="2" t="s">
        <v>5778</v>
      </c>
      <c r="F52" s="196" t="s">
        <v>4017</v>
      </c>
      <c r="G52" s="2">
        <v>3</v>
      </c>
      <c r="H52" s="2" t="s">
        <v>5779</v>
      </c>
      <c r="I52" s="2" t="s">
        <v>5780</v>
      </c>
      <c r="J52" s="2" t="s">
        <v>71</v>
      </c>
      <c r="K52" s="2" t="s">
        <v>42</v>
      </c>
      <c r="L52" s="34" t="str">
        <f t="shared" si="0"/>
        <v>岡花　洸輝 (3)</v>
      </c>
      <c r="M52" s="34" t="str">
        <f t="shared" si="1"/>
        <v>04</v>
      </c>
      <c r="N52" s="34" t="str">
        <f t="shared" si="2"/>
        <v>Koki OKAHANA (04)</v>
      </c>
      <c r="O52" s="34">
        <f t="shared" si="3"/>
        <v>100000051</v>
      </c>
    </row>
    <row r="53" spans="1:15" ht="18">
      <c r="A53" s="186">
        <v>52</v>
      </c>
      <c r="B53" s="2">
        <v>492218</v>
      </c>
      <c r="C53" s="2" t="s">
        <v>504</v>
      </c>
      <c r="D53" s="2" t="s">
        <v>5781</v>
      </c>
      <c r="E53" s="2" t="s">
        <v>5782</v>
      </c>
      <c r="F53" s="196" t="s">
        <v>3674</v>
      </c>
      <c r="G53" s="2">
        <v>3</v>
      </c>
      <c r="H53" s="2" t="s">
        <v>5759</v>
      </c>
      <c r="I53" s="2" t="s">
        <v>5783</v>
      </c>
      <c r="J53" s="2" t="s">
        <v>92</v>
      </c>
      <c r="K53" s="2" t="s">
        <v>42</v>
      </c>
      <c r="L53" s="34" t="str">
        <f t="shared" si="0"/>
        <v>カーン　勇斗 (3)</v>
      </c>
      <c r="M53" s="34" t="str">
        <f t="shared" si="1"/>
        <v>05</v>
      </c>
      <c r="N53" s="34" t="str">
        <f t="shared" si="2"/>
        <v>Hayato KHAN (05)</v>
      </c>
      <c r="O53" s="34">
        <f t="shared" si="3"/>
        <v>100000052</v>
      </c>
    </row>
    <row r="54" spans="1:15" ht="18">
      <c r="A54" s="186">
        <v>53</v>
      </c>
      <c r="B54" s="2">
        <v>492218</v>
      </c>
      <c r="C54" s="2" t="s">
        <v>504</v>
      </c>
      <c r="D54" s="2" t="s">
        <v>5784</v>
      </c>
      <c r="E54" s="2" t="s">
        <v>5785</v>
      </c>
      <c r="F54" s="196" t="s">
        <v>5786</v>
      </c>
      <c r="G54" s="2">
        <v>3</v>
      </c>
      <c r="H54" s="2" t="s">
        <v>5759</v>
      </c>
      <c r="I54" s="2" t="s">
        <v>610</v>
      </c>
      <c r="J54" s="2" t="s">
        <v>116</v>
      </c>
      <c r="K54" s="2" t="s">
        <v>42</v>
      </c>
      <c r="L54" s="34" t="str">
        <f t="shared" si="0"/>
        <v>杉浦　智希 (3)</v>
      </c>
      <c r="M54" s="34" t="str">
        <f t="shared" si="1"/>
        <v>05</v>
      </c>
      <c r="N54" s="34" t="str">
        <f t="shared" si="2"/>
        <v>Tomoki SUGIURA (05)</v>
      </c>
      <c r="O54" s="34">
        <f t="shared" si="3"/>
        <v>100000053</v>
      </c>
    </row>
    <row r="55" spans="1:15" ht="18">
      <c r="A55" s="186">
        <v>54</v>
      </c>
      <c r="B55" s="2">
        <v>492218</v>
      </c>
      <c r="C55" s="2" t="s">
        <v>504</v>
      </c>
      <c r="D55" s="2" t="s">
        <v>5787</v>
      </c>
      <c r="E55" s="2" t="s">
        <v>5788</v>
      </c>
      <c r="F55" s="196" t="s">
        <v>4152</v>
      </c>
      <c r="G55" s="2">
        <v>3</v>
      </c>
      <c r="H55" s="2" t="s">
        <v>5759</v>
      </c>
      <c r="I55" s="2" t="s">
        <v>854</v>
      </c>
      <c r="J55" s="2" t="s">
        <v>209</v>
      </c>
      <c r="K55" s="2" t="s">
        <v>42</v>
      </c>
      <c r="L55" s="34" t="str">
        <f t="shared" si="0"/>
        <v>高松　大樹 (3)</v>
      </c>
      <c r="M55" s="34" t="str">
        <f t="shared" si="1"/>
        <v>04</v>
      </c>
      <c r="N55" s="34" t="str">
        <f t="shared" si="2"/>
        <v>Daiki TAKAMATSU (04)</v>
      </c>
      <c r="O55" s="34">
        <f t="shared" si="3"/>
        <v>100000054</v>
      </c>
    </row>
    <row r="56" spans="1:15" ht="18">
      <c r="A56" s="186">
        <v>55</v>
      </c>
      <c r="B56" s="2">
        <v>492218</v>
      </c>
      <c r="C56" s="2" t="s">
        <v>504</v>
      </c>
      <c r="D56" s="2" t="s">
        <v>5789</v>
      </c>
      <c r="E56" s="2" t="s">
        <v>5790</v>
      </c>
      <c r="F56" s="196" t="s">
        <v>5791</v>
      </c>
      <c r="G56" s="2">
        <v>3</v>
      </c>
      <c r="H56" s="2" t="s">
        <v>5759</v>
      </c>
      <c r="I56" s="2" t="s">
        <v>5792</v>
      </c>
      <c r="J56" s="2" t="s">
        <v>116</v>
      </c>
      <c r="K56" s="2" t="s">
        <v>42</v>
      </c>
      <c r="L56" s="34" t="str">
        <f t="shared" si="0"/>
        <v>檀野　友希 (3)</v>
      </c>
      <c r="M56" s="34" t="str">
        <f t="shared" si="1"/>
        <v>04</v>
      </c>
      <c r="N56" s="34" t="str">
        <f t="shared" si="2"/>
        <v>Tomoki DANNO (04)</v>
      </c>
      <c r="O56" s="34">
        <f t="shared" si="3"/>
        <v>100000055</v>
      </c>
    </row>
    <row r="57" spans="1:15" ht="18">
      <c r="A57" s="186">
        <v>56</v>
      </c>
      <c r="B57" s="2">
        <v>492218</v>
      </c>
      <c r="C57" s="2" t="s">
        <v>504</v>
      </c>
      <c r="D57" s="2" t="s">
        <v>5793</v>
      </c>
      <c r="E57" s="2" t="s">
        <v>5794</v>
      </c>
      <c r="F57" s="196" t="s">
        <v>5795</v>
      </c>
      <c r="G57" s="2">
        <v>3</v>
      </c>
      <c r="H57" s="2" t="s">
        <v>5760</v>
      </c>
      <c r="I57" s="2" t="s">
        <v>304</v>
      </c>
      <c r="J57" s="2" t="s">
        <v>94</v>
      </c>
      <c r="K57" s="2" t="s">
        <v>42</v>
      </c>
      <c r="L57" s="34" t="str">
        <f t="shared" si="0"/>
        <v>廣瀬　創大 (3)</v>
      </c>
      <c r="M57" s="34" t="str">
        <f t="shared" si="1"/>
        <v>04</v>
      </c>
      <c r="N57" s="34" t="str">
        <f t="shared" si="2"/>
        <v>Sota HIROSE (04)</v>
      </c>
      <c r="O57" s="34">
        <f t="shared" si="3"/>
        <v>100000056</v>
      </c>
    </row>
    <row r="58" spans="1:15" ht="18">
      <c r="A58" s="186">
        <v>57</v>
      </c>
      <c r="B58" s="2">
        <v>492218</v>
      </c>
      <c r="C58" s="2" t="s">
        <v>504</v>
      </c>
      <c r="D58" s="2" t="s">
        <v>5796</v>
      </c>
      <c r="E58" s="2" t="s">
        <v>5797</v>
      </c>
      <c r="F58" s="196" t="s">
        <v>4208</v>
      </c>
      <c r="G58" s="2">
        <v>3</v>
      </c>
      <c r="H58" s="2" t="s">
        <v>5759</v>
      </c>
      <c r="I58" s="2" t="s">
        <v>5798</v>
      </c>
      <c r="J58" s="2" t="s">
        <v>55</v>
      </c>
      <c r="K58" s="2" t="s">
        <v>42</v>
      </c>
      <c r="L58" s="34" t="str">
        <f t="shared" si="0"/>
        <v>正井　遥希 (3)</v>
      </c>
      <c r="M58" s="34" t="str">
        <f t="shared" si="1"/>
        <v>04</v>
      </c>
      <c r="N58" s="34" t="str">
        <f t="shared" si="2"/>
        <v>Haruki MASAI (04)</v>
      </c>
      <c r="O58" s="34">
        <f t="shared" si="3"/>
        <v>100000057</v>
      </c>
    </row>
    <row r="59" spans="1:15" ht="18">
      <c r="A59" s="186">
        <v>58</v>
      </c>
      <c r="B59" s="2">
        <v>492218</v>
      </c>
      <c r="C59" s="2" t="s">
        <v>504</v>
      </c>
      <c r="D59" s="2" t="s">
        <v>5799</v>
      </c>
      <c r="E59" s="2" t="s">
        <v>5800</v>
      </c>
      <c r="F59" s="196" t="s">
        <v>5801</v>
      </c>
      <c r="G59" s="2">
        <v>3</v>
      </c>
      <c r="H59" s="2" t="s">
        <v>5759</v>
      </c>
      <c r="I59" s="2" t="s">
        <v>5802</v>
      </c>
      <c r="J59" s="2" t="s">
        <v>101</v>
      </c>
      <c r="K59" s="2" t="s">
        <v>42</v>
      </c>
      <c r="L59" s="34" t="str">
        <f t="shared" si="0"/>
        <v>桜　崚輔 (3)</v>
      </c>
      <c r="M59" s="34" t="str">
        <f t="shared" si="1"/>
        <v>04</v>
      </c>
      <c r="N59" s="34" t="str">
        <f t="shared" si="2"/>
        <v>Ryosuke SAKURA (04)</v>
      </c>
      <c r="O59" s="34">
        <f t="shared" si="3"/>
        <v>100000058</v>
      </c>
    </row>
    <row r="60" spans="1:15" ht="18">
      <c r="A60" s="186">
        <v>59</v>
      </c>
      <c r="B60" s="2">
        <v>492218</v>
      </c>
      <c r="C60" s="2" t="s">
        <v>504</v>
      </c>
      <c r="D60" s="2" t="s">
        <v>5803</v>
      </c>
      <c r="E60" s="2" t="s">
        <v>5804</v>
      </c>
      <c r="F60" s="196" t="s">
        <v>5029</v>
      </c>
      <c r="G60" s="2">
        <v>3</v>
      </c>
      <c r="H60" s="2" t="s">
        <v>5759</v>
      </c>
      <c r="I60" s="2" t="s">
        <v>5805</v>
      </c>
      <c r="J60" s="2" t="s">
        <v>5806</v>
      </c>
      <c r="K60" s="2" t="s">
        <v>42</v>
      </c>
      <c r="L60" s="34" t="str">
        <f t="shared" si="0"/>
        <v>土葛　晃久 (3)</v>
      </c>
      <c r="M60" s="34" t="str">
        <f t="shared" si="1"/>
        <v>04</v>
      </c>
      <c r="N60" s="34" t="str">
        <f t="shared" si="2"/>
        <v>Akihisa TOKUZU (04)</v>
      </c>
      <c r="O60" s="34">
        <f t="shared" si="3"/>
        <v>100000059</v>
      </c>
    </row>
    <row r="61" spans="1:15" ht="18">
      <c r="A61" s="186">
        <v>60</v>
      </c>
      <c r="B61" s="2">
        <v>492218</v>
      </c>
      <c r="C61" s="2" t="s">
        <v>504</v>
      </c>
      <c r="D61" s="2" t="s">
        <v>5807</v>
      </c>
      <c r="E61" s="2" t="s">
        <v>5808</v>
      </c>
      <c r="F61" s="196" t="s">
        <v>4571</v>
      </c>
      <c r="G61" s="2">
        <v>3</v>
      </c>
      <c r="H61" s="2" t="s">
        <v>5779</v>
      </c>
      <c r="I61" s="2" t="s">
        <v>272</v>
      </c>
      <c r="J61" s="2" t="s">
        <v>5809</v>
      </c>
      <c r="K61" s="2" t="s">
        <v>42</v>
      </c>
      <c r="L61" s="34" t="str">
        <f t="shared" si="0"/>
        <v>巻埜　壱朗 (3)</v>
      </c>
      <c r="M61" s="34" t="str">
        <f t="shared" si="1"/>
        <v>04</v>
      </c>
      <c r="N61" s="34" t="str">
        <f t="shared" si="2"/>
        <v>Ichiro MAKINO (04)</v>
      </c>
      <c r="O61" s="34">
        <f t="shared" si="3"/>
        <v>100000060</v>
      </c>
    </row>
    <row r="62" spans="1:15" ht="18">
      <c r="A62" s="186">
        <v>61</v>
      </c>
      <c r="B62" s="2">
        <v>492218</v>
      </c>
      <c r="C62" s="2" t="s">
        <v>504</v>
      </c>
      <c r="D62" s="2" t="s">
        <v>5810</v>
      </c>
      <c r="E62" s="2" t="s">
        <v>5811</v>
      </c>
      <c r="F62" s="196" t="s">
        <v>5392</v>
      </c>
      <c r="G62" s="2">
        <v>3</v>
      </c>
      <c r="H62" s="2" t="s">
        <v>5776</v>
      </c>
      <c r="I62" s="2" t="s">
        <v>184</v>
      </c>
      <c r="J62" s="2" t="s">
        <v>154</v>
      </c>
      <c r="K62" s="2" t="s">
        <v>42</v>
      </c>
      <c r="L62" s="34" t="str">
        <f t="shared" si="0"/>
        <v>吉田　悠真 (3)</v>
      </c>
      <c r="M62" s="34" t="str">
        <f t="shared" si="1"/>
        <v>04</v>
      </c>
      <c r="N62" s="34" t="str">
        <f t="shared" si="2"/>
        <v>Yuma YOSHIDA (04)</v>
      </c>
      <c r="O62" s="34">
        <f t="shared" si="3"/>
        <v>100000061</v>
      </c>
    </row>
    <row r="63" spans="1:15" ht="18">
      <c r="A63" s="186">
        <v>62</v>
      </c>
      <c r="B63" s="2">
        <v>492218</v>
      </c>
      <c r="C63" s="2" t="s">
        <v>504</v>
      </c>
      <c r="D63" s="2" t="s">
        <v>5812</v>
      </c>
      <c r="E63" s="2" t="s">
        <v>5813</v>
      </c>
      <c r="F63" s="196" t="s">
        <v>4063</v>
      </c>
      <c r="G63" s="2">
        <v>3</v>
      </c>
      <c r="H63" s="2" t="s">
        <v>5759</v>
      </c>
      <c r="I63" s="2" t="s">
        <v>375</v>
      </c>
      <c r="J63" s="2" t="s">
        <v>544</v>
      </c>
      <c r="K63" s="2" t="s">
        <v>42</v>
      </c>
      <c r="L63" s="34" t="str">
        <f t="shared" si="0"/>
        <v>澤田　匡孝 (3)</v>
      </c>
      <c r="M63" s="34" t="str">
        <f t="shared" si="1"/>
        <v>04</v>
      </c>
      <c r="N63" s="34" t="str">
        <f t="shared" si="2"/>
        <v>Masataka SAWADA (04)</v>
      </c>
      <c r="O63" s="34">
        <f t="shared" si="3"/>
        <v>100000062</v>
      </c>
    </row>
    <row r="64" spans="1:15" ht="18">
      <c r="A64" s="186">
        <v>63</v>
      </c>
      <c r="B64" s="2">
        <v>492218</v>
      </c>
      <c r="C64" s="2" t="s">
        <v>504</v>
      </c>
      <c r="D64" s="2" t="s">
        <v>5814</v>
      </c>
      <c r="E64" s="2" t="s">
        <v>5815</v>
      </c>
      <c r="F64" s="196" t="s">
        <v>3559</v>
      </c>
      <c r="G64" s="2">
        <v>3</v>
      </c>
      <c r="H64" s="2" t="s">
        <v>5760</v>
      </c>
      <c r="I64" s="2" t="s">
        <v>124</v>
      </c>
      <c r="J64" s="2" t="s">
        <v>213</v>
      </c>
      <c r="K64" s="2" t="s">
        <v>42</v>
      </c>
      <c r="L64" s="34" t="str">
        <f t="shared" si="0"/>
        <v>久保田　凌平 (3)</v>
      </c>
      <c r="M64" s="34" t="str">
        <f t="shared" si="1"/>
        <v>04</v>
      </c>
      <c r="N64" s="34" t="str">
        <f t="shared" si="2"/>
        <v>Ryohei KUBOTA (04)</v>
      </c>
      <c r="O64" s="34">
        <f t="shared" si="3"/>
        <v>100000063</v>
      </c>
    </row>
    <row r="65" spans="1:15" ht="18">
      <c r="A65" s="186">
        <v>64</v>
      </c>
      <c r="B65" s="2">
        <v>492218</v>
      </c>
      <c r="C65" s="2" t="s">
        <v>504</v>
      </c>
      <c r="D65" s="2" t="s">
        <v>5816</v>
      </c>
      <c r="E65" s="2" t="s">
        <v>5817</v>
      </c>
      <c r="F65" s="196" t="s">
        <v>5123</v>
      </c>
      <c r="G65" s="2">
        <v>3</v>
      </c>
      <c r="H65" s="2" t="s">
        <v>5759</v>
      </c>
      <c r="I65" s="2" t="s">
        <v>3116</v>
      </c>
      <c r="J65" s="2" t="s">
        <v>73</v>
      </c>
      <c r="K65" s="2" t="s">
        <v>42</v>
      </c>
      <c r="L65" s="34" t="str">
        <f t="shared" si="0"/>
        <v>細川　亮 (3)</v>
      </c>
      <c r="M65" s="34" t="str">
        <f t="shared" si="1"/>
        <v>04</v>
      </c>
      <c r="N65" s="34" t="str">
        <f t="shared" si="2"/>
        <v>Ryo HOSOKAWA (04)</v>
      </c>
      <c r="O65" s="34">
        <f t="shared" si="3"/>
        <v>100000064</v>
      </c>
    </row>
    <row r="66" spans="1:15" ht="18">
      <c r="A66" s="186">
        <v>65</v>
      </c>
      <c r="B66" s="2">
        <v>492218</v>
      </c>
      <c r="C66" s="2" t="s">
        <v>504</v>
      </c>
      <c r="D66" s="2" t="s">
        <v>5818</v>
      </c>
      <c r="E66" s="2" t="s">
        <v>5819</v>
      </c>
      <c r="F66" s="196" t="s">
        <v>4741</v>
      </c>
      <c r="G66" s="2">
        <v>3</v>
      </c>
      <c r="H66" s="2" t="s">
        <v>5759</v>
      </c>
      <c r="I66" s="2" t="s">
        <v>252</v>
      </c>
      <c r="J66" s="2" t="s">
        <v>5820</v>
      </c>
      <c r="K66" s="2" t="s">
        <v>42</v>
      </c>
      <c r="L66" s="34" t="str">
        <f t="shared" si="0"/>
        <v>山口　旺雅 (3)</v>
      </c>
      <c r="M66" s="34" t="str">
        <f t="shared" si="1"/>
        <v>04</v>
      </c>
      <c r="N66" s="34" t="str">
        <f t="shared" si="2"/>
        <v>Oga YAMAGUCHI (04)</v>
      </c>
      <c r="O66" s="34">
        <f t="shared" si="3"/>
        <v>100000065</v>
      </c>
    </row>
    <row r="67" spans="1:15" ht="18">
      <c r="A67" s="186">
        <v>66</v>
      </c>
      <c r="B67" s="2">
        <v>492218</v>
      </c>
      <c r="C67" s="2" t="s">
        <v>504</v>
      </c>
      <c r="D67" s="2" t="s">
        <v>5821</v>
      </c>
      <c r="E67" s="2" t="s">
        <v>5822</v>
      </c>
      <c r="F67" s="196" t="s">
        <v>5823</v>
      </c>
      <c r="G67" s="2">
        <v>3</v>
      </c>
      <c r="H67" s="2" t="s">
        <v>5759</v>
      </c>
      <c r="I67" s="2" t="s">
        <v>103</v>
      </c>
      <c r="J67" s="2" t="s">
        <v>963</v>
      </c>
      <c r="K67" s="2" t="s">
        <v>42</v>
      </c>
      <c r="L67" s="34" t="str">
        <f t="shared" ref="L67:L130" si="4">IF($A67="","",$D67&amp;" ("&amp;$G67&amp;")")</f>
        <v>井手　蒼人 (3)</v>
      </c>
      <c r="M67" s="34" t="str">
        <f t="shared" ref="M67:M130" si="5">IF($A67="","",RIGHT(YEAR($F67),2))</f>
        <v>05</v>
      </c>
      <c r="N67" s="34" t="str">
        <f t="shared" ref="N67:N130" si="6">IF($A67="","",$J67&amp;" "&amp;$I67&amp;" ("&amp;$M67&amp;")")</f>
        <v>Aoto IDE (05)</v>
      </c>
      <c r="O67" s="34">
        <f t="shared" ref="O67:O130" si="7">IF($A67="","",100000000+$A67)</f>
        <v>100000066</v>
      </c>
    </row>
    <row r="68" spans="1:15" ht="18">
      <c r="A68" s="186">
        <v>67</v>
      </c>
      <c r="B68" s="2">
        <v>492218</v>
      </c>
      <c r="C68" s="2" t="s">
        <v>504</v>
      </c>
      <c r="D68" s="2" t="s">
        <v>5824</v>
      </c>
      <c r="E68" s="2" t="s">
        <v>5825</v>
      </c>
      <c r="F68" s="196" t="s">
        <v>5826</v>
      </c>
      <c r="G68" s="2">
        <v>3</v>
      </c>
      <c r="H68" s="2" t="s">
        <v>5760</v>
      </c>
      <c r="I68" s="2" t="s">
        <v>91</v>
      </c>
      <c r="J68" s="2" t="s">
        <v>539</v>
      </c>
      <c r="K68" s="2" t="s">
        <v>42</v>
      </c>
      <c r="L68" s="34" t="str">
        <f t="shared" si="4"/>
        <v>藤原　凛太朗 (3)</v>
      </c>
      <c r="M68" s="34" t="str">
        <f t="shared" si="5"/>
        <v>03</v>
      </c>
      <c r="N68" s="34" t="str">
        <f t="shared" si="6"/>
        <v>Rintaro FUJIWARA (03)</v>
      </c>
      <c r="O68" s="34">
        <f t="shared" si="7"/>
        <v>100000067</v>
      </c>
    </row>
    <row r="69" spans="1:15" ht="18">
      <c r="A69" s="186">
        <v>68</v>
      </c>
      <c r="B69" s="2">
        <v>492218</v>
      </c>
      <c r="C69" s="2" t="s">
        <v>504</v>
      </c>
      <c r="D69" s="2" t="s">
        <v>5827</v>
      </c>
      <c r="E69" s="2" t="s">
        <v>5828</v>
      </c>
      <c r="F69" s="196" t="s">
        <v>5829</v>
      </c>
      <c r="G69" s="2">
        <v>3</v>
      </c>
      <c r="H69" s="2" t="s">
        <v>5830</v>
      </c>
      <c r="I69" s="2" t="s">
        <v>274</v>
      </c>
      <c r="J69" s="2" t="s">
        <v>392</v>
      </c>
      <c r="K69" s="2" t="s">
        <v>42</v>
      </c>
      <c r="L69" s="34" t="str">
        <f t="shared" si="4"/>
        <v>山本　寛大 (3)</v>
      </c>
      <c r="M69" s="34" t="str">
        <f t="shared" si="5"/>
        <v>05</v>
      </c>
      <c r="N69" s="34" t="str">
        <f t="shared" si="6"/>
        <v>Kanta YAMAMOTO (05)</v>
      </c>
      <c r="O69" s="34">
        <f t="shared" si="7"/>
        <v>100000068</v>
      </c>
    </row>
    <row r="70" spans="1:15" ht="18">
      <c r="A70" s="186">
        <v>69</v>
      </c>
      <c r="B70" s="2">
        <v>492218</v>
      </c>
      <c r="C70" s="2" t="s">
        <v>504</v>
      </c>
      <c r="D70" s="2" t="s">
        <v>5831</v>
      </c>
      <c r="E70" s="2" t="s">
        <v>5832</v>
      </c>
      <c r="F70" s="196" t="s">
        <v>5833</v>
      </c>
      <c r="G70" s="2">
        <v>3</v>
      </c>
      <c r="H70" s="2" t="s">
        <v>5834</v>
      </c>
      <c r="I70" s="2" t="s">
        <v>107</v>
      </c>
      <c r="J70" s="2" t="s">
        <v>98</v>
      </c>
      <c r="K70" s="2" t="s">
        <v>42</v>
      </c>
      <c r="L70" s="34" t="str">
        <f t="shared" si="4"/>
        <v>大野　祐介 (3)</v>
      </c>
      <c r="M70" s="34" t="str">
        <f t="shared" si="5"/>
        <v>05</v>
      </c>
      <c r="N70" s="34" t="str">
        <f t="shared" si="6"/>
        <v>Yusuke ONO (05)</v>
      </c>
      <c r="O70" s="34">
        <f t="shared" si="7"/>
        <v>100000069</v>
      </c>
    </row>
    <row r="71" spans="1:15" ht="18">
      <c r="A71" s="186">
        <v>70</v>
      </c>
      <c r="B71" s="2">
        <v>492218</v>
      </c>
      <c r="C71" s="2" t="s">
        <v>504</v>
      </c>
      <c r="D71" s="2" t="s">
        <v>5835</v>
      </c>
      <c r="E71" s="2" t="s">
        <v>5627</v>
      </c>
      <c r="F71" s="196" t="s">
        <v>3701</v>
      </c>
      <c r="G71" s="2">
        <v>3</v>
      </c>
      <c r="H71" s="2" t="s">
        <v>5834</v>
      </c>
      <c r="I71" s="2" t="s">
        <v>142</v>
      </c>
      <c r="J71" s="2" t="s">
        <v>71</v>
      </c>
      <c r="K71" s="2" t="s">
        <v>42</v>
      </c>
      <c r="L71" s="34" t="str">
        <f t="shared" si="4"/>
        <v>岡本　幸樹 (3)</v>
      </c>
      <c r="M71" s="34" t="str">
        <f t="shared" si="5"/>
        <v>04</v>
      </c>
      <c r="N71" s="34" t="str">
        <f t="shared" si="6"/>
        <v>Koki OKAMOTO (04)</v>
      </c>
      <c r="O71" s="34">
        <f t="shared" si="7"/>
        <v>100000070</v>
      </c>
    </row>
    <row r="72" spans="1:15" ht="18">
      <c r="A72" s="186">
        <v>71</v>
      </c>
      <c r="B72" s="2">
        <v>492218</v>
      </c>
      <c r="C72" s="2" t="s">
        <v>504</v>
      </c>
      <c r="D72" s="2" t="s">
        <v>5836</v>
      </c>
      <c r="E72" s="2" t="s">
        <v>5837</v>
      </c>
      <c r="F72" s="196" t="s">
        <v>5015</v>
      </c>
      <c r="G72" s="2">
        <v>3</v>
      </c>
      <c r="H72" s="2" t="s">
        <v>5834</v>
      </c>
      <c r="I72" s="2" t="s">
        <v>108</v>
      </c>
      <c r="J72" s="2" t="s">
        <v>5838</v>
      </c>
      <c r="K72" s="2" t="s">
        <v>42</v>
      </c>
      <c r="L72" s="34" t="str">
        <f t="shared" si="4"/>
        <v>小林　歩稜 (3)</v>
      </c>
      <c r="M72" s="34" t="str">
        <f t="shared" si="5"/>
        <v>04</v>
      </c>
      <c r="N72" s="34" t="str">
        <f t="shared" si="6"/>
        <v>Hodaka KOBAYASHI (04)</v>
      </c>
      <c r="O72" s="34">
        <f t="shared" si="7"/>
        <v>100000071</v>
      </c>
    </row>
    <row r="73" spans="1:15" ht="18">
      <c r="A73" s="186">
        <v>72</v>
      </c>
      <c r="B73" s="2">
        <v>492218</v>
      </c>
      <c r="C73" s="2" t="s">
        <v>504</v>
      </c>
      <c r="D73" s="2" t="s">
        <v>5839</v>
      </c>
      <c r="E73" s="2" t="s">
        <v>5840</v>
      </c>
      <c r="F73" s="196" t="s">
        <v>4270</v>
      </c>
      <c r="G73" s="2">
        <v>4</v>
      </c>
      <c r="H73" s="2" t="s">
        <v>5834</v>
      </c>
      <c r="I73" s="2" t="s">
        <v>156</v>
      </c>
      <c r="J73" s="2" t="s">
        <v>111</v>
      </c>
      <c r="K73" s="2" t="s">
        <v>42</v>
      </c>
      <c r="L73" s="34" t="str">
        <f t="shared" si="4"/>
        <v>高田　敦史 (4)</v>
      </c>
      <c r="M73" s="34" t="str">
        <f t="shared" si="5"/>
        <v>04</v>
      </c>
      <c r="N73" s="34" t="str">
        <f t="shared" si="6"/>
        <v>Atsushi TAKADA (04)</v>
      </c>
      <c r="O73" s="34">
        <f t="shared" si="7"/>
        <v>100000072</v>
      </c>
    </row>
    <row r="74" spans="1:15" ht="18">
      <c r="A74" s="186">
        <v>73</v>
      </c>
      <c r="B74" s="2">
        <v>492218</v>
      </c>
      <c r="C74" s="2" t="s">
        <v>504</v>
      </c>
      <c r="D74" s="2" t="s">
        <v>5841</v>
      </c>
      <c r="E74" s="2" t="s">
        <v>5842</v>
      </c>
      <c r="F74" s="196" t="s">
        <v>5843</v>
      </c>
      <c r="G74" s="2">
        <v>2</v>
      </c>
      <c r="H74" s="2" t="s">
        <v>5834</v>
      </c>
      <c r="I74" s="2" t="s">
        <v>656</v>
      </c>
      <c r="J74" s="2" t="s">
        <v>55</v>
      </c>
      <c r="K74" s="2" t="s">
        <v>42</v>
      </c>
      <c r="L74" s="34" t="str">
        <f t="shared" si="4"/>
        <v>堀田　陽樹 (2)</v>
      </c>
      <c r="M74" s="34" t="str">
        <f t="shared" si="5"/>
        <v>05</v>
      </c>
      <c r="N74" s="34" t="str">
        <f t="shared" si="6"/>
        <v>Haruki HORITA (05)</v>
      </c>
      <c r="O74" s="34">
        <f t="shared" si="7"/>
        <v>100000073</v>
      </c>
    </row>
    <row r="75" spans="1:15" ht="18">
      <c r="A75" s="186">
        <v>74</v>
      </c>
      <c r="B75" s="2">
        <v>492218</v>
      </c>
      <c r="C75" s="2" t="s">
        <v>504</v>
      </c>
      <c r="D75" s="2" t="s">
        <v>5844</v>
      </c>
      <c r="E75" s="2" t="s">
        <v>5845</v>
      </c>
      <c r="F75" s="196" t="s">
        <v>5846</v>
      </c>
      <c r="G75" s="2">
        <v>2</v>
      </c>
      <c r="H75" s="2" t="s">
        <v>5834</v>
      </c>
      <c r="I75" s="2" t="s">
        <v>5395</v>
      </c>
      <c r="J75" s="2" t="s">
        <v>169</v>
      </c>
      <c r="K75" s="2" t="s">
        <v>42</v>
      </c>
      <c r="L75" s="34" t="str">
        <f t="shared" si="4"/>
        <v>谷野　佑成 (2)</v>
      </c>
      <c r="M75" s="34" t="str">
        <f t="shared" si="5"/>
        <v>05</v>
      </c>
      <c r="N75" s="34" t="str">
        <f t="shared" si="6"/>
        <v>Yusei TANINO (05)</v>
      </c>
      <c r="O75" s="34">
        <f t="shared" si="7"/>
        <v>100000074</v>
      </c>
    </row>
    <row r="76" spans="1:15" ht="18">
      <c r="A76" s="186">
        <v>75</v>
      </c>
      <c r="B76" s="2">
        <v>492218</v>
      </c>
      <c r="C76" s="2" t="s">
        <v>504</v>
      </c>
      <c r="D76" s="2" t="s">
        <v>5847</v>
      </c>
      <c r="E76" s="2" t="s">
        <v>5848</v>
      </c>
      <c r="F76" s="196" t="s">
        <v>5849</v>
      </c>
      <c r="G76" s="2">
        <v>2</v>
      </c>
      <c r="H76" s="2" t="s">
        <v>5834</v>
      </c>
      <c r="I76" s="2" t="s">
        <v>336</v>
      </c>
      <c r="J76" s="2" t="s">
        <v>976</v>
      </c>
      <c r="K76" s="2" t="s">
        <v>42</v>
      </c>
      <c r="L76" s="34" t="str">
        <f t="shared" si="4"/>
        <v>冨田　啓斗 (2)</v>
      </c>
      <c r="M76" s="34" t="str">
        <f t="shared" si="5"/>
        <v>05</v>
      </c>
      <c r="N76" s="34" t="str">
        <f t="shared" si="6"/>
        <v>Keito TOMITA (05)</v>
      </c>
      <c r="O76" s="34">
        <f t="shared" si="7"/>
        <v>100000075</v>
      </c>
    </row>
    <row r="77" spans="1:15" ht="18">
      <c r="A77" s="186">
        <v>76</v>
      </c>
      <c r="B77" s="2">
        <v>492218</v>
      </c>
      <c r="C77" s="2" t="s">
        <v>504</v>
      </c>
      <c r="D77" s="2" t="s">
        <v>5850</v>
      </c>
      <c r="E77" s="2" t="s">
        <v>5851</v>
      </c>
      <c r="F77" s="196" t="s">
        <v>5852</v>
      </c>
      <c r="G77" s="2">
        <v>2</v>
      </c>
      <c r="H77" s="2" t="s">
        <v>5834</v>
      </c>
      <c r="I77" s="2" t="s">
        <v>657</v>
      </c>
      <c r="J77" s="2" t="s">
        <v>130</v>
      </c>
      <c r="K77" s="2" t="s">
        <v>42</v>
      </c>
      <c r="L77" s="34" t="str">
        <f t="shared" si="4"/>
        <v>安井　達哉 (2)</v>
      </c>
      <c r="M77" s="34" t="str">
        <f t="shared" si="5"/>
        <v>05</v>
      </c>
      <c r="N77" s="34" t="str">
        <f t="shared" si="6"/>
        <v>Tatsuya YASUI (05)</v>
      </c>
      <c r="O77" s="34">
        <f t="shared" si="7"/>
        <v>100000076</v>
      </c>
    </row>
    <row r="78" spans="1:15" ht="18">
      <c r="A78" s="186">
        <v>77</v>
      </c>
      <c r="B78" s="2">
        <v>492218</v>
      </c>
      <c r="C78" s="2" t="s">
        <v>504</v>
      </c>
      <c r="D78" s="2" t="s">
        <v>5853</v>
      </c>
      <c r="E78" s="2" t="s">
        <v>5854</v>
      </c>
      <c r="F78" s="196" t="s">
        <v>5855</v>
      </c>
      <c r="G78" s="2">
        <v>2</v>
      </c>
      <c r="H78" s="2" t="s">
        <v>5834</v>
      </c>
      <c r="I78" s="2" t="s">
        <v>1951</v>
      </c>
      <c r="J78" s="2" t="s">
        <v>241</v>
      </c>
      <c r="K78" s="2" t="s">
        <v>42</v>
      </c>
      <c r="L78" s="34" t="str">
        <f t="shared" si="4"/>
        <v>大路　昇太郎 (2)</v>
      </c>
      <c r="M78" s="34" t="str">
        <f t="shared" si="5"/>
        <v>05</v>
      </c>
      <c r="N78" s="34" t="str">
        <f t="shared" si="6"/>
        <v>Shotaro OJI (05)</v>
      </c>
      <c r="O78" s="34">
        <f t="shared" si="7"/>
        <v>100000077</v>
      </c>
    </row>
    <row r="79" spans="1:15" ht="18">
      <c r="A79" s="186">
        <v>78</v>
      </c>
      <c r="B79" s="2">
        <v>492218</v>
      </c>
      <c r="C79" s="2" t="s">
        <v>504</v>
      </c>
      <c r="D79" s="2" t="s">
        <v>5856</v>
      </c>
      <c r="E79" s="2" t="s">
        <v>5857</v>
      </c>
      <c r="F79" s="196" t="s">
        <v>5858</v>
      </c>
      <c r="G79" s="2">
        <v>2</v>
      </c>
      <c r="H79" s="2" t="s">
        <v>5834</v>
      </c>
      <c r="I79" s="2" t="s">
        <v>1011</v>
      </c>
      <c r="J79" s="2" t="s">
        <v>55</v>
      </c>
      <c r="K79" s="2" t="s">
        <v>42</v>
      </c>
      <c r="L79" s="34" t="str">
        <f t="shared" si="4"/>
        <v>福本　陽己 (2)</v>
      </c>
      <c r="M79" s="34" t="str">
        <f t="shared" si="5"/>
        <v>05</v>
      </c>
      <c r="N79" s="34" t="str">
        <f t="shared" si="6"/>
        <v>Haruki FUKUMOTO (05)</v>
      </c>
      <c r="O79" s="34">
        <f t="shared" si="7"/>
        <v>100000078</v>
      </c>
    </row>
    <row r="80" spans="1:15" ht="18">
      <c r="A80" s="186">
        <v>79</v>
      </c>
      <c r="B80" s="2">
        <v>492218</v>
      </c>
      <c r="C80" s="2" t="s">
        <v>504</v>
      </c>
      <c r="D80" s="2" t="s">
        <v>5859</v>
      </c>
      <c r="E80" s="2" t="s">
        <v>5860</v>
      </c>
      <c r="F80" s="196" t="s">
        <v>5861</v>
      </c>
      <c r="G80" s="2">
        <v>2</v>
      </c>
      <c r="H80" s="2" t="s">
        <v>5834</v>
      </c>
      <c r="I80" s="2" t="s">
        <v>48</v>
      </c>
      <c r="J80" s="2" t="s">
        <v>154</v>
      </c>
      <c r="K80" s="2" t="s">
        <v>42</v>
      </c>
      <c r="L80" s="34" t="str">
        <f t="shared" si="4"/>
        <v>岡田　優真 (2)</v>
      </c>
      <c r="M80" s="34" t="str">
        <f t="shared" si="5"/>
        <v>06</v>
      </c>
      <c r="N80" s="34" t="str">
        <f t="shared" si="6"/>
        <v>Yuma OKADA (06)</v>
      </c>
      <c r="O80" s="34">
        <f t="shared" si="7"/>
        <v>100000079</v>
      </c>
    </row>
    <row r="81" spans="1:15" ht="18">
      <c r="A81" s="186">
        <v>80</v>
      </c>
      <c r="B81" s="2">
        <v>492218</v>
      </c>
      <c r="C81" s="2" t="s">
        <v>504</v>
      </c>
      <c r="D81" s="2" t="s">
        <v>5862</v>
      </c>
      <c r="E81" s="2" t="s">
        <v>5863</v>
      </c>
      <c r="F81" s="196" t="s">
        <v>5864</v>
      </c>
      <c r="G81" s="2">
        <v>2</v>
      </c>
      <c r="H81" s="2" t="s">
        <v>5834</v>
      </c>
      <c r="I81" s="2" t="s">
        <v>838</v>
      </c>
      <c r="J81" s="2" t="s">
        <v>649</v>
      </c>
      <c r="K81" s="2" t="s">
        <v>42</v>
      </c>
      <c r="L81" s="34" t="str">
        <f t="shared" si="4"/>
        <v>堀　泰将 (2)</v>
      </c>
      <c r="M81" s="34" t="str">
        <f t="shared" si="5"/>
        <v>05</v>
      </c>
      <c r="N81" s="34" t="str">
        <f t="shared" si="6"/>
        <v>Yasumasa HORI (05)</v>
      </c>
      <c r="O81" s="34">
        <f t="shared" si="7"/>
        <v>100000080</v>
      </c>
    </row>
    <row r="82" spans="1:15" ht="18">
      <c r="A82" s="186">
        <v>81</v>
      </c>
      <c r="B82" s="2">
        <v>492218</v>
      </c>
      <c r="C82" s="2" t="s">
        <v>504</v>
      </c>
      <c r="D82" s="2" t="s">
        <v>5865</v>
      </c>
      <c r="E82" s="2" t="s">
        <v>5866</v>
      </c>
      <c r="F82" s="196" t="s">
        <v>5867</v>
      </c>
      <c r="G82" s="2">
        <v>2</v>
      </c>
      <c r="H82" s="2" t="s">
        <v>5834</v>
      </c>
      <c r="I82" s="2" t="s">
        <v>5868</v>
      </c>
      <c r="J82" s="2" t="s">
        <v>169</v>
      </c>
      <c r="K82" s="2" t="s">
        <v>42</v>
      </c>
      <c r="L82" s="34" t="str">
        <f t="shared" si="4"/>
        <v>畚野　湧成 (2)</v>
      </c>
      <c r="M82" s="34" t="str">
        <f t="shared" si="5"/>
        <v>05</v>
      </c>
      <c r="N82" s="34" t="str">
        <f t="shared" si="6"/>
        <v>Yusei FUGONO (05)</v>
      </c>
      <c r="O82" s="34">
        <f t="shared" si="7"/>
        <v>100000081</v>
      </c>
    </row>
    <row r="83" spans="1:15" ht="18">
      <c r="A83" s="186">
        <v>82</v>
      </c>
      <c r="B83" s="2">
        <v>492218</v>
      </c>
      <c r="C83" s="2" t="s">
        <v>504</v>
      </c>
      <c r="D83" s="2" t="s">
        <v>5869</v>
      </c>
      <c r="E83" s="2" t="s">
        <v>5870</v>
      </c>
      <c r="F83" s="196" t="s">
        <v>5871</v>
      </c>
      <c r="G83" s="2">
        <v>2</v>
      </c>
      <c r="H83" s="2" t="s">
        <v>5834</v>
      </c>
      <c r="I83" s="2" t="s">
        <v>5872</v>
      </c>
      <c r="J83" s="2" t="s">
        <v>254</v>
      </c>
      <c r="K83" s="2" t="s">
        <v>42</v>
      </c>
      <c r="L83" s="34" t="str">
        <f t="shared" si="4"/>
        <v>亀之園　新 (2)</v>
      </c>
      <c r="M83" s="34" t="str">
        <f t="shared" si="5"/>
        <v>05</v>
      </c>
      <c r="N83" s="34" t="str">
        <f t="shared" si="6"/>
        <v>Arata KAMENOSONO (05)</v>
      </c>
      <c r="O83" s="34">
        <f t="shared" si="7"/>
        <v>100000082</v>
      </c>
    </row>
    <row r="84" spans="1:15" ht="18">
      <c r="A84" s="186">
        <v>83</v>
      </c>
      <c r="B84" s="2">
        <v>492218</v>
      </c>
      <c r="C84" s="2" t="s">
        <v>504</v>
      </c>
      <c r="D84" s="2" t="s">
        <v>5873</v>
      </c>
      <c r="E84" s="2" t="s">
        <v>5874</v>
      </c>
      <c r="F84" s="196" t="s">
        <v>5875</v>
      </c>
      <c r="G84" s="2">
        <v>2</v>
      </c>
      <c r="H84" s="2" t="s">
        <v>5834</v>
      </c>
      <c r="I84" s="2" t="s">
        <v>5876</v>
      </c>
      <c r="J84" s="2" t="s">
        <v>5877</v>
      </c>
      <c r="K84" s="2" t="s">
        <v>42</v>
      </c>
      <c r="L84" s="34" t="str">
        <f t="shared" si="4"/>
        <v>実田　大心 (2)</v>
      </c>
      <c r="M84" s="34" t="str">
        <f t="shared" si="5"/>
        <v>05</v>
      </c>
      <c r="N84" s="34" t="str">
        <f t="shared" si="6"/>
        <v>Taishin JITSUDA (05)</v>
      </c>
      <c r="O84" s="34">
        <f t="shared" si="7"/>
        <v>100000083</v>
      </c>
    </row>
    <row r="85" spans="1:15" ht="18">
      <c r="A85" s="186">
        <v>84</v>
      </c>
      <c r="B85" s="2">
        <v>492218</v>
      </c>
      <c r="C85" s="2" t="s">
        <v>504</v>
      </c>
      <c r="D85" s="2" t="s">
        <v>5878</v>
      </c>
      <c r="E85" s="2" t="s">
        <v>5879</v>
      </c>
      <c r="F85" s="196" t="s">
        <v>5880</v>
      </c>
      <c r="G85" s="2">
        <v>2</v>
      </c>
      <c r="H85" s="2" t="s">
        <v>5834</v>
      </c>
      <c r="I85" s="2" t="s">
        <v>5881</v>
      </c>
      <c r="J85" s="2" t="s">
        <v>852</v>
      </c>
      <c r="K85" s="2" t="s">
        <v>42</v>
      </c>
      <c r="L85" s="34" t="str">
        <f t="shared" si="4"/>
        <v>糟谷　源太 (2)</v>
      </c>
      <c r="M85" s="34" t="str">
        <f t="shared" si="5"/>
        <v>05</v>
      </c>
      <c r="N85" s="34" t="str">
        <f t="shared" si="6"/>
        <v>Genta KASUYA (05)</v>
      </c>
      <c r="O85" s="34">
        <f t="shared" si="7"/>
        <v>100000084</v>
      </c>
    </row>
    <row r="86" spans="1:15" ht="18">
      <c r="A86" s="186">
        <v>85</v>
      </c>
      <c r="B86" s="2">
        <v>492218</v>
      </c>
      <c r="C86" s="2" t="s">
        <v>504</v>
      </c>
      <c r="D86" s="2" t="s">
        <v>5882</v>
      </c>
      <c r="E86" s="2" t="s">
        <v>5883</v>
      </c>
      <c r="F86" s="196" t="s">
        <v>5884</v>
      </c>
      <c r="G86" s="2">
        <v>2</v>
      </c>
      <c r="H86" s="2" t="s">
        <v>5834</v>
      </c>
      <c r="I86" s="2" t="s">
        <v>216</v>
      </c>
      <c r="J86" s="2" t="s">
        <v>5885</v>
      </c>
      <c r="K86" s="2" t="s">
        <v>42</v>
      </c>
      <c r="L86" s="34" t="str">
        <f t="shared" si="4"/>
        <v>高村　瑛太 (2)</v>
      </c>
      <c r="M86" s="34" t="str">
        <f t="shared" si="5"/>
        <v>05</v>
      </c>
      <c r="N86" s="34" t="str">
        <f t="shared" si="6"/>
        <v>Eita TAKAMURA (05)</v>
      </c>
      <c r="O86" s="34">
        <f t="shared" si="7"/>
        <v>100000085</v>
      </c>
    </row>
    <row r="87" spans="1:15" ht="18">
      <c r="A87" s="186">
        <v>86</v>
      </c>
      <c r="B87" s="2">
        <v>492218</v>
      </c>
      <c r="C87" s="2" t="s">
        <v>504</v>
      </c>
      <c r="D87" s="2" t="s">
        <v>5886</v>
      </c>
      <c r="E87" s="2" t="s">
        <v>5887</v>
      </c>
      <c r="F87" s="196" t="s">
        <v>5888</v>
      </c>
      <c r="G87" s="2">
        <v>2</v>
      </c>
      <c r="H87" s="2" t="s">
        <v>5834</v>
      </c>
      <c r="I87" s="2" t="s">
        <v>835</v>
      </c>
      <c r="J87" s="2" t="s">
        <v>5889</v>
      </c>
      <c r="K87" s="2" t="s">
        <v>42</v>
      </c>
      <c r="L87" s="34" t="str">
        <f t="shared" si="4"/>
        <v>須田　旺来 (2)</v>
      </c>
      <c r="M87" s="34" t="str">
        <f t="shared" si="5"/>
        <v>05</v>
      </c>
      <c r="N87" s="34" t="str">
        <f t="shared" si="6"/>
        <v>Ora SUDA (05)</v>
      </c>
      <c r="O87" s="34">
        <f t="shared" si="7"/>
        <v>100000086</v>
      </c>
    </row>
    <row r="88" spans="1:15" ht="18">
      <c r="A88" s="186">
        <v>87</v>
      </c>
      <c r="B88" s="2">
        <v>492218</v>
      </c>
      <c r="C88" s="2" t="s">
        <v>504</v>
      </c>
      <c r="D88" s="2" t="s">
        <v>5890</v>
      </c>
      <c r="E88" s="2" t="s">
        <v>5891</v>
      </c>
      <c r="F88" s="196" t="s">
        <v>5892</v>
      </c>
      <c r="G88" s="2">
        <v>2</v>
      </c>
      <c r="H88" s="2" t="s">
        <v>5834</v>
      </c>
      <c r="I88" s="2" t="s">
        <v>5893</v>
      </c>
      <c r="J88" s="2" t="s">
        <v>5894</v>
      </c>
      <c r="K88" s="2" t="s">
        <v>42</v>
      </c>
      <c r="L88" s="34" t="str">
        <f t="shared" si="4"/>
        <v>萬野　七樹 (2)</v>
      </c>
      <c r="M88" s="34" t="str">
        <f t="shared" si="5"/>
        <v>05</v>
      </c>
      <c r="N88" s="34" t="str">
        <f t="shared" si="6"/>
        <v>Nanaki MANNO (05)</v>
      </c>
      <c r="O88" s="34">
        <f t="shared" si="7"/>
        <v>100000087</v>
      </c>
    </row>
    <row r="89" spans="1:15" ht="18">
      <c r="A89" s="186">
        <v>88</v>
      </c>
      <c r="B89" s="2">
        <v>492218</v>
      </c>
      <c r="C89" s="2" t="s">
        <v>504</v>
      </c>
      <c r="D89" s="2" t="s">
        <v>5895</v>
      </c>
      <c r="E89" s="2" t="s">
        <v>5896</v>
      </c>
      <c r="F89" s="196" t="s">
        <v>5897</v>
      </c>
      <c r="G89" s="2">
        <v>2</v>
      </c>
      <c r="H89" s="2" t="s">
        <v>5834</v>
      </c>
      <c r="I89" s="2" t="s">
        <v>5898</v>
      </c>
      <c r="J89" s="2" t="s">
        <v>154</v>
      </c>
      <c r="K89" s="2" t="s">
        <v>42</v>
      </c>
      <c r="L89" s="34" t="str">
        <f t="shared" si="4"/>
        <v>濵路　悠真 (2)</v>
      </c>
      <c r="M89" s="34" t="str">
        <f t="shared" si="5"/>
        <v>05</v>
      </c>
      <c r="N89" s="34" t="str">
        <f t="shared" si="6"/>
        <v>Yuma HAMAJI (05)</v>
      </c>
      <c r="O89" s="34">
        <f t="shared" si="7"/>
        <v>100000088</v>
      </c>
    </row>
    <row r="90" spans="1:15" ht="18">
      <c r="A90" s="186">
        <v>89</v>
      </c>
      <c r="B90" s="2">
        <v>492218</v>
      </c>
      <c r="C90" s="2" t="s">
        <v>504</v>
      </c>
      <c r="D90" s="2" t="s">
        <v>5899</v>
      </c>
      <c r="E90" s="2" t="s">
        <v>5900</v>
      </c>
      <c r="F90" s="196" t="s">
        <v>5852</v>
      </c>
      <c r="G90" s="2">
        <v>2</v>
      </c>
      <c r="H90" s="2" t="s">
        <v>5834</v>
      </c>
      <c r="I90" s="2" t="s">
        <v>608</v>
      </c>
      <c r="J90" s="2" t="s">
        <v>676</v>
      </c>
      <c r="K90" s="2" t="s">
        <v>42</v>
      </c>
      <c r="L90" s="34" t="str">
        <f t="shared" si="4"/>
        <v>立花　晟 (2)</v>
      </c>
      <c r="M90" s="34" t="str">
        <f t="shared" si="5"/>
        <v>05</v>
      </c>
      <c r="N90" s="34" t="str">
        <f t="shared" si="6"/>
        <v>Jo TACHIBANA (05)</v>
      </c>
      <c r="O90" s="34">
        <f t="shared" si="7"/>
        <v>100000089</v>
      </c>
    </row>
    <row r="91" spans="1:15" ht="18">
      <c r="A91" s="186">
        <v>90</v>
      </c>
      <c r="B91" s="2">
        <v>492218</v>
      </c>
      <c r="C91" s="2" t="s">
        <v>504</v>
      </c>
      <c r="D91" s="2" t="s">
        <v>5901</v>
      </c>
      <c r="E91" s="2" t="s">
        <v>5902</v>
      </c>
      <c r="F91" s="196" t="s">
        <v>5903</v>
      </c>
      <c r="G91" s="2">
        <v>2</v>
      </c>
      <c r="H91" s="2" t="s">
        <v>5834</v>
      </c>
      <c r="I91" s="2" t="s">
        <v>990</v>
      </c>
      <c r="J91" s="2" t="s">
        <v>182</v>
      </c>
      <c r="K91" s="2" t="s">
        <v>42</v>
      </c>
      <c r="L91" s="34" t="str">
        <f t="shared" si="4"/>
        <v>浦川　尚樹 (2)</v>
      </c>
      <c r="M91" s="34" t="str">
        <f t="shared" si="5"/>
        <v>05</v>
      </c>
      <c r="N91" s="34" t="str">
        <f t="shared" si="6"/>
        <v>Naoki URAKAWA (05)</v>
      </c>
      <c r="O91" s="34">
        <f t="shared" si="7"/>
        <v>100000090</v>
      </c>
    </row>
    <row r="92" spans="1:15" ht="18">
      <c r="A92" s="186">
        <v>91</v>
      </c>
      <c r="B92" s="2">
        <v>492218</v>
      </c>
      <c r="C92" s="2" t="s">
        <v>504</v>
      </c>
      <c r="D92" s="2" t="s">
        <v>5904</v>
      </c>
      <c r="E92" s="2" t="s">
        <v>5905</v>
      </c>
      <c r="F92" s="196" t="s">
        <v>5906</v>
      </c>
      <c r="G92" s="2">
        <v>2</v>
      </c>
      <c r="H92" s="2" t="s">
        <v>5834</v>
      </c>
      <c r="I92" s="2" t="s">
        <v>5907</v>
      </c>
      <c r="J92" s="2" t="s">
        <v>162</v>
      </c>
      <c r="K92" s="2" t="s">
        <v>42</v>
      </c>
      <c r="L92" s="34" t="str">
        <f t="shared" si="4"/>
        <v>梅川　倖生 (2)</v>
      </c>
      <c r="M92" s="34" t="str">
        <f t="shared" si="5"/>
        <v>05</v>
      </c>
      <c r="N92" s="34" t="str">
        <f t="shared" si="6"/>
        <v>Kosei UMEKAWA (05)</v>
      </c>
      <c r="O92" s="34">
        <f t="shared" si="7"/>
        <v>100000091</v>
      </c>
    </row>
    <row r="93" spans="1:15" ht="18">
      <c r="A93" s="186">
        <v>92</v>
      </c>
      <c r="B93" s="2">
        <v>492218</v>
      </c>
      <c r="C93" s="2" t="s">
        <v>504</v>
      </c>
      <c r="D93" s="2" t="s">
        <v>5908</v>
      </c>
      <c r="E93" s="2" t="s">
        <v>5909</v>
      </c>
      <c r="F93" s="196" t="s">
        <v>5910</v>
      </c>
      <c r="G93" s="2">
        <v>3</v>
      </c>
      <c r="H93" s="2" t="s">
        <v>5834</v>
      </c>
      <c r="I93" s="2" t="s">
        <v>5911</v>
      </c>
      <c r="J93" s="2" t="s">
        <v>178</v>
      </c>
      <c r="K93" s="2" t="s">
        <v>42</v>
      </c>
      <c r="L93" s="34" t="str">
        <f t="shared" si="4"/>
        <v>増澤　亮太 (3)</v>
      </c>
      <c r="M93" s="34" t="str">
        <f t="shared" si="5"/>
        <v>04</v>
      </c>
      <c r="N93" s="34" t="str">
        <f t="shared" si="6"/>
        <v>Ryota MASUZAWA (04)</v>
      </c>
      <c r="O93" s="34">
        <f t="shared" si="7"/>
        <v>100000092</v>
      </c>
    </row>
    <row r="94" spans="1:15" ht="18">
      <c r="A94" s="186">
        <v>93</v>
      </c>
      <c r="B94" s="2">
        <v>492218</v>
      </c>
      <c r="C94" s="2" t="s">
        <v>504</v>
      </c>
      <c r="D94" s="2" t="s">
        <v>5912</v>
      </c>
      <c r="E94" s="2" t="s">
        <v>5913</v>
      </c>
      <c r="F94" s="196" t="s">
        <v>5914</v>
      </c>
      <c r="G94" s="2">
        <v>2</v>
      </c>
      <c r="H94" s="2" t="s">
        <v>5834</v>
      </c>
      <c r="I94" s="2" t="s">
        <v>3046</v>
      </c>
      <c r="J94" s="2" t="s">
        <v>284</v>
      </c>
      <c r="K94" s="2" t="s">
        <v>42</v>
      </c>
      <c r="L94" s="34" t="str">
        <f t="shared" si="4"/>
        <v>諸岡　俊亮 (2)</v>
      </c>
      <c r="M94" s="34" t="str">
        <f t="shared" si="5"/>
        <v>05</v>
      </c>
      <c r="N94" s="34" t="str">
        <f t="shared" si="6"/>
        <v>Shunsuke MOROOKA (05)</v>
      </c>
      <c r="O94" s="34">
        <f t="shared" si="7"/>
        <v>100000093</v>
      </c>
    </row>
    <row r="95" spans="1:15" ht="18">
      <c r="A95" s="186">
        <v>94</v>
      </c>
      <c r="B95" s="2">
        <v>492218</v>
      </c>
      <c r="C95" s="2" t="s">
        <v>504</v>
      </c>
      <c r="D95" s="2" t="s">
        <v>5915</v>
      </c>
      <c r="E95" s="2" t="s">
        <v>5916</v>
      </c>
      <c r="F95" s="196" t="s">
        <v>5917</v>
      </c>
      <c r="G95" s="2">
        <v>2</v>
      </c>
      <c r="H95" s="2" t="s">
        <v>5759</v>
      </c>
      <c r="I95" s="2" t="s">
        <v>5918</v>
      </c>
      <c r="J95" s="2" t="s">
        <v>56</v>
      </c>
      <c r="K95" s="2" t="s">
        <v>42</v>
      </c>
      <c r="L95" s="34" t="str">
        <f t="shared" si="4"/>
        <v>猶野　翼 (2)</v>
      </c>
      <c r="M95" s="34" t="str">
        <f t="shared" si="5"/>
        <v>05</v>
      </c>
      <c r="N95" s="34" t="str">
        <f t="shared" si="6"/>
        <v>Tsubasa NAONO (05)</v>
      </c>
      <c r="O95" s="34">
        <f t="shared" si="7"/>
        <v>100000094</v>
      </c>
    </row>
    <row r="96" spans="1:15" ht="18">
      <c r="A96" s="186">
        <v>95</v>
      </c>
      <c r="B96" s="2">
        <v>492218</v>
      </c>
      <c r="C96" s="2" t="s">
        <v>504</v>
      </c>
      <c r="D96" s="2" t="s">
        <v>5919</v>
      </c>
      <c r="E96" s="2" t="s">
        <v>5920</v>
      </c>
      <c r="F96" s="196" t="s">
        <v>5921</v>
      </c>
      <c r="G96" s="2">
        <v>2</v>
      </c>
      <c r="H96" s="2" t="s">
        <v>5834</v>
      </c>
      <c r="I96" s="2" t="s">
        <v>131</v>
      </c>
      <c r="J96" s="2" t="s">
        <v>5922</v>
      </c>
      <c r="K96" s="2" t="s">
        <v>42</v>
      </c>
      <c r="L96" s="34" t="str">
        <f t="shared" si="4"/>
        <v>中村　綸之介 (2)</v>
      </c>
      <c r="M96" s="34" t="str">
        <f t="shared" si="5"/>
        <v>05</v>
      </c>
      <c r="N96" s="34" t="str">
        <f t="shared" si="6"/>
        <v>Rinnosuke NAKAMURA (05)</v>
      </c>
      <c r="O96" s="34">
        <f t="shared" si="7"/>
        <v>100000095</v>
      </c>
    </row>
    <row r="97" spans="1:15" ht="18">
      <c r="A97" s="186">
        <v>96</v>
      </c>
      <c r="B97" s="2">
        <v>492218</v>
      </c>
      <c r="C97" s="2" t="s">
        <v>504</v>
      </c>
      <c r="D97" s="2" t="s">
        <v>5923</v>
      </c>
      <c r="E97" s="2" t="s">
        <v>5924</v>
      </c>
      <c r="F97" s="196" t="s">
        <v>5925</v>
      </c>
      <c r="G97" s="2">
        <v>2</v>
      </c>
      <c r="H97" s="2" t="s">
        <v>5834</v>
      </c>
      <c r="I97" s="2" t="s">
        <v>583</v>
      </c>
      <c r="J97" s="2" t="s">
        <v>64</v>
      </c>
      <c r="K97" s="2" t="s">
        <v>42</v>
      </c>
      <c r="L97" s="34" t="str">
        <f t="shared" si="4"/>
        <v>中井　大地 (2)</v>
      </c>
      <c r="M97" s="34" t="str">
        <f t="shared" si="5"/>
        <v>05</v>
      </c>
      <c r="N97" s="34" t="str">
        <f t="shared" si="6"/>
        <v>Daichi NAKAI (05)</v>
      </c>
      <c r="O97" s="34">
        <f t="shared" si="7"/>
        <v>100000096</v>
      </c>
    </row>
    <row r="98" spans="1:15" ht="18">
      <c r="A98" s="186">
        <v>97</v>
      </c>
      <c r="B98" s="2">
        <v>492218</v>
      </c>
      <c r="C98" s="2" t="s">
        <v>504</v>
      </c>
      <c r="D98" s="2" t="s">
        <v>5926</v>
      </c>
      <c r="E98" s="2" t="s">
        <v>5927</v>
      </c>
      <c r="F98" s="196" t="s">
        <v>5928</v>
      </c>
      <c r="G98" s="2">
        <v>2</v>
      </c>
      <c r="H98" s="2" t="s">
        <v>5834</v>
      </c>
      <c r="I98" s="2" t="s">
        <v>645</v>
      </c>
      <c r="J98" s="2" t="s">
        <v>179</v>
      </c>
      <c r="K98" s="2" t="s">
        <v>42</v>
      </c>
      <c r="L98" s="34" t="str">
        <f t="shared" si="4"/>
        <v>嶋田　樹 (2)</v>
      </c>
      <c r="M98" s="34" t="str">
        <f t="shared" si="5"/>
        <v>05</v>
      </c>
      <c r="N98" s="34" t="str">
        <f t="shared" si="6"/>
        <v>Itsuki SHIMADA (05)</v>
      </c>
      <c r="O98" s="34">
        <f t="shared" si="7"/>
        <v>100000097</v>
      </c>
    </row>
    <row r="99" spans="1:15" ht="18">
      <c r="A99" s="186">
        <v>98</v>
      </c>
      <c r="B99" s="2">
        <v>492218</v>
      </c>
      <c r="C99" s="2" t="s">
        <v>504</v>
      </c>
      <c r="D99" s="2" t="s">
        <v>5929</v>
      </c>
      <c r="E99" s="2" t="s">
        <v>5930</v>
      </c>
      <c r="F99" s="196" t="s">
        <v>5931</v>
      </c>
      <c r="G99" s="2">
        <v>2</v>
      </c>
      <c r="H99" s="2" t="s">
        <v>5768</v>
      </c>
      <c r="I99" s="2" t="s">
        <v>5932</v>
      </c>
      <c r="J99" s="2" t="s">
        <v>64</v>
      </c>
      <c r="K99" s="2" t="s">
        <v>42</v>
      </c>
      <c r="L99" s="34" t="str">
        <f t="shared" si="4"/>
        <v>宮島　大地 (2)</v>
      </c>
      <c r="M99" s="34" t="str">
        <f t="shared" si="5"/>
        <v>05</v>
      </c>
      <c r="N99" s="34" t="str">
        <f t="shared" si="6"/>
        <v>Daichi MIYAJIMA (05)</v>
      </c>
      <c r="O99" s="34">
        <f t="shared" si="7"/>
        <v>100000098</v>
      </c>
    </row>
    <row r="100" spans="1:15" ht="18">
      <c r="A100" s="186">
        <v>99</v>
      </c>
      <c r="B100" s="2">
        <v>492218</v>
      </c>
      <c r="C100" s="2" t="s">
        <v>504</v>
      </c>
      <c r="D100" s="2" t="s">
        <v>5933</v>
      </c>
      <c r="E100" s="2" t="s">
        <v>5934</v>
      </c>
      <c r="F100" s="196" t="s">
        <v>5935</v>
      </c>
      <c r="G100" s="2">
        <v>2</v>
      </c>
      <c r="H100" s="2" t="s">
        <v>5834</v>
      </c>
      <c r="I100" s="2" t="s">
        <v>129</v>
      </c>
      <c r="J100" s="2" t="s">
        <v>701</v>
      </c>
      <c r="K100" s="2" t="s">
        <v>42</v>
      </c>
      <c r="L100" s="34" t="str">
        <f t="shared" si="4"/>
        <v>田中　雅久 (2)</v>
      </c>
      <c r="M100" s="34" t="str">
        <f t="shared" si="5"/>
        <v>05</v>
      </c>
      <c r="N100" s="34" t="str">
        <f t="shared" si="6"/>
        <v>Gaku TANAKA (05)</v>
      </c>
      <c r="O100" s="34">
        <f t="shared" si="7"/>
        <v>100000099</v>
      </c>
    </row>
    <row r="101" spans="1:15" ht="18">
      <c r="A101" s="186">
        <v>100</v>
      </c>
      <c r="B101" s="2">
        <v>492218</v>
      </c>
      <c r="C101" s="2" t="s">
        <v>504</v>
      </c>
      <c r="D101" s="2" t="s">
        <v>5936</v>
      </c>
      <c r="E101" s="2" t="s">
        <v>5937</v>
      </c>
      <c r="F101" s="196" t="s">
        <v>5938</v>
      </c>
      <c r="G101" s="2">
        <v>2</v>
      </c>
      <c r="H101" s="2" t="s">
        <v>5834</v>
      </c>
      <c r="I101" s="2" t="s">
        <v>401</v>
      </c>
      <c r="J101" s="2" t="s">
        <v>169</v>
      </c>
      <c r="K101" s="2" t="s">
        <v>42</v>
      </c>
      <c r="L101" s="34" t="str">
        <f t="shared" si="4"/>
        <v>森　結誠 (2)</v>
      </c>
      <c r="M101" s="34" t="str">
        <f t="shared" si="5"/>
        <v>05</v>
      </c>
      <c r="N101" s="34" t="str">
        <f t="shared" si="6"/>
        <v>Yusei MORI (05)</v>
      </c>
      <c r="O101" s="34">
        <f t="shared" si="7"/>
        <v>100000100</v>
      </c>
    </row>
    <row r="102" spans="1:15" ht="18">
      <c r="A102" s="186">
        <v>101</v>
      </c>
      <c r="B102" s="2">
        <v>492218</v>
      </c>
      <c r="C102" s="2" t="s">
        <v>504</v>
      </c>
      <c r="D102" s="2" t="s">
        <v>5939</v>
      </c>
      <c r="E102" s="2" t="s">
        <v>5940</v>
      </c>
      <c r="F102" s="196" t="s">
        <v>5941</v>
      </c>
      <c r="G102" s="2">
        <v>2</v>
      </c>
      <c r="H102" s="2" t="s">
        <v>5834</v>
      </c>
      <c r="I102" s="2" t="s">
        <v>953</v>
      </c>
      <c r="J102" s="2" t="s">
        <v>5942</v>
      </c>
      <c r="K102" s="2" t="s">
        <v>42</v>
      </c>
      <c r="L102" s="34" t="str">
        <f t="shared" si="4"/>
        <v>大澤　茶汰 (2)</v>
      </c>
      <c r="M102" s="34" t="str">
        <f t="shared" si="5"/>
        <v>06</v>
      </c>
      <c r="N102" s="34" t="str">
        <f t="shared" si="6"/>
        <v>Chata OSAWA (06)</v>
      </c>
      <c r="O102" s="34">
        <f t="shared" si="7"/>
        <v>100000101</v>
      </c>
    </row>
    <row r="103" spans="1:15" ht="18">
      <c r="A103" s="186">
        <v>102</v>
      </c>
      <c r="B103" s="2">
        <v>492218</v>
      </c>
      <c r="C103" s="2" t="s">
        <v>504</v>
      </c>
      <c r="D103" s="2" t="s">
        <v>5943</v>
      </c>
      <c r="E103" s="2" t="s">
        <v>5944</v>
      </c>
      <c r="F103" s="196" t="s">
        <v>5945</v>
      </c>
      <c r="G103" s="2">
        <v>2</v>
      </c>
      <c r="H103" s="2" t="s">
        <v>5946</v>
      </c>
      <c r="I103" s="2" t="s">
        <v>5947</v>
      </c>
      <c r="J103" s="2" t="s">
        <v>205</v>
      </c>
      <c r="K103" s="2" t="s">
        <v>42</v>
      </c>
      <c r="L103" s="34" t="str">
        <f t="shared" si="4"/>
        <v>勝田　優翔 (2)</v>
      </c>
      <c r="M103" s="34" t="str">
        <f t="shared" si="5"/>
        <v>05</v>
      </c>
      <c r="N103" s="34" t="str">
        <f t="shared" si="6"/>
        <v>Yuto KATSUDA (05)</v>
      </c>
      <c r="O103" s="34">
        <f t="shared" si="7"/>
        <v>100000102</v>
      </c>
    </row>
    <row r="104" spans="1:15" ht="18">
      <c r="A104" s="186">
        <v>103</v>
      </c>
      <c r="B104" s="2">
        <v>492218</v>
      </c>
      <c r="C104" s="2" t="s">
        <v>504</v>
      </c>
      <c r="D104" s="2" t="s">
        <v>5948</v>
      </c>
      <c r="E104" s="2" t="s">
        <v>5949</v>
      </c>
      <c r="F104" s="196" t="s">
        <v>5950</v>
      </c>
      <c r="G104" s="2">
        <v>2</v>
      </c>
      <c r="H104" s="2" t="s">
        <v>5759</v>
      </c>
      <c r="I104" s="2" t="s">
        <v>624</v>
      </c>
      <c r="J104" s="2" t="s">
        <v>700</v>
      </c>
      <c r="K104" s="2" t="s">
        <v>42</v>
      </c>
      <c r="L104" s="34" t="str">
        <f t="shared" si="4"/>
        <v>金子　陽一 (2)</v>
      </c>
      <c r="M104" s="34" t="str">
        <f t="shared" si="5"/>
        <v>05</v>
      </c>
      <c r="N104" s="34" t="str">
        <f t="shared" si="6"/>
        <v>Hirokazu KANEKO (05)</v>
      </c>
      <c r="O104" s="34">
        <f t="shared" si="7"/>
        <v>100000103</v>
      </c>
    </row>
    <row r="105" spans="1:15" ht="18">
      <c r="A105" s="186">
        <v>104</v>
      </c>
      <c r="B105" s="2">
        <v>492218</v>
      </c>
      <c r="C105" s="2" t="s">
        <v>504</v>
      </c>
      <c r="D105" s="2" t="s">
        <v>5951</v>
      </c>
      <c r="E105" s="2" t="s">
        <v>5952</v>
      </c>
      <c r="F105" s="196" t="s">
        <v>5953</v>
      </c>
      <c r="G105" s="2">
        <v>2</v>
      </c>
      <c r="H105" s="2" t="s">
        <v>5779</v>
      </c>
      <c r="I105" s="2" t="s">
        <v>188</v>
      </c>
      <c r="J105" s="2" t="s">
        <v>270</v>
      </c>
      <c r="K105" s="2" t="s">
        <v>42</v>
      </c>
      <c r="L105" s="34" t="str">
        <f t="shared" si="4"/>
        <v>福田　鷹飛 (2)</v>
      </c>
      <c r="M105" s="34" t="str">
        <f t="shared" si="5"/>
        <v>05</v>
      </c>
      <c r="N105" s="34" t="str">
        <f t="shared" si="6"/>
        <v>Takato FUKUDA (05)</v>
      </c>
      <c r="O105" s="34">
        <f t="shared" si="7"/>
        <v>100000104</v>
      </c>
    </row>
    <row r="106" spans="1:15" ht="18">
      <c r="A106" s="186">
        <v>105</v>
      </c>
      <c r="B106" s="2">
        <v>492218</v>
      </c>
      <c r="C106" s="2" t="s">
        <v>504</v>
      </c>
      <c r="D106" s="2" t="s">
        <v>5954</v>
      </c>
      <c r="E106" s="2" t="s">
        <v>5955</v>
      </c>
      <c r="F106" s="196" t="s">
        <v>5956</v>
      </c>
      <c r="G106" s="2">
        <v>2</v>
      </c>
      <c r="H106" s="2" t="s">
        <v>5760</v>
      </c>
      <c r="I106" s="2" t="s">
        <v>136</v>
      </c>
      <c r="J106" s="2" t="s">
        <v>996</v>
      </c>
      <c r="K106" s="2" t="s">
        <v>42</v>
      </c>
      <c r="L106" s="34" t="str">
        <f t="shared" si="4"/>
        <v>齋藤　未侑 (2)</v>
      </c>
      <c r="M106" s="34" t="str">
        <f t="shared" si="5"/>
        <v>06</v>
      </c>
      <c r="N106" s="34" t="str">
        <f t="shared" si="6"/>
        <v>Miyu SAITO (06)</v>
      </c>
      <c r="O106" s="34">
        <f t="shared" si="7"/>
        <v>100000105</v>
      </c>
    </row>
    <row r="107" spans="1:15" ht="18">
      <c r="A107" s="186">
        <v>106</v>
      </c>
      <c r="B107" s="2">
        <v>492218</v>
      </c>
      <c r="C107" s="2" t="s">
        <v>504</v>
      </c>
      <c r="D107" s="2" t="s">
        <v>5957</v>
      </c>
      <c r="E107" s="2" t="s">
        <v>5958</v>
      </c>
      <c r="F107" s="196" t="s">
        <v>5463</v>
      </c>
      <c r="G107" s="2">
        <v>2</v>
      </c>
      <c r="H107" s="2" t="s">
        <v>5834</v>
      </c>
      <c r="I107" s="2" t="s">
        <v>95</v>
      </c>
      <c r="J107" s="2" t="s">
        <v>296</v>
      </c>
      <c r="K107" s="2" t="s">
        <v>42</v>
      </c>
      <c r="L107" s="34" t="str">
        <f t="shared" si="4"/>
        <v>上田　泰成 (2)</v>
      </c>
      <c r="M107" s="34" t="str">
        <f t="shared" si="5"/>
        <v>04</v>
      </c>
      <c r="N107" s="34" t="str">
        <f t="shared" si="6"/>
        <v>Taisei UEDA (04)</v>
      </c>
      <c r="O107" s="34">
        <f t="shared" si="7"/>
        <v>100000106</v>
      </c>
    </row>
    <row r="108" spans="1:15" ht="18">
      <c r="A108" s="186">
        <v>107</v>
      </c>
      <c r="B108" s="2">
        <v>492218</v>
      </c>
      <c r="C108" s="2" t="s">
        <v>504</v>
      </c>
      <c r="D108" s="2" t="s">
        <v>5959</v>
      </c>
      <c r="E108" s="2" t="s">
        <v>5960</v>
      </c>
      <c r="F108" s="196" t="s">
        <v>5961</v>
      </c>
      <c r="G108" s="2">
        <v>2</v>
      </c>
      <c r="H108" s="2" t="s">
        <v>5834</v>
      </c>
      <c r="I108" s="2" t="s">
        <v>5962</v>
      </c>
      <c r="J108" s="2" t="s">
        <v>303</v>
      </c>
      <c r="K108" s="2" t="s">
        <v>42</v>
      </c>
      <c r="L108" s="34" t="str">
        <f t="shared" si="4"/>
        <v>菰田　誠志 (2)</v>
      </c>
      <c r="M108" s="34" t="str">
        <f t="shared" si="5"/>
        <v>05</v>
      </c>
      <c r="N108" s="34" t="str">
        <f t="shared" si="6"/>
        <v>Masayuki KOMODA (05)</v>
      </c>
      <c r="O108" s="34">
        <f t="shared" si="7"/>
        <v>100000107</v>
      </c>
    </row>
    <row r="109" spans="1:15" ht="18">
      <c r="A109" s="186">
        <v>108</v>
      </c>
      <c r="B109" s="2">
        <v>492218</v>
      </c>
      <c r="C109" s="2" t="s">
        <v>504</v>
      </c>
      <c r="D109" s="2" t="s">
        <v>5963</v>
      </c>
      <c r="E109" s="2" t="s">
        <v>5964</v>
      </c>
      <c r="F109" s="196" t="s">
        <v>5965</v>
      </c>
      <c r="G109" s="2">
        <v>2</v>
      </c>
      <c r="H109" s="2" t="s">
        <v>5768</v>
      </c>
      <c r="I109" s="2" t="s">
        <v>5966</v>
      </c>
      <c r="J109" s="2" t="s">
        <v>815</v>
      </c>
      <c r="K109" s="2" t="s">
        <v>42</v>
      </c>
      <c r="L109" s="34" t="str">
        <f t="shared" si="4"/>
        <v>戸島　清太 (2)</v>
      </c>
      <c r="M109" s="34" t="str">
        <f t="shared" si="5"/>
        <v>05</v>
      </c>
      <c r="N109" s="34" t="str">
        <f t="shared" si="6"/>
        <v>Seita TOSHIMA (05)</v>
      </c>
      <c r="O109" s="34">
        <f t="shared" si="7"/>
        <v>100000108</v>
      </c>
    </row>
    <row r="110" spans="1:15" ht="18">
      <c r="A110" s="186">
        <v>109</v>
      </c>
      <c r="B110" s="2">
        <v>492218</v>
      </c>
      <c r="C110" s="2" t="s">
        <v>504</v>
      </c>
      <c r="D110" s="2" t="s">
        <v>5967</v>
      </c>
      <c r="E110" s="2" t="s">
        <v>615</v>
      </c>
      <c r="F110" s="196" t="s">
        <v>5968</v>
      </c>
      <c r="G110" s="2">
        <v>2</v>
      </c>
      <c r="H110" s="2" t="s">
        <v>5759</v>
      </c>
      <c r="I110" s="2" t="s">
        <v>286</v>
      </c>
      <c r="J110" s="2" t="s">
        <v>209</v>
      </c>
      <c r="K110" s="2" t="s">
        <v>42</v>
      </c>
      <c r="L110" s="34" t="str">
        <f t="shared" si="4"/>
        <v>岸本　大輝 (2)</v>
      </c>
      <c r="M110" s="34" t="str">
        <f t="shared" si="5"/>
        <v>05</v>
      </c>
      <c r="N110" s="34" t="str">
        <f t="shared" si="6"/>
        <v>Daiki KISHIMOTO (05)</v>
      </c>
      <c r="O110" s="34">
        <f t="shared" si="7"/>
        <v>100000109</v>
      </c>
    </row>
    <row r="111" spans="1:15" ht="18">
      <c r="A111" s="186">
        <v>110</v>
      </c>
      <c r="B111" s="2">
        <v>492218</v>
      </c>
      <c r="C111" s="2" t="s">
        <v>504</v>
      </c>
      <c r="D111" s="2" t="s">
        <v>5969</v>
      </c>
      <c r="E111" s="2" t="s">
        <v>5970</v>
      </c>
      <c r="F111" s="196" t="s">
        <v>5971</v>
      </c>
      <c r="G111" s="2">
        <v>2</v>
      </c>
      <c r="H111" s="2" t="s">
        <v>5834</v>
      </c>
      <c r="I111" s="2" t="s">
        <v>802</v>
      </c>
      <c r="J111" s="2" t="s">
        <v>3390</v>
      </c>
      <c r="K111" s="2" t="s">
        <v>42</v>
      </c>
      <c r="L111" s="34" t="str">
        <f t="shared" si="4"/>
        <v>釣田　要 (2)</v>
      </c>
      <c r="M111" s="34" t="str">
        <f t="shared" si="5"/>
        <v>05</v>
      </c>
      <c r="N111" s="34" t="str">
        <f t="shared" si="6"/>
        <v>Kaname TSURUTA (05)</v>
      </c>
      <c r="O111" s="34">
        <f t="shared" si="7"/>
        <v>100000110</v>
      </c>
    </row>
    <row r="112" spans="1:15" ht="18">
      <c r="A112" s="186">
        <v>111</v>
      </c>
      <c r="B112" s="2">
        <v>492218</v>
      </c>
      <c r="C112" s="2" t="s">
        <v>504</v>
      </c>
      <c r="D112" s="2" t="s">
        <v>5972</v>
      </c>
      <c r="E112" s="2" t="s">
        <v>5973</v>
      </c>
      <c r="F112" s="196" t="s">
        <v>5974</v>
      </c>
      <c r="G112" s="2">
        <v>2</v>
      </c>
      <c r="H112" s="2" t="s">
        <v>5834</v>
      </c>
      <c r="I112" s="2" t="s">
        <v>411</v>
      </c>
      <c r="J112" s="2" t="s">
        <v>169</v>
      </c>
      <c r="K112" s="2" t="s">
        <v>42</v>
      </c>
      <c r="L112" s="34" t="str">
        <f t="shared" si="4"/>
        <v>木ノ下　優成 (2)</v>
      </c>
      <c r="M112" s="34" t="str">
        <f t="shared" si="5"/>
        <v>05</v>
      </c>
      <c r="N112" s="34" t="str">
        <f t="shared" si="6"/>
        <v>Yusei KINOSHITA (05)</v>
      </c>
      <c r="O112" s="34">
        <f t="shared" si="7"/>
        <v>100000111</v>
      </c>
    </row>
    <row r="113" spans="1:15" ht="18">
      <c r="A113" s="186">
        <v>112</v>
      </c>
      <c r="B113" s="2">
        <v>492218</v>
      </c>
      <c r="C113" s="2" t="s">
        <v>504</v>
      </c>
      <c r="D113" s="2" t="s">
        <v>5975</v>
      </c>
      <c r="E113" s="2" t="s">
        <v>5976</v>
      </c>
      <c r="F113" s="196" t="s">
        <v>5977</v>
      </c>
      <c r="G113" s="2">
        <v>2</v>
      </c>
      <c r="H113" s="2" t="s">
        <v>5978</v>
      </c>
      <c r="I113" s="2" t="s">
        <v>5979</v>
      </c>
      <c r="J113" s="2" t="s">
        <v>92</v>
      </c>
      <c r="K113" s="2" t="s">
        <v>42</v>
      </c>
      <c r="L113" s="34" t="str">
        <f t="shared" si="4"/>
        <v>楠神　隼翔 (2)</v>
      </c>
      <c r="M113" s="34" t="str">
        <f t="shared" si="5"/>
        <v>05</v>
      </c>
      <c r="N113" s="34" t="str">
        <f t="shared" si="6"/>
        <v>Hayato KUSUKAMI (05)</v>
      </c>
      <c r="O113" s="34">
        <f t="shared" si="7"/>
        <v>100000112</v>
      </c>
    </row>
    <row r="114" spans="1:15" ht="18">
      <c r="A114" s="186">
        <v>113</v>
      </c>
      <c r="B114" s="2">
        <v>492218</v>
      </c>
      <c r="C114" s="2" t="s">
        <v>504</v>
      </c>
      <c r="D114" s="2" t="s">
        <v>5980</v>
      </c>
      <c r="E114" s="2" t="s">
        <v>5981</v>
      </c>
      <c r="F114" s="196" t="s">
        <v>5925</v>
      </c>
      <c r="G114" s="2">
        <v>2</v>
      </c>
      <c r="H114" s="2" t="s">
        <v>5760</v>
      </c>
      <c r="I114" s="2" t="s">
        <v>361</v>
      </c>
      <c r="J114" s="2" t="s">
        <v>502</v>
      </c>
      <c r="K114" s="2" t="s">
        <v>42</v>
      </c>
      <c r="L114" s="34" t="str">
        <f t="shared" si="4"/>
        <v>和田　純弥 (2)</v>
      </c>
      <c r="M114" s="34" t="str">
        <f t="shared" si="5"/>
        <v>05</v>
      </c>
      <c r="N114" s="34" t="str">
        <f t="shared" si="6"/>
        <v>Junya WADA (05)</v>
      </c>
      <c r="O114" s="34">
        <f t="shared" si="7"/>
        <v>100000113</v>
      </c>
    </row>
    <row r="115" spans="1:15" ht="18">
      <c r="A115" s="186">
        <v>114</v>
      </c>
      <c r="B115" s="2">
        <v>492218</v>
      </c>
      <c r="C115" s="2" t="s">
        <v>504</v>
      </c>
      <c r="D115" s="2" t="s">
        <v>5982</v>
      </c>
      <c r="E115" s="2" t="s">
        <v>5983</v>
      </c>
      <c r="F115" s="196" t="s">
        <v>5984</v>
      </c>
      <c r="G115" s="2">
        <v>2</v>
      </c>
      <c r="H115" s="2" t="s">
        <v>5834</v>
      </c>
      <c r="I115" s="2" t="s">
        <v>207</v>
      </c>
      <c r="J115" s="2" t="s">
        <v>1344</v>
      </c>
      <c r="K115" s="2" t="s">
        <v>42</v>
      </c>
      <c r="L115" s="34" t="str">
        <f t="shared" si="4"/>
        <v>松山　璃大 (2)</v>
      </c>
      <c r="M115" s="34" t="str">
        <f t="shared" si="5"/>
        <v>05</v>
      </c>
      <c r="N115" s="34" t="str">
        <f t="shared" si="6"/>
        <v>Rio MATSUYAMA (05)</v>
      </c>
      <c r="O115" s="34">
        <f t="shared" si="7"/>
        <v>100000114</v>
      </c>
    </row>
    <row r="116" spans="1:15" ht="18">
      <c r="A116" s="186">
        <v>115</v>
      </c>
      <c r="B116" s="2">
        <v>492218</v>
      </c>
      <c r="C116" s="2" t="s">
        <v>504</v>
      </c>
      <c r="D116" s="2" t="s">
        <v>5985</v>
      </c>
      <c r="E116" s="2" t="s">
        <v>5986</v>
      </c>
      <c r="F116" s="196" t="s">
        <v>5987</v>
      </c>
      <c r="G116" s="2">
        <v>1</v>
      </c>
      <c r="H116" s="2" t="s">
        <v>5759</v>
      </c>
      <c r="I116" s="2" t="s">
        <v>5988</v>
      </c>
      <c r="J116" s="2" t="s">
        <v>5989</v>
      </c>
      <c r="K116" s="2" t="s">
        <v>42</v>
      </c>
      <c r="L116" s="34" t="str">
        <f t="shared" si="4"/>
        <v>迫　悠真 (1)</v>
      </c>
      <c r="M116" s="34" t="str">
        <f t="shared" si="5"/>
        <v>06</v>
      </c>
      <c r="N116" s="34" t="str">
        <f t="shared" si="6"/>
        <v>Yushin SAKO (06)</v>
      </c>
      <c r="O116" s="34">
        <f t="shared" si="7"/>
        <v>100000115</v>
      </c>
    </row>
    <row r="117" spans="1:15" ht="18">
      <c r="A117" s="186">
        <v>116</v>
      </c>
      <c r="B117" s="2">
        <v>492218</v>
      </c>
      <c r="C117" s="2" t="s">
        <v>504</v>
      </c>
      <c r="D117" s="2" t="s">
        <v>5990</v>
      </c>
      <c r="E117" s="2" t="s">
        <v>5991</v>
      </c>
      <c r="F117" s="196" t="s">
        <v>5992</v>
      </c>
      <c r="G117" s="2">
        <v>1</v>
      </c>
      <c r="H117" s="2" t="s">
        <v>5978</v>
      </c>
      <c r="I117" s="2" t="s">
        <v>1490</v>
      </c>
      <c r="J117" s="2" t="s">
        <v>178</v>
      </c>
      <c r="K117" s="2" t="s">
        <v>42</v>
      </c>
      <c r="L117" s="34" t="str">
        <f t="shared" si="4"/>
        <v>信田　亮太 (1)</v>
      </c>
      <c r="M117" s="34" t="str">
        <f t="shared" si="5"/>
        <v>07</v>
      </c>
      <c r="N117" s="34" t="str">
        <f t="shared" si="6"/>
        <v>Ryota SHINODA (07)</v>
      </c>
      <c r="O117" s="34">
        <f t="shared" si="7"/>
        <v>100000116</v>
      </c>
    </row>
    <row r="118" spans="1:15" ht="18">
      <c r="A118" s="186">
        <v>117</v>
      </c>
      <c r="B118" s="2">
        <v>492218</v>
      </c>
      <c r="C118" s="2" t="s">
        <v>504</v>
      </c>
      <c r="D118" s="2" t="s">
        <v>5993</v>
      </c>
      <c r="E118" s="2" t="s">
        <v>5994</v>
      </c>
      <c r="F118" s="196" t="s">
        <v>5995</v>
      </c>
      <c r="G118" s="2">
        <v>1</v>
      </c>
      <c r="H118" s="2" t="s">
        <v>5996</v>
      </c>
      <c r="I118" s="2" t="s">
        <v>5997</v>
      </c>
      <c r="J118" s="2" t="s">
        <v>185</v>
      </c>
      <c r="K118" s="2" t="s">
        <v>42</v>
      </c>
      <c r="L118" s="34" t="str">
        <f t="shared" si="4"/>
        <v>沼田　晃 (1)</v>
      </c>
      <c r="M118" s="34" t="str">
        <f t="shared" si="5"/>
        <v>06</v>
      </c>
      <c r="N118" s="34" t="str">
        <f t="shared" si="6"/>
        <v>Hikaru NUMATA (06)</v>
      </c>
      <c r="O118" s="34">
        <f t="shared" si="7"/>
        <v>100000117</v>
      </c>
    </row>
    <row r="119" spans="1:15" ht="18">
      <c r="A119" s="186">
        <v>118</v>
      </c>
      <c r="B119" s="2">
        <v>492218</v>
      </c>
      <c r="C119" s="2" t="s">
        <v>504</v>
      </c>
      <c r="D119" s="2" t="s">
        <v>5998</v>
      </c>
      <c r="E119" s="2" t="s">
        <v>5999</v>
      </c>
      <c r="F119" s="196" t="s">
        <v>6000</v>
      </c>
      <c r="G119" s="2">
        <v>1</v>
      </c>
      <c r="H119" s="2" t="s">
        <v>5759</v>
      </c>
      <c r="I119" s="2" t="s">
        <v>6001</v>
      </c>
      <c r="J119" s="2" t="s">
        <v>6002</v>
      </c>
      <c r="K119" s="2" t="s">
        <v>42</v>
      </c>
      <c r="L119" s="34" t="str">
        <f t="shared" si="4"/>
        <v>アブラハム　光オシナチ (1)</v>
      </c>
      <c r="M119" s="34" t="str">
        <f t="shared" si="5"/>
        <v>07</v>
      </c>
      <c r="N119" s="34" t="str">
        <f t="shared" si="6"/>
        <v>Hikariosinachi ABRAHAM (07)</v>
      </c>
      <c r="O119" s="34">
        <f t="shared" si="7"/>
        <v>100000118</v>
      </c>
    </row>
    <row r="120" spans="1:15" ht="18">
      <c r="A120" s="186">
        <v>119</v>
      </c>
      <c r="B120" s="2">
        <v>492218</v>
      </c>
      <c r="C120" s="2" t="s">
        <v>504</v>
      </c>
      <c r="D120" s="2" t="s">
        <v>6003</v>
      </c>
      <c r="E120" s="2" t="s">
        <v>6004</v>
      </c>
      <c r="F120" s="196" t="s">
        <v>6005</v>
      </c>
      <c r="G120" s="2">
        <v>1</v>
      </c>
      <c r="H120" s="2" t="s">
        <v>5768</v>
      </c>
      <c r="I120" s="2" t="s">
        <v>199</v>
      </c>
      <c r="J120" s="2" t="s">
        <v>71</v>
      </c>
      <c r="K120" s="2" t="s">
        <v>42</v>
      </c>
      <c r="L120" s="34" t="str">
        <f t="shared" si="4"/>
        <v>木村　公響 (1)</v>
      </c>
      <c r="M120" s="34" t="str">
        <f t="shared" si="5"/>
        <v>06</v>
      </c>
      <c r="N120" s="34" t="str">
        <f t="shared" si="6"/>
        <v>Koki KIMURA (06)</v>
      </c>
      <c r="O120" s="34">
        <f t="shared" si="7"/>
        <v>100000119</v>
      </c>
    </row>
    <row r="121" spans="1:15" ht="18">
      <c r="A121" s="186">
        <v>120</v>
      </c>
      <c r="B121" s="2">
        <v>492218</v>
      </c>
      <c r="C121" s="2" t="s">
        <v>504</v>
      </c>
      <c r="D121" s="2" t="s">
        <v>6006</v>
      </c>
      <c r="E121" s="2" t="s">
        <v>6007</v>
      </c>
      <c r="F121" s="196" t="s">
        <v>6008</v>
      </c>
      <c r="G121" s="2">
        <v>1</v>
      </c>
      <c r="H121" s="2" t="s">
        <v>5776</v>
      </c>
      <c r="I121" s="2" t="s">
        <v>189</v>
      </c>
      <c r="J121" s="2" t="s">
        <v>71</v>
      </c>
      <c r="K121" s="2" t="s">
        <v>42</v>
      </c>
      <c r="L121" s="34" t="str">
        <f t="shared" si="4"/>
        <v>佐々木　浩希 (1)</v>
      </c>
      <c r="M121" s="34" t="str">
        <f t="shared" si="5"/>
        <v>06</v>
      </c>
      <c r="N121" s="34" t="str">
        <f t="shared" si="6"/>
        <v>Koki SASAKI (06)</v>
      </c>
      <c r="O121" s="34">
        <f t="shared" si="7"/>
        <v>100000120</v>
      </c>
    </row>
    <row r="122" spans="1:15" ht="18">
      <c r="A122" s="186">
        <v>121</v>
      </c>
      <c r="B122" s="2">
        <v>492218</v>
      </c>
      <c r="C122" s="2" t="s">
        <v>504</v>
      </c>
      <c r="D122" s="2" t="s">
        <v>6009</v>
      </c>
      <c r="E122" s="2" t="s">
        <v>6010</v>
      </c>
      <c r="F122" s="196" t="s">
        <v>6011</v>
      </c>
      <c r="G122" s="2">
        <v>1</v>
      </c>
      <c r="H122" s="2" t="s">
        <v>5759</v>
      </c>
      <c r="I122" s="2" t="s">
        <v>131</v>
      </c>
      <c r="J122" s="2" t="s">
        <v>116</v>
      </c>
      <c r="K122" s="2" t="s">
        <v>42</v>
      </c>
      <c r="L122" s="34" t="str">
        <f t="shared" si="4"/>
        <v>中村　知毅 (1)</v>
      </c>
      <c r="M122" s="34" t="str">
        <f t="shared" si="5"/>
        <v>07</v>
      </c>
      <c r="N122" s="34" t="str">
        <f t="shared" si="6"/>
        <v>Tomoki NAKAMURA (07)</v>
      </c>
      <c r="O122" s="34">
        <f t="shared" si="7"/>
        <v>100000121</v>
      </c>
    </row>
    <row r="123" spans="1:15" ht="18">
      <c r="A123" s="186">
        <v>122</v>
      </c>
      <c r="B123" s="2">
        <v>492218</v>
      </c>
      <c r="C123" s="2" t="s">
        <v>504</v>
      </c>
      <c r="D123" s="2" t="s">
        <v>6012</v>
      </c>
      <c r="E123" s="2" t="s">
        <v>6013</v>
      </c>
      <c r="F123" s="196" t="s">
        <v>6014</v>
      </c>
      <c r="G123" s="2">
        <v>1</v>
      </c>
      <c r="H123" s="2" t="s">
        <v>5768</v>
      </c>
      <c r="I123" s="2" t="s">
        <v>6015</v>
      </c>
      <c r="J123" s="2" t="s">
        <v>203</v>
      </c>
      <c r="K123" s="2" t="s">
        <v>42</v>
      </c>
      <c r="L123" s="34" t="str">
        <f t="shared" si="4"/>
        <v>幸地　琉生 (1)</v>
      </c>
      <c r="M123" s="34" t="str">
        <f t="shared" si="5"/>
        <v>06</v>
      </c>
      <c r="N123" s="34" t="str">
        <f t="shared" si="6"/>
        <v>Ryusei KOCHI (06)</v>
      </c>
      <c r="O123" s="34">
        <f t="shared" si="7"/>
        <v>100000122</v>
      </c>
    </row>
    <row r="124" spans="1:15" ht="18">
      <c r="A124" s="186">
        <v>123</v>
      </c>
      <c r="B124" s="2">
        <v>492218</v>
      </c>
      <c r="C124" s="2" t="s">
        <v>504</v>
      </c>
      <c r="D124" s="2" t="s">
        <v>6016</v>
      </c>
      <c r="E124" s="2" t="s">
        <v>6017</v>
      </c>
      <c r="F124" s="196" t="s">
        <v>6018</v>
      </c>
      <c r="G124" s="2">
        <v>1</v>
      </c>
      <c r="H124" s="2" t="s">
        <v>5768</v>
      </c>
      <c r="I124" s="2" t="s">
        <v>6019</v>
      </c>
      <c r="J124" s="2" t="s">
        <v>6020</v>
      </c>
      <c r="K124" s="2" t="s">
        <v>42</v>
      </c>
      <c r="L124" s="34" t="str">
        <f t="shared" si="4"/>
        <v>岡橋　虎之介 (1)</v>
      </c>
      <c r="M124" s="34" t="str">
        <f t="shared" si="5"/>
        <v>07</v>
      </c>
      <c r="N124" s="34" t="str">
        <f t="shared" si="6"/>
        <v>Toranosuke OKAHASHI (07)</v>
      </c>
      <c r="O124" s="34">
        <f t="shared" si="7"/>
        <v>100000123</v>
      </c>
    </row>
    <row r="125" spans="1:15" ht="18">
      <c r="A125" s="186">
        <v>124</v>
      </c>
      <c r="B125" s="2">
        <v>492189</v>
      </c>
      <c r="C125" s="2" t="s">
        <v>600</v>
      </c>
      <c r="D125" s="2" t="s">
        <v>2052</v>
      </c>
      <c r="E125" s="2" t="s">
        <v>2053</v>
      </c>
      <c r="F125" s="196" t="s">
        <v>4343</v>
      </c>
      <c r="G125" s="2">
        <v>4</v>
      </c>
      <c r="H125" s="2" t="s">
        <v>5978</v>
      </c>
      <c r="I125" s="2" t="s">
        <v>1252</v>
      </c>
      <c r="J125" s="2" t="s">
        <v>852</v>
      </c>
      <c r="K125" s="2" t="s">
        <v>42</v>
      </c>
      <c r="L125" s="34" t="str">
        <f t="shared" si="4"/>
        <v>壹岐　元太 (4)</v>
      </c>
      <c r="M125" s="34" t="str">
        <f t="shared" si="5"/>
        <v>03</v>
      </c>
      <c r="N125" s="34" t="str">
        <f t="shared" si="6"/>
        <v>Genta IKI (03)</v>
      </c>
      <c r="O125" s="34">
        <f t="shared" si="7"/>
        <v>100000124</v>
      </c>
    </row>
    <row r="126" spans="1:15" ht="18">
      <c r="A126" s="186">
        <v>125</v>
      </c>
      <c r="B126" s="2">
        <v>492189</v>
      </c>
      <c r="C126" s="2" t="s">
        <v>600</v>
      </c>
      <c r="D126" s="2" t="s">
        <v>2054</v>
      </c>
      <c r="E126" s="2" t="s">
        <v>2055</v>
      </c>
      <c r="F126" s="196" t="s">
        <v>4788</v>
      </c>
      <c r="G126" s="2">
        <v>4</v>
      </c>
      <c r="H126" s="2" t="s">
        <v>5978</v>
      </c>
      <c r="I126" s="2" t="s">
        <v>129</v>
      </c>
      <c r="J126" s="2" t="s">
        <v>215</v>
      </c>
      <c r="K126" s="2" t="s">
        <v>42</v>
      </c>
      <c r="L126" s="34" t="str">
        <f t="shared" si="4"/>
        <v>田中　颯 (4)</v>
      </c>
      <c r="M126" s="34" t="str">
        <f t="shared" si="5"/>
        <v>03</v>
      </c>
      <c r="N126" s="34" t="str">
        <f t="shared" si="6"/>
        <v>Hayate TANAKA (03)</v>
      </c>
      <c r="O126" s="34">
        <f t="shared" si="7"/>
        <v>100000125</v>
      </c>
    </row>
    <row r="127" spans="1:15" ht="18">
      <c r="A127" s="186">
        <v>126</v>
      </c>
      <c r="B127" s="2">
        <v>492189</v>
      </c>
      <c r="C127" s="2" t="s">
        <v>600</v>
      </c>
      <c r="D127" s="2" t="s">
        <v>2056</v>
      </c>
      <c r="E127" s="2" t="s">
        <v>2057</v>
      </c>
      <c r="F127" s="196" t="s">
        <v>3716</v>
      </c>
      <c r="G127" s="2">
        <v>4</v>
      </c>
      <c r="H127" s="2" t="s">
        <v>5779</v>
      </c>
      <c r="I127" s="2" t="s">
        <v>750</v>
      </c>
      <c r="J127" s="2" t="s">
        <v>64</v>
      </c>
      <c r="K127" s="2" t="s">
        <v>42</v>
      </c>
      <c r="L127" s="34" t="str">
        <f t="shared" si="4"/>
        <v>岡嶋　大地 (4)</v>
      </c>
      <c r="M127" s="34" t="str">
        <f t="shared" si="5"/>
        <v>03</v>
      </c>
      <c r="N127" s="34" t="str">
        <f t="shared" si="6"/>
        <v>Daichi OKAJIMA (03)</v>
      </c>
      <c r="O127" s="34">
        <f t="shared" si="7"/>
        <v>100000126</v>
      </c>
    </row>
    <row r="128" spans="1:15" ht="18">
      <c r="A128" s="186">
        <v>127</v>
      </c>
      <c r="B128" s="2">
        <v>492189</v>
      </c>
      <c r="C128" s="2" t="s">
        <v>600</v>
      </c>
      <c r="D128" s="2" t="s">
        <v>2058</v>
      </c>
      <c r="E128" s="2" t="s">
        <v>2059</v>
      </c>
      <c r="F128" s="196" t="s">
        <v>3709</v>
      </c>
      <c r="G128" s="2">
        <v>4</v>
      </c>
      <c r="H128" s="2" t="s">
        <v>5768</v>
      </c>
      <c r="I128" s="2" t="s">
        <v>121</v>
      </c>
      <c r="J128" s="2" t="s">
        <v>209</v>
      </c>
      <c r="K128" s="2" t="s">
        <v>42</v>
      </c>
      <c r="L128" s="34" t="str">
        <f t="shared" si="4"/>
        <v>川口　大輝 (4)</v>
      </c>
      <c r="M128" s="34" t="str">
        <f t="shared" si="5"/>
        <v>04</v>
      </c>
      <c r="N128" s="34" t="str">
        <f t="shared" si="6"/>
        <v>Daiki KAWAGUCHI (04)</v>
      </c>
      <c r="O128" s="34">
        <f t="shared" si="7"/>
        <v>100000127</v>
      </c>
    </row>
    <row r="129" spans="1:15" ht="18">
      <c r="A129" s="186">
        <v>128</v>
      </c>
      <c r="B129" s="2">
        <v>492189</v>
      </c>
      <c r="C129" s="2" t="s">
        <v>600</v>
      </c>
      <c r="D129" s="2" t="s">
        <v>2060</v>
      </c>
      <c r="E129" s="2" t="s">
        <v>2061</v>
      </c>
      <c r="F129" s="196" t="s">
        <v>4704</v>
      </c>
      <c r="G129" s="2">
        <v>4</v>
      </c>
      <c r="H129" s="2" t="s">
        <v>5830</v>
      </c>
      <c r="I129" s="2" t="s">
        <v>523</v>
      </c>
      <c r="J129" s="2" t="s">
        <v>539</v>
      </c>
      <c r="K129" s="2" t="s">
        <v>42</v>
      </c>
      <c r="L129" s="34" t="str">
        <f t="shared" si="4"/>
        <v>冨岡　凜太郎 (4)</v>
      </c>
      <c r="M129" s="34" t="str">
        <f t="shared" si="5"/>
        <v>03</v>
      </c>
      <c r="N129" s="34" t="str">
        <f t="shared" si="6"/>
        <v>Rintaro TOMIOKA (03)</v>
      </c>
      <c r="O129" s="34">
        <f t="shared" si="7"/>
        <v>100000128</v>
      </c>
    </row>
    <row r="130" spans="1:15" ht="18">
      <c r="A130" s="186">
        <v>129</v>
      </c>
      <c r="B130" s="2">
        <v>492189</v>
      </c>
      <c r="C130" s="2" t="s">
        <v>600</v>
      </c>
      <c r="D130" s="2" t="s">
        <v>6021</v>
      </c>
      <c r="E130" s="2" t="s">
        <v>2062</v>
      </c>
      <c r="F130" s="196" t="s">
        <v>4789</v>
      </c>
      <c r="G130" s="2">
        <v>4</v>
      </c>
      <c r="H130" s="2" t="s">
        <v>5978</v>
      </c>
      <c r="I130" s="2" t="s">
        <v>2063</v>
      </c>
      <c r="J130" s="2" t="s">
        <v>71</v>
      </c>
      <c r="K130" s="2" t="s">
        <v>42</v>
      </c>
      <c r="L130" s="34" t="str">
        <f t="shared" si="4"/>
        <v>辻田　幸輝 (4)</v>
      </c>
      <c r="M130" s="34" t="str">
        <f t="shared" si="5"/>
        <v>04</v>
      </c>
      <c r="N130" s="34" t="str">
        <f t="shared" si="6"/>
        <v>Koki TSUJITA (04)</v>
      </c>
      <c r="O130" s="34">
        <f t="shared" si="7"/>
        <v>100000129</v>
      </c>
    </row>
    <row r="131" spans="1:15" ht="18">
      <c r="A131" s="186">
        <v>130</v>
      </c>
      <c r="B131" s="2">
        <v>492189</v>
      </c>
      <c r="C131" s="2" t="s">
        <v>600</v>
      </c>
      <c r="D131" s="2" t="s">
        <v>2064</v>
      </c>
      <c r="E131" s="2" t="s">
        <v>2065</v>
      </c>
      <c r="F131" s="196" t="s">
        <v>4791</v>
      </c>
      <c r="G131" s="2">
        <v>4</v>
      </c>
      <c r="H131" s="2" t="s">
        <v>6022</v>
      </c>
      <c r="I131" s="2" t="s">
        <v>2066</v>
      </c>
      <c r="J131" s="2" t="s">
        <v>341</v>
      </c>
      <c r="K131" s="2" t="s">
        <v>42</v>
      </c>
      <c r="L131" s="34" t="str">
        <f t="shared" ref="L131:L194" si="8">IF($A131="","",$D131&amp;" ("&amp;$G131&amp;")")</f>
        <v>上戸　一真 (4)</v>
      </c>
      <c r="M131" s="34" t="str">
        <f t="shared" ref="M131:M194" si="9">IF($A131="","",RIGHT(YEAR($F131),2))</f>
        <v>03</v>
      </c>
      <c r="N131" s="34" t="str">
        <f t="shared" ref="N131:N194" si="10">IF($A131="","",$J131&amp;" "&amp;$I131&amp;" ("&amp;$M131&amp;")")</f>
        <v>Kazuma KAMITO (03)</v>
      </c>
      <c r="O131" s="34">
        <f t="shared" ref="O131:O194" si="11">IF($A131="","",100000000+$A131)</f>
        <v>100000130</v>
      </c>
    </row>
    <row r="132" spans="1:15" ht="18">
      <c r="A132" s="186">
        <v>131</v>
      </c>
      <c r="B132" s="2">
        <v>492189</v>
      </c>
      <c r="C132" s="2" t="s">
        <v>600</v>
      </c>
      <c r="D132" s="2" t="s">
        <v>2067</v>
      </c>
      <c r="E132" s="2" t="s">
        <v>2068</v>
      </c>
      <c r="F132" s="196" t="s">
        <v>3539</v>
      </c>
      <c r="G132" s="2">
        <v>4</v>
      </c>
      <c r="H132" s="2" t="s">
        <v>5779</v>
      </c>
      <c r="I132" s="2" t="s">
        <v>275</v>
      </c>
      <c r="J132" s="2" t="s">
        <v>227</v>
      </c>
      <c r="K132" s="2" t="s">
        <v>42</v>
      </c>
      <c r="L132" s="34" t="str">
        <f t="shared" si="8"/>
        <v>渡邉　陽介 (4)</v>
      </c>
      <c r="M132" s="34" t="str">
        <f t="shared" si="9"/>
        <v>03</v>
      </c>
      <c r="N132" s="34" t="str">
        <f t="shared" si="10"/>
        <v>Yosuke WATANABE (03)</v>
      </c>
      <c r="O132" s="34">
        <f t="shared" si="11"/>
        <v>100000131</v>
      </c>
    </row>
    <row r="133" spans="1:15" ht="18">
      <c r="A133" s="186">
        <v>132</v>
      </c>
      <c r="B133" s="2">
        <v>492189</v>
      </c>
      <c r="C133" s="2" t="s">
        <v>600</v>
      </c>
      <c r="D133" s="2" t="s">
        <v>2070</v>
      </c>
      <c r="E133" s="2" t="s">
        <v>2071</v>
      </c>
      <c r="F133" s="196" t="s">
        <v>4271</v>
      </c>
      <c r="G133" s="2">
        <v>4</v>
      </c>
      <c r="H133" s="2" t="s">
        <v>5769</v>
      </c>
      <c r="I133" s="2" t="s">
        <v>2072</v>
      </c>
      <c r="J133" s="2" t="s">
        <v>53</v>
      </c>
      <c r="K133" s="2" t="s">
        <v>42</v>
      </c>
      <c r="L133" s="34" t="str">
        <f t="shared" si="8"/>
        <v>庵地　祐希 (4)</v>
      </c>
      <c r="M133" s="34" t="str">
        <f t="shared" si="9"/>
        <v>03</v>
      </c>
      <c r="N133" s="34" t="str">
        <f t="shared" si="10"/>
        <v>Yuki ANCHI (03)</v>
      </c>
      <c r="O133" s="34">
        <f t="shared" si="11"/>
        <v>100000132</v>
      </c>
    </row>
    <row r="134" spans="1:15" ht="18">
      <c r="A134" s="186">
        <v>133</v>
      </c>
      <c r="B134" s="2">
        <v>492189</v>
      </c>
      <c r="C134" s="2" t="s">
        <v>600</v>
      </c>
      <c r="D134" s="2" t="s">
        <v>2073</v>
      </c>
      <c r="E134" s="2" t="s">
        <v>2074</v>
      </c>
      <c r="F134" s="196" t="s">
        <v>4547</v>
      </c>
      <c r="G134" s="2">
        <v>4</v>
      </c>
      <c r="H134" s="2" t="s">
        <v>5760</v>
      </c>
      <c r="I134" s="2" t="s">
        <v>514</v>
      </c>
      <c r="J134" s="2" t="s">
        <v>1204</v>
      </c>
      <c r="K134" s="2" t="s">
        <v>42</v>
      </c>
      <c r="L134" s="34" t="str">
        <f t="shared" si="8"/>
        <v>内海　師童 (4)</v>
      </c>
      <c r="M134" s="34" t="str">
        <f t="shared" si="9"/>
        <v>03</v>
      </c>
      <c r="N134" s="34" t="str">
        <f t="shared" si="10"/>
        <v>Shido UTSUMI (03)</v>
      </c>
      <c r="O134" s="34">
        <f t="shared" si="11"/>
        <v>100000133</v>
      </c>
    </row>
    <row r="135" spans="1:15" ht="18">
      <c r="A135" s="186">
        <v>134</v>
      </c>
      <c r="B135" s="2">
        <v>492189</v>
      </c>
      <c r="C135" s="2" t="s">
        <v>600</v>
      </c>
      <c r="D135" s="2" t="s">
        <v>2075</v>
      </c>
      <c r="E135" s="2" t="s">
        <v>2076</v>
      </c>
      <c r="F135" s="196" t="s">
        <v>4793</v>
      </c>
      <c r="G135" s="2">
        <v>4</v>
      </c>
      <c r="H135" s="2" t="s">
        <v>5759</v>
      </c>
      <c r="I135" s="2" t="s">
        <v>411</v>
      </c>
      <c r="J135" s="2" t="s">
        <v>296</v>
      </c>
      <c r="K135" s="2" t="s">
        <v>42</v>
      </c>
      <c r="L135" s="34" t="str">
        <f t="shared" si="8"/>
        <v>木下　太成 (4)</v>
      </c>
      <c r="M135" s="34" t="str">
        <f t="shared" si="9"/>
        <v>04</v>
      </c>
      <c r="N135" s="34" t="str">
        <f t="shared" si="10"/>
        <v>Taisei KINOSHITA (04)</v>
      </c>
      <c r="O135" s="34">
        <f t="shared" si="11"/>
        <v>100000134</v>
      </c>
    </row>
    <row r="136" spans="1:15" ht="18">
      <c r="A136" s="186">
        <v>135</v>
      </c>
      <c r="B136" s="2">
        <v>492189</v>
      </c>
      <c r="C136" s="2" t="s">
        <v>600</v>
      </c>
      <c r="D136" s="2" t="s">
        <v>2077</v>
      </c>
      <c r="E136" s="2" t="s">
        <v>2078</v>
      </c>
      <c r="F136" s="196" t="s">
        <v>4794</v>
      </c>
      <c r="G136" s="2">
        <v>4</v>
      </c>
      <c r="H136" s="2" t="s">
        <v>6023</v>
      </c>
      <c r="I136" s="2" t="s">
        <v>698</v>
      </c>
      <c r="J136" s="2" t="s">
        <v>963</v>
      </c>
      <c r="K136" s="2" t="s">
        <v>42</v>
      </c>
      <c r="L136" s="34" t="str">
        <f t="shared" si="8"/>
        <v>久保　明央人 (4)</v>
      </c>
      <c r="M136" s="34" t="str">
        <f t="shared" si="9"/>
        <v>03</v>
      </c>
      <c r="N136" s="34" t="str">
        <f t="shared" si="10"/>
        <v>Aoto KUBO (03)</v>
      </c>
      <c r="O136" s="34">
        <f t="shared" si="11"/>
        <v>100000135</v>
      </c>
    </row>
    <row r="137" spans="1:15" ht="18">
      <c r="A137" s="186">
        <v>136</v>
      </c>
      <c r="B137" s="2">
        <v>492189</v>
      </c>
      <c r="C137" s="2" t="s">
        <v>600</v>
      </c>
      <c r="D137" s="2" t="s">
        <v>2079</v>
      </c>
      <c r="E137" s="2" t="s">
        <v>2080</v>
      </c>
      <c r="F137" s="196" t="s">
        <v>4795</v>
      </c>
      <c r="G137" s="2">
        <v>4</v>
      </c>
      <c r="H137" s="2" t="s">
        <v>5769</v>
      </c>
      <c r="I137" s="2" t="s">
        <v>2081</v>
      </c>
      <c r="J137" s="2" t="s">
        <v>209</v>
      </c>
      <c r="K137" s="2" t="s">
        <v>42</v>
      </c>
      <c r="L137" s="34" t="str">
        <f t="shared" si="8"/>
        <v>桒田　大樹 (4)</v>
      </c>
      <c r="M137" s="34" t="str">
        <f t="shared" si="9"/>
        <v>03</v>
      </c>
      <c r="N137" s="34" t="str">
        <f t="shared" si="10"/>
        <v>Daiki KUWATA (03)</v>
      </c>
      <c r="O137" s="34">
        <f t="shared" si="11"/>
        <v>100000136</v>
      </c>
    </row>
    <row r="138" spans="1:15" ht="18">
      <c r="A138" s="186">
        <v>137</v>
      </c>
      <c r="B138" s="2">
        <v>492189</v>
      </c>
      <c r="C138" s="2" t="s">
        <v>600</v>
      </c>
      <c r="D138" s="2" t="s">
        <v>2082</v>
      </c>
      <c r="E138" s="2" t="s">
        <v>2083</v>
      </c>
      <c r="F138" s="196" t="s">
        <v>3898</v>
      </c>
      <c r="G138" s="2">
        <v>4</v>
      </c>
      <c r="H138" s="2" t="s">
        <v>5760</v>
      </c>
      <c r="I138" s="2" t="s">
        <v>177</v>
      </c>
      <c r="J138" s="2" t="s">
        <v>1903</v>
      </c>
      <c r="K138" s="2" t="s">
        <v>42</v>
      </c>
      <c r="L138" s="34" t="str">
        <f t="shared" si="8"/>
        <v>鈴木　優一郎 (4)</v>
      </c>
      <c r="M138" s="34" t="str">
        <f t="shared" si="9"/>
        <v>03</v>
      </c>
      <c r="N138" s="34" t="str">
        <f t="shared" si="10"/>
        <v>Yuichiro SUZUKI (03)</v>
      </c>
      <c r="O138" s="34">
        <f t="shared" si="11"/>
        <v>100000137</v>
      </c>
    </row>
    <row r="139" spans="1:15" ht="18">
      <c r="A139" s="186">
        <v>138</v>
      </c>
      <c r="B139" s="2">
        <v>492189</v>
      </c>
      <c r="C139" s="2" t="s">
        <v>600</v>
      </c>
      <c r="D139" s="2" t="s">
        <v>2084</v>
      </c>
      <c r="E139" s="2" t="s">
        <v>2085</v>
      </c>
      <c r="F139" s="196" t="s">
        <v>4288</v>
      </c>
      <c r="G139" s="2">
        <v>4</v>
      </c>
      <c r="H139" s="2" t="s">
        <v>5779</v>
      </c>
      <c r="I139" s="2" t="s">
        <v>83</v>
      </c>
      <c r="J139" s="2" t="s">
        <v>558</v>
      </c>
      <c r="K139" s="2" t="s">
        <v>42</v>
      </c>
      <c r="L139" s="34" t="str">
        <f t="shared" si="8"/>
        <v>武内　里賢 (4)</v>
      </c>
      <c r="M139" s="34" t="str">
        <f t="shared" si="9"/>
        <v>03</v>
      </c>
      <c r="N139" s="34" t="str">
        <f t="shared" si="10"/>
        <v>Satoshi TAKEUCHI (03)</v>
      </c>
      <c r="O139" s="34">
        <f t="shared" si="11"/>
        <v>100000138</v>
      </c>
    </row>
    <row r="140" spans="1:15" ht="18">
      <c r="A140" s="186">
        <v>139</v>
      </c>
      <c r="B140" s="2">
        <v>492189</v>
      </c>
      <c r="C140" s="2" t="s">
        <v>600</v>
      </c>
      <c r="D140" s="2" t="s">
        <v>2086</v>
      </c>
      <c r="E140" s="2" t="s">
        <v>2087</v>
      </c>
      <c r="F140" s="196" t="s">
        <v>4222</v>
      </c>
      <c r="G140" s="2">
        <v>4</v>
      </c>
      <c r="H140" s="2" t="s">
        <v>5768</v>
      </c>
      <c r="I140" s="2" t="s">
        <v>651</v>
      </c>
      <c r="J140" s="2" t="s">
        <v>53</v>
      </c>
      <c r="K140" s="2" t="s">
        <v>42</v>
      </c>
      <c r="L140" s="34" t="str">
        <f t="shared" si="8"/>
        <v>米田　勇輝 (4)</v>
      </c>
      <c r="M140" s="34" t="str">
        <f t="shared" si="9"/>
        <v>04</v>
      </c>
      <c r="N140" s="34" t="str">
        <f t="shared" si="10"/>
        <v>Yuki YONEDA (04)</v>
      </c>
      <c r="O140" s="34">
        <f t="shared" si="11"/>
        <v>100000139</v>
      </c>
    </row>
    <row r="141" spans="1:15" ht="18">
      <c r="A141" s="186">
        <v>140</v>
      </c>
      <c r="B141" s="2">
        <v>492189</v>
      </c>
      <c r="C141" s="2" t="s">
        <v>600</v>
      </c>
      <c r="D141" s="2" t="s">
        <v>2088</v>
      </c>
      <c r="E141" s="2" t="s">
        <v>407</v>
      </c>
      <c r="F141" s="196" t="s">
        <v>4248</v>
      </c>
      <c r="G141" s="2">
        <v>4</v>
      </c>
      <c r="H141" s="2" t="s">
        <v>5760</v>
      </c>
      <c r="I141" s="2" t="s">
        <v>263</v>
      </c>
      <c r="J141" s="2" t="s">
        <v>178</v>
      </c>
      <c r="K141" s="2" t="s">
        <v>42</v>
      </c>
      <c r="L141" s="34" t="str">
        <f t="shared" si="8"/>
        <v>西村　稜太 (4)</v>
      </c>
      <c r="M141" s="34" t="str">
        <f t="shared" si="9"/>
        <v>03</v>
      </c>
      <c r="N141" s="34" t="str">
        <f t="shared" si="10"/>
        <v>Ryota NISHIMURA (03)</v>
      </c>
      <c r="O141" s="34">
        <f t="shared" si="11"/>
        <v>100000140</v>
      </c>
    </row>
    <row r="142" spans="1:15" ht="18">
      <c r="A142" s="186">
        <v>141</v>
      </c>
      <c r="B142" s="2">
        <v>492189</v>
      </c>
      <c r="C142" s="2" t="s">
        <v>600</v>
      </c>
      <c r="D142" s="2" t="s">
        <v>2089</v>
      </c>
      <c r="E142" s="2" t="s">
        <v>2090</v>
      </c>
      <c r="F142" s="196" t="s">
        <v>4796</v>
      </c>
      <c r="G142" s="2">
        <v>4</v>
      </c>
      <c r="H142" s="2" t="s">
        <v>6023</v>
      </c>
      <c r="I142" s="2" t="s">
        <v>2091</v>
      </c>
      <c r="J142" s="2" t="s">
        <v>697</v>
      </c>
      <c r="K142" s="2" t="s">
        <v>42</v>
      </c>
      <c r="L142" s="34" t="str">
        <f t="shared" si="8"/>
        <v>倉松　健 (4)</v>
      </c>
      <c r="M142" s="34" t="str">
        <f t="shared" si="9"/>
        <v>03</v>
      </c>
      <c r="N142" s="34" t="str">
        <f t="shared" si="10"/>
        <v>Ken KURAMATSU (03)</v>
      </c>
      <c r="O142" s="34">
        <f t="shared" si="11"/>
        <v>100000141</v>
      </c>
    </row>
    <row r="143" spans="1:15" ht="18">
      <c r="A143" s="186">
        <v>142</v>
      </c>
      <c r="B143" s="2">
        <v>492189</v>
      </c>
      <c r="C143" s="2" t="s">
        <v>600</v>
      </c>
      <c r="D143" s="2" t="s">
        <v>2092</v>
      </c>
      <c r="E143" s="2" t="s">
        <v>2093</v>
      </c>
      <c r="F143" s="196" t="s">
        <v>4695</v>
      </c>
      <c r="G143" s="2">
        <v>4</v>
      </c>
      <c r="H143" s="2" t="s">
        <v>5775</v>
      </c>
      <c r="I143" s="2" t="s">
        <v>91</v>
      </c>
      <c r="J143" s="2" t="s">
        <v>857</v>
      </c>
      <c r="K143" s="2" t="s">
        <v>42</v>
      </c>
      <c r="L143" s="34" t="str">
        <f t="shared" si="8"/>
        <v>藤原　悠月 (4)</v>
      </c>
      <c r="M143" s="34" t="str">
        <f t="shared" si="9"/>
        <v>03</v>
      </c>
      <c r="N143" s="34" t="str">
        <f t="shared" si="10"/>
        <v>Yuzuki FUJIWARA (03)</v>
      </c>
      <c r="O143" s="34">
        <f t="shared" si="11"/>
        <v>100000142</v>
      </c>
    </row>
    <row r="144" spans="1:15" ht="18">
      <c r="A144" s="186">
        <v>143</v>
      </c>
      <c r="B144" s="2">
        <v>492189</v>
      </c>
      <c r="C144" s="2" t="s">
        <v>600</v>
      </c>
      <c r="D144" s="2" t="s">
        <v>3012</v>
      </c>
      <c r="E144" s="2" t="s">
        <v>3013</v>
      </c>
      <c r="F144" s="196" t="s">
        <v>4272</v>
      </c>
      <c r="G144" s="2">
        <v>4</v>
      </c>
      <c r="H144" s="2" t="s">
        <v>5775</v>
      </c>
      <c r="I144" s="2" t="s">
        <v>3160</v>
      </c>
      <c r="J144" s="2" t="s">
        <v>3161</v>
      </c>
      <c r="K144" s="2" t="s">
        <v>42</v>
      </c>
      <c r="L144" s="34" t="str">
        <f t="shared" si="8"/>
        <v>西濱　充 (4)</v>
      </c>
      <c r="M144" s="34" t="str">
        <f t="shared" si="9"/>
        <v>03</v>
      </c>
      <c r="N144" s="34" t="str">
        <f t="shared" si="10"/>
        <v>Mitsuru NISHIHAMA (03)</v>
      </c>
      <c r="O144" s="34">
        <f t="shared" si="11"/>
        <v>100000143</v>
      </c>
    </row>
    <row r="145" spans="1:15" ht="18">
      <c r="A145" s="186">
        <v>144</v>
      </c>
      <c r="B145" s="2">
        <v>492189</v>
      </c>
      <c r="C145" s="2" t="s">
        <v>600</v>
      </c>
      <c r="D145" s="2" t="s">
        <v>3014</v>
      </c>
      <c r="E145" s="2" t="s">
        <v>3015</v>
      </c>
      <c r="F145" s="196" t="s">
        <v>4797</v>
      </c>
      <c r="G145" s="2">
        <v>4</v>
      </c>
      <c r="H145" s="2" t="s">
        <v>5779</v>
      </c>
      <c r="I145" s="2" t="s">
        <v>1011</v>
      </c>
      <c r="J145" s="2" t="s">
        <v>3162</v>
      </c>
      <c r="K145" s="2" t="s">
        <v>42</v>
      </c>
      <c r="L145" s="34" t="str">
        <f t="shared" si="8"/>
        <v>福本　陸晴 (4)</v>
      </c>
      <c r="M145" s="34" t="str">
        <f t="shared" si="9"/>
        <v>03</v>
      </c>
      <c r="N145" s="34" t="str">
        <f t="shared" si="10"/>
        <v>Riba FUKUMOTO (03)</v>
      </c>
      <c r="O145" s="34">
        <f t="shared" si="11"/>
        <v>100000144</v>
      </c>
    </row>
    <row r="146" spans="1:15" ht="18">
      <c r="A146" s="186">
        <v>145</v>
      </c>
      <c r="B146" s="2">
        <v>492189</v>
      </c>
      <c r="C146" s="2" t="s">
        <v>600</v>
      </c>
      <c r="D146" s="2" t="s">
        <v>3016</v>
      </c>
      <c r="E146" s="2" t="s">
        <v>3017</v>
      </c>
      <c r="F146" s="196" t="s">
        <v>4646</v>
      </c>
      <c r="G146" s="2">
        <v>4</v>
      </c>
      <c r="H146" s="2" t="s">
        <v>5762</v>
      </c>
      <c r="I146" s="2" t="s">
        <v>403</v>
      </c>
      <c r="J146" s="2" t="s">
        <v>3163</v>
      </c>
      <c r="K146" s="2" t="s">
        <v>42</v>
      </c>
      <c r="L146" s="34" t="str">
        <f t="shared" si="8"/>
        <v>野崎　景勝 (4)</v>
      </c>
      <c r="M146" s="34" t="str">
        <f t="shared" si="9"/>
        <v>03</v>
      </c>
      <c r="N146" s="34" t="str">
        <f t="shared" si="10"/>
        <v>Kagekatsu NOZAKI (03)</v>
      </c>
      <c r="O146" s="34">
        <f t="shared" si="11"/>
        <v>100000145</v>
      </c>
    </row>
    <row r="147" spans="1:15" ht="18">
      <c r="A147" s="186">
        <v>146</v>
      </c>
      <c r="B147" s="2">
        <v>492189</v>
      </c>
      <c r="C147" s="2" t="s">
        <v>600</v>
      </c>
      <c r="D147" s="2" t="s">
        <v>4798</v>
      </c>
      <c r="E147" s="2" t="s">
        <v>4799</v>
      </c>
      <c r="F147" s="196" t="s">
        <v>4085</v>
      </c>
      <c r="G147" s="2">
        <v>4</v>
      </c>
      <c r="H147" s="2" t="s">
        <v>5978</v>
      </c>
      <c r="I147" s="2" t="s">
        <v>4800</v>
      </c>
      <c r="J147" s="2" t="s">
        <v>128</v>
      </c>
      <c r="K147" s="2" t="s">
        <v>42</v>
      </c>
      <c r="L147" s="34" t="str">
        <f t="shared" si="8"/>
        <v>寺村　滉平 (4)</v>
      </c>
      <c r="M147" s="34" t="str">
        <f t="shared" si="9"/>
        <v>01</v>
      </c>
      <c r="N147" s="34" t="str">
        <f t="shared" si="10"/>
        <v>Kohei TERAMURA (01)</v>
      </c>
      <c r="O147" s="34">
        <f t="shared" si="11"/>
        <v>100000146</v>
      </c>
    </row>
    <row r="148" spans="1:15" ht="18">
      <c r="A148" s="186">
        <v>147</v>
      </c>
      <c r="B148" s="2">
        <v>492189</v>
      </c>
      <c r="C148" s="2" t="s">
        <v>600</v>
      </c>
      <c r="D148" s="2" t="s">
        <v>4801</v>
      </c>
      <c r="E148" s="2" t="s">
        <v>4802</v>
      </c>
      <c r="F148" s="196" t="s">
        <v>4555</v>
      </c>
      <c r="G148" s="2">
        <v>4</v>
      </c>
      <c r="H148" s="2" t="s">
        <v>5768</v>
      </c>
      <c r="I148" s="2" t="s">
        <v>159</v>
      </c>
      <c r="J148" s="2" t="s">
        <v>205</v>
      </c>
      <c r="K148" s="2" t="s">
        <v>42</v>
      </c>
      <c r="L148" s="34" t="str">
        <f t="shared" si="8"/>
        <v>中谷　優斗 (4)</v>
      </c>
      <c r="M148" s="34" t="str">
        <f t="shared" si="9"/>
        <v>04</v>
      </c>
      <c r="N148" s="34" t="str">
        <f t="shared" si="10"/>
        <v>Yuto NAKATANI (04)</v>
      </c>
      <c r="O148" s="34">
        <f t="shared" si="11"/>
        <v>100000147</v>
      </c>
    </row>
    <row r="149" spans="1:15" ht="18">
      <c r="A149" s="186">
        <v>148</v>
      </c>
      <c r="B149" s="2">
        <v>492189</v>
      </c>
      <c r="C149" s="2" t="s">
        <v>600</v>
      </c>
      <c r="D149" s="2" t="s">
        <v>4803</v>
      </c>
      <c r="E149" s="2" t="s">
        <v>4804</v>
      </c>
      <c r="F149" s="196" t="s">
        <v>4333</v>
      </c>
      <c r="G149" s="2">
        <v>3</v>
      </c>
      <c r="H149" s="2" t="s">
        <v>5978</v>
      </c>
      <c r="I149" s="2" t="s">
        <v>336</v>
      </c>
      <c r="J149" s="2" t="s">
        <v>205</v>
      </c>
      <c r="K149" s="2" t="s">
        <v>42</v>
      </c>
      <c r="L149" s="34" t="str">
        <f t="shared" si="8"/>
        <v>冨田　悠斗 (3)</v>
      </c>
      <c r="M149" s="34" t="str">
        <f t="shared" si="9"/>
        <v>04</v>
      </c>
      <c r="N149" s="34" t="str">
        <f t="shared" si="10"/>
        <v>Yuto TOMITA (04)</v>
      </c>
      <c r="O149" s="34">
        <f t="shared" si="11"/>
        <v>100000148</v>
      </c>
    </row>
    <row r="150" spans="1:15" ht="18">
      <c r="A150" s="186">
        <v>149</v>
      </c>
      <c r="B150" s="2">
        <v>492189</v>
      </c>
      <c r="C150" s="2" t="s">
        <v>600</v>
      </c>
      <c r="D150" s="2" t="s">
        <v>4805</v>
      </c>
      <c r="E150" s="2" t="s">
        <v>4806</v>
      </c>
      <c r="F150" s="196" t="s">
        <v>4661</v>
      </c>
      <c r="G150" s="2">
        <v>3</v>
      </c>
      <c r="H150" s="2" t="s">
        <v>5768</v>
      </c>
      <c r="I150" s="2" t="s">
        <v>4807</v>
      </c>
      <c r="J150" s="2" t="s">
        <v>167</v>
      </c>
      <c r="K150" s="2" t="s">
        <v>42</v>
      </c>
      <c r="L150" s="34" t="str">
        <f t="shared" si="8"/>
        <v>福西　伸哉 (3)</v>
      </c>
      <c r="M150" s="34" t="str">
        <f t="shared" si="9"/>
        <v>04</v>
      </c>
      <c r="N150" s="34" t="str">
        <f t="shared" si="10"/>
        <v>Shinya FUKUNISHI (04)</v>
      </c>
      <c r="O150" s="34">
        <f t="shared" si="11"/>
        <v>100000149</v>
      </c>
    </row>
    <row r="151" spans="1:15" ht="18">
      <c r="A151" s="186">
        <v>150</v>
      </c>
      <c r="B151" s="2">
        <v>492189</v>
      </c>
      <c r="C151" s="2" t="s">
        <v>600</v>
      </c>
      <c r="D151" s="2" t="s">
        <v>4808</v>
      </c>
      <c r="E151" s="2" t="s">
        <v>4809</v>
      </c>
      <c r="F151" s="196" t="s">
        <v>4810</v>
      </c>
      <c r="G151" s="2">
        <v>3</v>
      </c>
      <c r="H151" s="2" t="s">
        <v>6024</v>
      </c>
      <c r="I151" s="2" t="s">
        <v>4811</v>
      </c>
      <c r="J151" s="2" t="s">
        <v>4812</v>
      </c>
      <c r="K151" s="2" t="s">
        <v>42</v>
      </c>
      <c r="L151" s="34" t="str">
        <f t="shared" si="8"/>
        <v>磯淵　圭一郎 (3)</v>
      </c>
      <c r="M151" s="34" t="str">
        <f t="shared" si="9"/>
        <v>04</v>
      </c>
      <c r="N151" s="34" t="str">
        <f t="shared" si="10"/>
        <v>Keiichiro ISOBUCHI (04)</v>
      </c>
      <c r="O151" s="34">
        <f t="shared" si="11"/>
        <v>100000150</v>
      </c>
    </row>
    <row r="152" spans="1:15" ht="18">
      <c r="A152" s="186">
        <v>151</v>
      </c>
      <c r="B152" s="2">
        <v>492189</v>
      </c>
      <c r="C152" s="2" t="s">
        <v>600</v>
      </c>
      <c r="D152" s="2" t="s">
        <v>4813</v>
      </c>
      <c r="E152" s="2" t="s">
        <v>4814</v>
      </c>
      <c r="F152" s="196" t="s">
        <v>3752</v>
      </c>
      <c r="G152" s="2">
        <v>3</v>
      </c>
      <c r="H152" s="2" t="s">
        <v>5779</v>
      </c>
      <c r="I152" s="2" t="s">
        <v>87</v>
      </c>
      <c r="J152" s="2" t="s">
        <v>4815</v>
      </c>
      <c r="K152" s="2" t="s">
        <v>42</v>
      </c>
      <c r="L152" s="34" t="str">
        <f t="shared" si="8"/>
        <v>松本　太良 (3)</v>
      </c>
      <c r="M152" s="34" t="str">
        <f t="shared" si="9"/>
        <v>04</v>
      </c>
      <c r="N152" s="34" t="str">
        <f t="shared" si="10"/>
        <v>Taira MATSUMOTO (04)</v>
      </c>
      <c r="O152" s="34">
        <f t="shared" si="11"/>
        <v>100000151</v>
      </c>
    </row>
    <row r="153" spans="1:15" ht="18">
      <c r="A153" s="186">
        <v>152</v>
      </c>
      <c r="B153" s="2">
        <v>492189</v>
      </c>
      <c r="C153" s="2" t="s">
        <v>600</v>
      </c>
      <c r="D153" s="2" t="s">
        <v>4816</v>
      </c>
      <c r="E153" s="2" t="s">
        <v>4817</v>
      </c>
      <c r="F153" s="196" t="s">
        <v>4818</v>
      </c>
      <c r="G153" s="2">
        <v>3</v>
      </c>
      <c r="H153" s="2" t="s">
        <v>5768</v>
      </c>
      <c r="I153" s="2" t="s">
        <v>4819</v>
      </c>
      <c r="J153" s="2" t="s">
        <v>4820</v>
      </c>
      <c r="K153" s="2" t="s">
        <v>42</v>
      </c>
      <c r="L153" s="34" t="str">
        <f t="shared" si="8"/>
        <v>郷　颯冴 (3)</v>
      </c>
      <c r="M153" s="34" t="str">
        <f t="shared" si="9"/>
        <v>04</v>
      </c>
      <c r="N153" s="34" t="str">
        <f t="shared" si="10"/>
        <v>Soga GO (04)</v>
      </c>
      <c r="O153" s="34">
        <f t="shared" si="11"/>
        <v>100000152</v>
      </c>
    </row>
    <row r="154" spans="1:15" ht="18">
      <c r="A154" s="186">
        <v>153</v>
      </c>
      <c r="B154" s="2">
        <v>492189</v>
      </c>
      <c r="C154" s="2" t="s">
        <v>600</v>
      </c>
      <c r="D154" s="2" t="s">
        <v>4821</v>
      </c>
      <c r="E154" s="2" t="s">
        <v>4822</v>
      </c>
      <c r="F154" s="196" t="s">
        <v>4823</v>
      </c>
      <c r="G154" s="2">
        <v>3</v>
      </c>
      <c r="H154" s="2" t="s">
        <v>6025</v>
      </c>
      <c r="I154" s="2" t="s">
        <v>1424</v>
      </c>
      <c r="J154" s="2" t="s">
        <v>4824</v>
      </c>
      <c r="K154" s="2" t="s">
        <v>42</v>
      </c>
      <c r="L154" s="34" t="str">
        <f t="shared" si="8"/>
        <v>杉山　跳馬 (3)</v>
      </c>
      <c r="M154" s="34" t="str">
        <f t="shared" si="9"/>
        <v>04</v>
      </c>
      <c r="N154" s="34" t="str">
        <f t="shared" si="10"/>
        <v>Choma SUGIYAMA (04)</v>
      </c>
      <c r="O154" s="34">
        <f t="shared" si="11"/>
        <v>100000153</v>
      </c>
    </row>
    <row r="155" spans="1:15" ht="18">
      <c r="A155" s="186">
        <v>154</v>
      </c>
      <c r="B155" s="2">
        <v>492189</v>
      </c>
      <c r="C155" s="2" t="s">
        <v>600</v>
      </c>
      <c r="D155" s="2" t="s">
        <v>4825</v>
      </c>
      <c r="E155" s="2" t="s">
        <v>4826</v>
      </c>
      <c r="F155" s="196" t="s">
        <v>4329</v>
      </c>
      <c r="G155" s="2">
        <v>3</v>
      </c>
      <c r="H155" s="2" t="s">
        <v>5978</v>
      </c>
      <c r="I155" s="2" t="s">
        <v>4827</v>
      </c>
      <c r="J155" s="2" t="s">
        <v>178</v>
      </c>
      <c r="K155" s="2" t="s">
        <v>42</v>
      </c>
      <c r="L155" s="34" t="str">
        <f t="shared" si="8"/>
        <v>嶋渡　涼太 (3)</v>
      </c>
      <c r="M155" s="34" t="str">
        <f t="shared" si="9"/>
        <v>05</v>
      </c>
      <c r="N155" s="34" t="str">
        <f t="shared" si="10"/>
        <v>Ryota SHIMADO (05)</v>
      </c>
      <c r="O155" s="34">
        <f t="shared" si="11"/>
        <v>100000154</v>
      </c>
    </row>
    <row r="156" spans="1:15" ht="18">
      <c r="A156" s="186">
        <v>155</v>
      </c>
      <c r="B156" s="2">
        <v>492189</v>
      </c>
      <c r="C156" s="2" t="s">
        <v>600</v>
      </c>
      <c r="D156" s="2" t="s">
        <v>4828</v>
      </c>
      <c r="E156" s="2" t="s">
        <v>4829</v>
      </c>
      <c r="F156" s="196" t="s">
        <v>3568</v>
      </c>
      <c r="G156" s="2">
        <v>3</v>
      </c>
      <c r="H156" s="2" t="s">
        <v>5768</v>
      </c>
      <c r="I156" s="2" t="s">
        <v>842</v>
      </c>
      <c r="J156" s="2" t="s">
        <v>209</v>
      </c>
      <c r="K156" s="2" t="s">
        <v>42</v>
      </c>
      <c r="L156" s="34" t="str">
        <f t="shared" si="8"/>
        <v>東　大樹 (3)</v>
      </c>
      <c r="M156" s="34" t="str">
        <f t="shared" si="9"/>
        <v>04</v>
      </c>
      <c r="N156" s="34" t="str">
        <f t="shared" si="10"/>
        <v>Daiki AZUMA (04)</v>
      </c>
      <c r="O156" s="34">
        <f t="shared" si="11"/>
        <v>100000155</v>
      </c>
    </row>
    <row r="157" spans="1:15" ht="18">
      <c r="A157" s="186">
        <v>156</v>
      </c>
      <c r="B157" s="2">
        <v>492189</v>
      </c>
      <c r="C157" s="2" t="s">
        <v>600</v>
      </c>
      <c r="D157" s="2" t="s">
        <v>4830</v>
      </c>
      <c r="E157" s="2" t="s">
        <v>4831</v>
      </c>
      <c r="F157" s="196" t="s">
        <v>4832</v>
      </c>
      <c r="G157" s="2">
        <v>3</v>
      </c>
      <c r="H157" s="2" t="s">
        <v>5760</v>
      </c>
      <c r="I157" s="2" t="s">
        <v>446</v>
      </c>
      <c r="J157" s="2" t="s">
        <v>92</v>
      </c>
      <c r="K157" s="2" t="s">
        <v>42</v>
      </c>
      <c r="L157" s="34" t="str">
        <f t="shared" si="8"/>
        <v>市川　隼 (3)</v>
      </c>
      <c r="M157" s="34" t="str">
        <f t="shared" si="9"/>
        <v>04</v>
      </c>
      <c r="N157" s="34" t="str">
        <f t="shared" si="10"/>
        <v>Hayato ICHIKAWA (04)</v>
      </c>
      <c r="O157" s="34">
        <f t="shared" si="11"/>
        <v>100000156</v>
      </c>
    </row>
    <row r="158" spans="1:15" ht="18">
      <c r="A158" s="186">
        <v>157</v>
      </c>
      <c r="B158" s="2">
        <v>492189</v>
      </c>
      <c r="C158" s="2" t="s">
        <v>600</v>
      </c>
      <c r="D158" s="2" t="s">
        <v>4833</v>
      </c>
      <c r="E158" s="2" t="s">
        <v>4834</v>
      </c>
      <c r="F158" s="196" t="s">
        <v>3744</v>
      </c>
      <c r="G158" s="2">
        <v>3</v>
      </c>
      <c r="H158" s="2" t="s">
        <v>5762</v>
      </c>
      <c r="I158" s="2" t="s">
        <v>3097</v>
      </c>
      <c r="J158" s="2" t="s">
        <v>176</v>
      </c>
      <c r="K158" s="2" t="s">
        <v>42</v>
      </c>
      <c r="L158" s="34" t="str">
        <f t="shared" si="8"/>
        <v>岩城　結太 (3)</v>
      </c>
      <c r="M158" s="34" t="str">
        <f t="shared" si="9"/>
        <v>04</v>
      </c>
      <c r="N158" s="34" t="str">
        <f t="shared" si="10"/>
        <v>Yuta IWAKI (04)</v>
      </c>
      <c r="O158" s="34">
        <f t="shared" si="11"/>
        <v>100000157</v>
      </c>
    </row>
    <row r="159" spans="1:15" ht="18">
      <c r="A159" s="186">
        <v>158</v>
      </c>
      <c r="B159" s="2">
        <v>492189</v>
      </c>
      <c r="C159" s="2" t="s">
        <v>600</v>
      </c>
      <c r="D159" s="2" t="s">
        <v>4835</v>
      </c>
      <c r="E159" s="2" t="s">
        <v>4836</v>
      </c>
      <c r="F159" s="196" t="s">
        <v>4735</v>
      </c>
      <c r="G159" s="2">
        <v>3</v>
      </c>
      <c r="H159" s="2" t="s">
        <v>6022</v>
      </c>
      <c r="I159" s="2" t="s">
        <v>458</v>
      </c>
      <c r="J159" s="2" t="s">
        <v>3066</v>
      </c>
      <c r="K159" s="2" t="s">
        <v>42</v>
      </c>
      <c r="L159" s="34" t="str">
        <f t="shared" si="8"/>
        <v>川井　鳳雅 (3)</v>
      </c>
      <c r="M159" s="34" t="str">
        <f t="shared" si="9"/>
        <v>04</v>
      </c>
      <c r="N159" s="34" t="str">
        <f t="shared" si="10"/>
        <v>Koga KAWAI (04)</v>
      </c>
      <c r="O159" s="34">
        <f t="shared" si="11"/>
        <v>100000158</v>
      </c>
    </row>
    <row r="160" spans="1:15" ht="18">
      <c r="A160" s="186">
        <v>159</v>
      </c>
      <c r="B160" s="2">
        <v>492189</v>
      </c>
      <c r="C160" s="2" t="s">
        <v>600</v>
      </c>
      <c r="D160" s="2" t="s">
        <v>4837</v>
      </c>
      <c r="E160" s="2" t="s">
        <v>4838</v>
      </c>
      <c r="F160" s="196" t="s">
        <v>4839</v>
      </c>
      <c r="G160" s="2">
        <v>3</v>
      </c>
      <c r="H160" s="2" t="s">
        <v>5759</v>
      </c>
      <c r="I160" s="2" t="s">
        <v>3662</v>
      </c>
      <c r="J160" s="2" t="s">
        <v>205</v>
      </c>
      <c r="K160" s="2" t="s">
        <v>42</v>
      </c>
      <c r="L160" s="34" t="str">
        <f t="shared" si="8"/>
        <v>武井　夢叶 (3)</v>
      </c>
      <c r="M160" s="34" t="str">
        <f t="shared" si="9"/>
        <v>04</v>
      </c>
      <c r="N160" s="34" t="str">
        <f t="shared" si="10"/>
        <v>Yuto TAKEI (04)</v>
      </c>
      <c r="O160" s="34">
        <f t="shared" si="11"/>
        <v>100000159</v>
      </c>
    </row>
    <row r="161" spans="1:15" ht="18">
      <c r="A161" s="186">
        <v>160</v>
      </c>
      <c r="B161" s="2">
        <v>492189</v>
      </c>
      <c r="C161" s="2" t="s">
        <v>600</v>
      </c>
      <c r="D161" s="2" t="s">
        <v>6026</v>
      </c>
      <c r="E161" s="2" t="s">
        <v>4840</v>
      </c>
      <c r="F161" s="196" t="s">
        <v>4841</v>
      </c>
      <c r="G161" s="2">
        <v>3</v>
      </c>
      <c r="H161" s="2" t="s">
        <v>6024</v>
      </c>
      <c r="I161" s="2" t="s">
        <v>204</v>
      </c>
      <c r="J161" s="2" t="s">
        <v>209</v>
      </c>
      <c r="K161" s="2" t="s">
        <v>42</v>
      </c>
      <c r="L161" s="34" t="str">
        <f t="shared" si="8"/>
        <v>藤田　大輝 (3)</v>
      </c>
      <c r="M161" s="34" t="str">
        <f t="shared" si="9"/>
        <v>04</v>
      </c>
      <c r="N161" s="34" t="str">
        <f t="shared" si="10"/>
        <v>Daiki FUJITA (04)</v>
      </c>
      <c r="O161" s="34">
        <f t="shared" si="11"/>
        <v>100000160</v>
      </c>
    </row>
    <row r="162" spans="1:15" ht="18">
      <c r="A162" s="186">
        <v>161</v>
      </c>
      <c r="B162" s="2">
        <v>492189</v>
      </c>
      <c r="C162" s="2" t="s">
        <v>600</v>
      </c>
      <c r="D162" s="2" t="s">
        <v>4842</v>
      </c>
      <c r="E162" s="2" t="s">
        <v>4843</v>
      </c>
      <c r="F162" s="196" t="s">
        <v>4684</v>
      </c>
      <c r="G162" s="2">
        <v>3</v>
      </c>
      <c r="H162" s="2" t="s">
        <v>5776</v>
      </c>
      <c r="I162" s="2" t="s">
        <v>402</v>
      </c>
      <c r="J162" s="2" t="s">
        <v>625</v>
      </c>
      <c r="K162" s="2" t="s">
        <v>42</v>
      </c>
      <c r="L162" s="34" t="str">
        <f t="shared" si="8"/>
        <v>高橋　拓夢 (3)</v>
      </c>
      <c r="M162" s="34" t="str">
        <f t="shared" si="9"/>
        <v>04</v>
      </c>
      <c r="N162" s="34" t="str">
        <f t="shared" si="10"/>
        <v>Hiromu TAKAHASHI (04)</v>
      </c>
      <c r="O162" s="34">
        <f t="shared" si="11"/>
        <v>100000161</v>
      </c>
    </row>
    <row r="163" spans="1:15" ht="18">
      <c r="A163" s="186">
        <v>162</v>
      </c>
      <c r="B163" s="2">
        <v>492189</v>
      </c>
      <c r="C163" s="2" t="s">
        <v>600</v>
      </c>
      <c r="D163" s="2" t="s">
        <v>4844</v>
      </c>
      <c r="E163" s="2" t="s">
        <v>4845</v>
      </c>
      <c r="F163" s="196" t="s">
        <v>4846</v>
      </c>
      <c r="G163" s="2">
        <v>3</v>
      </c>
      <c r="H163" s="2" t="s">
        <v>6027</v>
      </c>
      <c r="I163" s="2" t="s">
        <v>4847</v>
      </c>
      <c r="J163" s="2" t="s">
        <v>71</v>
      </c>
      <c r="K163" s="2" t="s">
        <v>42</v>
      </c>
      <c r="L163" s="34" t="str">
        <f t="shared" si="8"/>
        <v>岩重　功輝 (3)</v>
      </c>
      <c r="M163" s="34" t="str">
        <f t="shared" si="9"/>
        <v>04</v>
      </c>
      <c r="N163" s="34" t="str">
        <f t="shared" si="10"/>
        <v>Koki IWASHIGE (04)</v>
      </c>
      <c r="O163" s="34">
        <f t="shared" si="11"/>
        <v>100000162</v>
      </c>
    </row>
    <row r="164" spans="1:15" ht="18">
      <c r="A164" s="186">
        <v>163</v>
      </c>
      <c r="B164" s="2">
        <v>492189</v>
      </c>
      <c r="C164" s="2" t="s">
        <v>600</v>
      </c>
      <c r="D164" s="2" t="s">
        <v>4848</v>
      </c>
      <c r="E164" s="2" t="s">
        <v>4849</v>
      </c>
      <c r="F164" s="196" t="s">
        <v>4850</v>
      </c>
      <c r="G164" s="2">
        <v>3</v>
      </c>
      <c r="H164" s="2" t="s">
        <v>5779</v>
      </c>
      <c r="I164" s="2" t="s">
        <v>4851</v>
      </c>
      <c r="J164" s="2" t="s">
        <v>1235</v>
      </c>
      <c r="K164" s="2" t="s">
        <v>42</v>
      </c>
      <c r="L164" s="34" t="str">
        <f t="shared" si="8"/>
        <v>白糸　晟也 (3)</v>
      </c>
      <c r="M164" s="34" t="str">
        <f t="shared" si="9"/>
        <v>05</v>
      </c>
      <c r="N164" s="34" t="str">
        <f t="shared" si="10"/>
        <v>Sena SHIRAITO (05)</v>
      </c>
      <c r="O164" s="34">
        <f t="shared" si="11"/>
        <v>100000163</v>
      </c>
    </row>
    <row r="165" spans="1:15" ht="18">
      <c r="A165" s="186">
        <v>164</v>
      </c>
      <c r="B165" s="2">
        <v>492189</v>
      </c>
      <c r="C165" s="2" t="s">
        <v>600</v>
      </c>
      <c r="D165" s="2" t="s">
        <v>4853</v>
      </c>
      <c r="E165" s="2" t="s">
        <v>4854</v>
      </c>
      <c r="F165" s="196" t="s">
        <v>3688</v>
      </c>
      <c r="G165" s="2">
        <v>3</v>
      </c>
      <c r="H165" s="2" t="s">
        <v>6023</v>
      </c>
      <c r="I165" s="2" t="s">
        <v>1755</v>
      </c>
      <c r="J165" s="2" t="s">
        <v>209</v>
      </c>
      <c r="K165" s="2" t="s">
        <v>42</v>
      </c>
      <c r="L165" s="34" t="str">
        <f t="shared" si="8"/>
        <v>宮地　大暉 (3)</v>
      </c>
      <c r="M165" s="34" t="str">
        <f t="shared" si="9"/>
        <v>04</v>
      </c>
      <c r="N165" s="34" t="str">
        <f t="shared" si="10"/>
        <v>Daiki MIYAJI (04)</v>
      </c>
      <c r="O165" s="34">
        <f t="shared" si="11"/>
        <v>100000164</v>
      </c>
    </row>
    <row r="166" spans="1:15" ht="18">
      <c r="A166" s="186">
        <v>165</v>
      </c>
      <c r="B166" s="2">
        <v>492189</v>
      </c>
      <c r="C166" s="2" t="s">
        <v>600</v>
      </c>
      <c r="D166" s="2" t="s">
        <v>5509</v>
      </c>
      <c r="E166" s="2" t="s">
        <v>5510</v>
      </c>
      <c r="F166" s="196" t="s">
        <v>6028</v>
      </c>
      <c r="G166" s="2">
        <v>3</v>
      </c>
      <c r="H166" s="2" t="s">
        <v>6029</v>
      </c>
      <c r="I166" s="2" t="s">
        <v>5511</v>
      </c>
      <c r="J166" s="2" t="s">
        <v>797</v>
      </c>
      <c r="K166" s="2" t="s">
        <v>42</v>
      </c>
      <c r="L166" s="34" t="str">
        <f t="shared" si="8"/>
        <v>挾間　夢翔 (3)</v>
      </c>
      <c r="M166" s="34" t="str">
        <f t="shared" si="9"/>
        <v>04</v>
      </c>
      <c r="N166" s="34" t="str">
        <f t="shared" si="10"/>
        <v>Yumeto HASAMA (04)</v>
      </c>
      <c r="O166" s="34">
        <f t="shared" si="11"/>
        <v>100000165</v>
      </c>
    </row>
    <row r="167" spans="1:15" ht="18">
      <c r="A167" s="186">
        <v>166</v>
      </c>
      <c r="B167" s="2">
        <v>492189</v>
      </c>
      <c r="C167" s="2" t="s">
        <v>600</v>
      </c>
      <c r="D167" s="2" t="s">
        <v>6030</v>
      </c>
      <c r="E167" s="2" t="s">
        <v>6031</v>
      </c>
      <c r="F167" s="196" t="s">
        <v>5064</v>
      </c>
      <c r="G167" s="2">
        <v>3</v>
      </c>
      <c r="H167" s="2" t="s">
        <v>5834</v>
      </c>
      <c r="I167" s="2" t="s">
        <v>191</v>
      </c>
      <c r="J167" s="2" t="s">
        <v>541</v>
      </c>
      <c r="K167" s="2" t="s">
        <v>42</v>
      </c>
      <c r="L167" s="34" t="str">
        <f t="shared" si="8"/>
        <v>内藤　想 (3)</v>
      </c>
      <c r="M167" s="34" t="str">
        <f t="shared" si="9"/>
        <v>04</v>
      </c>
      <c r="N167" s="34" t="str">
        <f t="shared" si="10"/>
        <v>Sora NAITO (04)</v>
      </c>
      <c r="O167" s="34">
        <f t="shared" si="11"/>
        <v>100000166</v>
      </c>
    </row>
    <row r="168" spans="1:15" ht="18">
      <c r="A168" s="186">
        <v>167</v>
      </c>
      <c r="B168" s="2">
        <v>492189</v>
      </c>
      <c r="C168" s="2" t="s">
        <v>600</v>
      </c>
      <c r="D168" s="2" t="s">
        <v>6032</v>
      </c>
      <c r="E168" s="2" t="s">
        <v>6033</v>
      </c>
      <c r="F168" s="196" t="s">
        <v>5002</v>
      </c>
      <c r="G168" s="2">
        <v>3</v>
      </c>
      <c r="H168" s="2" t="s">
        <v>5834</v>
      </c>
      <c r="I168" s="2" t="s">
        <v>264</v>
      </c>
      <c r="J168" s="2" t="s">
        <v>205</v>
      </c>
      <c r="K168" s="2" t="s">
        <v>42</v>
      </c>
      <c r="L168" s="34" t="str">
        <f t="shared" si="8"/>
        <v>松田　侑士 (3)</v>
      </c>
      <c r="M168" s="34" t="str">
        <f t="shared" si="9"/>
        <v>04</v>
      </c>
      <c r="N168" s="34" t="str">
        <f t="shared" si="10"/>
        <v>Yuto MATSUDA (04)</v>
      </c>
      <c r="O168" s="34">
        <f t="shared" si="11"/>
        <v>100000167</v>
      </c>
    </row>
    <row r="169" spans="1:15" ht="18">
      <c r="A169" s="186">
        <v>168</v>
      </c>
      <c r="B169" s="2">
        <v>492189</v>
      </c>
      <c r="C169" s="2" t="s">
        <v>600</v>
      </c>
      <c r="D169" s="2" t="s">
        <v>6034</v>
      </c>
      <c r="E169" s="2" t="s">
        <v>6035</v>
      </c>
      <c r="F169" s="196" t="s">
        <v>4661</v>
      </c>
      <c r="G169" s="2">
        <v>3</v>
      </c>
      <c r="H169" s="2" t="s">
        <v>5834</v>
      </c>
      <c r="I169" s="2" t="s">
        <v>759</v>
      </c>
      <c r="J169" s="2" t="s">
        <v>6036</v>
      </c>
      <c r="K169" s="2" t="s">
        <v>42</v>
      </c>
      <c r="L169" s="34" t="str">
        <f t="shared" si="8"/>
        <v>八尾　藍麻 (3)</v>
      </c>
      <c r="M169" s="34" t="str">
        <f t="shared" si="9"/>
        <v>04</v>
      </c>
      <c r="N169" s="34" t="str">
        <f t="shared" si="10"/>
        <v>Ramma YAO (04)</v>
      </c>
      <c r="O169" s="34">
        <f t="shared" si="11"/>
        <v>100000168</v>
      </c>
    </row>
    <row r="170" spans="1:15" ht="18">
      <c r="A170" s="186">
        <v>169</v>
      </c>
      <c r="B170" s="2">
        <v>492189</v>
      </c>
      <c r="C170" s="2" t="s">
        <v>600</v>
      </c>
      <c r="D170" s="2" t="s">
        <v>6037</v>
      </c>
      <c r="E170" s="2" t="s">
        <v>6038</v>
      </c>
      <c r="F170" s="196" t="s">
        <v>6039</v>
      </c>
      <c r="G170" s="2">
        <v>3</v>
      </c>
      <c r="H170" s="2" t="s">
        <v>5834</v>
      </c>
      <c r="I170" s="2" t="s">
        <v>337</v>
      </c>
      <c r="J170" s="2" t="s">
        <v>228</v>
      </c>
      <c r="K170" s="2" t="s">
        <v>42</v>
      </c>
      <c r="L170" s="34" t="str">
        <f t="shared" si="8"/>
        <v>永野　嶺 (3)</v>
      </c>
      <c r="M170" s="34" t="str">
        <f t="shared" si="9"/>
        <v>04</v>
      </c>
      <c r="N170" s="34" t="str">
        <f t="shared" si="10"/>
        <v>Rei NAGANO (04)</v>
      </c>
      <c r="O170" s="34">
        <f t="shared" si="11"/>
        <v>100000169</v>
      </c>
    </row>
    <row r="171" spans="1:15" ht="18">
      <c r="A171" s="186">
        <v>170</v>
      </c>
      <c r="B171" s="2">
        <v>492189</v>
      </c>
      <c r="C171" s="2" t="s">
        <v>600</v>
      </c>
      <c r="D171" s="2" t="s">
        <v>6040</v>
      </c>
      <c r="E171" s="2" t="s">
        <v>6041</v>
      </c>
      <c r="F171" s="196" t="s">
        <v>6042</v>
      </c>
      <c r="G171" s="2">
        <v>3</v>
      </c>
      <c r="H171" s="2" t="s">
        <v>5834</v>
      </c>
      <c r="I171" s="2" t="s">
        <v>431</v>
      </c>
      <c r="J171" s="2" t="s">
        <v>209</v>
      </c>
      <c r="K171" s="2" t="s">
        <v>42</v>
      </c>
      <c r="L171" s="34" t="str">
        <f t="shared" si="8"/>
        <v>内田　大貴 (3)</v>
      </c>
      <c r="M171" s="34" t="str">
        <f t="shared" si="9"/>
        <v>05</v>
      </c>
      <c r="N171" s="34" t="str">
        <f t="shared" si="10"/>
        <v>Daiki UCHIDA (05)</v>
      </c>
      <c r="O171" s="34">
        <f t="shared" si="11"/>
        <v>100000170</v>
      </c>
    </row>
    <row r="172" spans="1:15" ht="18">
      <c r="A172" s="186">
        <v>171</v>
      </c>
      <c r="B172" s="2">
        <v>492189</v>
      </c>
      <c r="C172" s="2" t="s">
        <v>600</v>
      </c>
      <c r="D172" s="2" t="s">
        <v>6043</v>
      </c>
      <c r="E172" s="2" t="s">
        <v>6044</v>
      </c>
      <c r="F172" s="196" t="s">
        <v>5002</v>
      </c>
      <c r="G172" s="2">
        <v>3</v>
      </c>
      <c r="H172" s="2" t="s">
        <v>5830</v>
      </c>
      <c r="I172" s="2" t="s">
        <v>548</v>
      </c>
      <c r="J172" s="2" t="s">
        <v>250</v>
      </c>
      <c r="K172" s="2" t="s">
        <v>42</v>
      </c>
      <c r="L172" s="34" t="str">
        <f t="shared" si="8"/>
        <v>坂口　遥斗 (3)</v>
      </c>
      <c r="M172" s="34" t="str">
        <f t="shared" si="9"/>
        <v>04</v>
      </c>
      <c r="N172" s="34" t="str">
        <f t="shared" si="10"/>
        <v>Haruto SAKAGUCHI (04)</v>
      </c>
      <c r="O172" s="34">
        <f t="shared" si="11"/>
        <v>100000171</v>
      </c>
    </row>
    <row r="173" spans="1:15" ht="18">
      <c r="A173" s="186">
        <v>172</v>
      </c>
      <c r="B173" s="2">
        <v>492189</v>
      </c>
      <c r="C173" s="2" t="s">
        <v>600</v>
      </c>
      <c r="D173" s="2" t="s">
        <v>6045</v>
      </c>
      <c r="E173" s="2" t="s">
        <v>6046</v>
      </c>
      <c r="F173" s="196" t="s">
        <v>6047</v>
      </c>
      <c r="G173" s="2">
        <v>2</v>
      </c>
      <c r="H173" s="2" t="s">
        <v>5768</v>
      </c>
      <c r="I173" s="2" t="s">
        <v>966</v>
      </c>
      <c r="J173" s="2" t="s">
        <v>1472</v>
      </c>
      <c r="K173" s="2" t="s">
        <v>42</v>
      </c>
      <c r="L173" s="34" t="str">
        <f t="shared" si="8"/>
        <v>魚谷　未徠 (2)</v>
      </c>
      <c r="M173" s="34" t="str">
        <f t="shared" si="9"/>
        <v>05</v>
      </c>
      <c r="N173" s="34" t="str">
        <f t="shared" si="10"/>
        <v>Mirai UOTANI (05)</v>
      </c>
      <c r="O173" s="34">
        <f t="shared" si="11"/>
        <v>100000172</v>
      </c>
    </row>
    <row r="174" spans="1:15" ht="18">
      <c r="A174" s="186">
        <v>173</v>
      </c>
      <c r="B174" s="2">
        <v>492189</v>
      </c>
      <c r="C174" s="2" t="s">
        <v>600</v>
      </c>
      <c r="D174" s="2" t="s">
        <v>6048</v>
      </c>
      <c r="E174" s="2" t="s">
        <v>6049</v>
      </c>
      <c r="F174" s="196" t="s">
        <v>6050</v>
      </c>
      <c r="G174" s="2">
        <v>2</v>
      </c>
      <c r="H174" s="2" t="s">
        <v>5759</v>
      </c>
      <c r="I174" s="2" t="s">
        <v>6051</v>
      </c>
      <c r="J174" s="2" t="s">
        <v>6052</v>
      </c>
      <c r="K174" s="2" t="s">
        <v>42</v>
      </c>
      <c r="L174" s="34" t="str">
        <f t="shared" si="8"/>
        <v>リード　来優 (2)</v>
      </c>
      <c r="M174" s="34" t="str">
        <f t="shared" si="9"/>
        <v>06</v>
      </c>
      <c r="N174" s="34" t="str">
        <f t="shared" si="10"/>
        <v>Raiu REED (06)</v>
      </c>
      <c r="O174" s="34">
        <f t="shared" si="11"/>
        <v>100000173</v>
      </c>
    </row>
    <row r="175" spans="1:15" ht="18">
      <c r="A175" s="186">
        <v>174</v>
      </c>
      <c r="B175" s="2">
        <v>492189</v>
      </c>
      <c r="C175" s="2" t="s">
        <v>600</v>
      </c>
      <c r="D175" s="2" t="s">
        <v>6053</v>
      </c>
      <c r="E175" s="2" t="s">
        <v>6054</v>
      </c>
      <c r="F175" s="196" t="s">
        <v>6055</v>
      </c>
      <c r="G175" s="2">
        <v>2</v>
      </c>
      <c r="H175" s="2" t="s">
        <v>5759</v>
      </c>
      <c r="I175" s="2" t="s">
        <v>274</v>
      </c>
      <c r="J175" s="2" t="s">
        <v>976</v>
      </c>
      <c r="K175" s="2" t="s">
        <v>42</v>
      </c>
      <c r="L175" s="34" t="str">
        <f t="shared" si="8"/>
        <v>山本　啓人 (2)</v>
      </c>
      <c r="M175" s="34" t="str">
        <f t="shared" si="9"/>
        <v>05</v>
      </c>
      <c r="N175" s="34" t="str">
        <f t="shared" si="10"/>
        <v>Keito YAMAMOTO (05)</v>
      </c>
      <c r="O175" s="34">
        <f t="shared" si="11"/>
        <v>100000174</v>
      </c>
    </row>
    <row r="176" spans="1:15" ht="18">
      <c r="A176" s="186">
        <v>175</v>
      </c>
      <c r="B176" s="2">
        <v>492189</v>
      </c>
      <c r="C176" s="2" t="s">
        <v>600</v>
      </c>
      <c r="D176" s="2" t="s">
        <v>6056</v>
      </c>
      <c r="E176" s="2" t="s">
        <v>6057</v>
      </c>
      <c r="F176" s="196" t="s">
        <v>6058</v>
      </c>
      <c r="G176" s="2">
        <v>2</v>
      </c>
      <c r="H176" s="2" t="s">
        <v>5759</v>
      </c>
      <c r="I176" s="2" t="s">
        <v>6059</v>
      </c>
      <c r="J176" s="2" t="s">
        <v>850</v>
      </c>
      <c r="K176" s="2" t="s">
        <v>42</v>
      </c>
      <c r="L176" s="34" t="str">
        <f t="shared" si="8"/>
        <v>徳廣　匡祇 (2)</v>
      </c>
      <c r="M176" s="34" t="str">
        <f t="shared" si="9"/>
        <v>05</v>
      </c>
      <c r="N176" s="34" t="str">
        <f t="shared" si="10"/>
        <v>Masashi TOKUHIRO (05)</v>
      </c>
      <c r="O176" s="34">
        <f t="shared" si="11"/>
        <v>100000175</v>
      </c>
    </row>
    <row r="177" spans="1:15" ht="18">
      <c r="A177" s="186">
        <v>176</v>
      </c>
      <c r="B177" s="2">
        <v>492189</v>
      </c>
      <c r="C177" s="2" t="s">
        <v>600</v>
      </c>
      <c r="D177" s="2" t="s">
        <v>6060</v>
      </c>
      <c r="E177" s="2" t="s">
        <v>6061</v>
      </c>
      <c r="F177" s="196" t="s">
        <v>6062</v>
      </c>
      <c r="G177" s="2">
        <v>2</v>
      </c>
      <c r="H177" s="2" t="s">
        <v>5759</v>
      </c>
      <c r="I177" s="2" t="s">
        <v>829</v>
      </c>
      <c r="J177" s="2" t="s">
        <v>271</v>
      </c>
      <c r="K177" s="2" t="s">
        <v>42</v>
      </c>
      <c r="L177" s="34" t="str">
        <f t="shared" si="8"/>
        <v>松永　颯優 (2)</v>
      </c>
      <c r="M177" s="34" t="str">
        <f t="shared" si="9"/>
        <v>05</v>
      </c>
      <c r="N177" s="34" t="str">
        <f t="shared" si="10"/>
        <v>Soma MATSUNAGA (05)</v>
      </c>
      <c r="O177" s="34">
        <f t="shared" si="11"/>
        <v>100000176</v>
      </c>
    </row>
    <row r="178" spans="1:15" ht="18">
      <c r="A178" s="186">
        <v>177</v>
      </c>
      <c r="B178" s="2">
        <v>492189</v>
      </c>
      <c r="C178" s="2" t="s">
        <v>600</v>
      </c>
      <c r="D178" s="2" t="s">
        <v>6063</v>
      </c>
      <c r="E178" s="2" t="s">
        <v>6064</v>
      </c>
      <c r="F178" s="196" t="s">
        <v>6065</v>
      </c>
      <c r="G178" s="2">
        <v>2</v>
      </c>
      <c r="H178" s="2" t="s">
        <v>5830</v>
      </c>
      <c r="I178" s="2" t="s">
        <v>2323</v>
      </c>
      <c r="J178" s="2" t="s">
        <v>3146</v>
      </c>
      <c r="K178" s="2" t="s">
        <v>42</v>
      </c>
      <c r="L178" s="34" t="str">
        <f t="shared" si="8"/>
        <v>菅原　雅晴 (2)</v>
      </c>
      <c r="M178" s="34" t="str">
        <f t="shared" si="9"/>
        <v>05</v>
      </c>
      <c r="N178" s="34" t="str">
        <f t="shared" si="10"/>
        <v>Masaharu SUGAWARA (05)</v>
      </c>
      <c r="O178" s="34">
        <f t="shared" si="11"/>
        <v>100000177</v>
      </c>
    </row>
    <row r="179" spans="1:15" ht="18">
      <c r="A179" s="186">
        <v>178</v>
      </c>
      <c r="B179" s="2">
        <v>492189</v>
      </c>
      <c r="C179" s="2" t="s">
        <v>600</v>
      </c>
      <c r="D179" s="2" t="s">
        <v>6066</v>
      </c>
      <c r="E179" s="2" t="s">
        <v>6067</v>
      </c>
      <c r="F179" s="196" t="s">
        <v>6047</v>
      </c>
      <c r="G179" s="2">
        <v>2</v>
      </c>
      <c r="H179" s="2" t="s">
        <v>5779</v>
      </c>
      <c r="I179" s="2" t="s">
        <v>285</v>
      </c>
      <c r="J179" s="2" t="s">
        <v>92</v>
      </c>
      <c r="K179" s="2" t="s">
        <v>42</v>
      </c>
      <c r="L179" s="34" t="str">
        <f t="shared" si="8"/>
        <v>河田　隼利 (2)</v>
      </c>
      <c r="M179" s="34" t="str">
        <f t="shared" si="9"/>
        <v>05</v>
      </c>
      <c r="N179" s="34" t="str">
        <f t="shared" si="10"/>
        <v>Hayato KAWATA (05)</v>
      </c>
      <c r="O179" s="34">
        <f t="shared" si="11"/>
        <v>100000178</v>
      </c>
    </row>
    <row r="180" spans="1:15" ht="18">
      <c r="A180" s="186">
        <v>179</v>
      </c>
      <c r="B180" s="2">
        <v>492189</v>
      </c>
      <c r="C180" s="2" t="s">
        <v>600</v>
      </c>
      <c r="D180" s="2" t="s">
        <v>6068</v>
      </c>
      <c r="E180" s="2" t="s">
        <v>6069</v>
      </c>
      <c r="F180" s="196" t="s">
        <v>5977</v>
      </c>
      <c r="G180" s="2">
        <v>2</v>
      </c>
      <c r="H180" s="2" t="s">
        <v>5978</v>
      </c>
      <c r="I180" s="2" t="s">
        <v>6070</v>
      </c>
      <c r="J180" s="2" t="s">
        <v>3039</v>
      </c>
      <c r="K180" s="2" t="s">
        <v>42</v>
      </c>
      <c r="L180" s="34" t="str">
        <f t="shared" si="8"/>
        <v>板垣　弘海 (2)</v>
      </c>
      <c r="M180" s="34" t="str">
        <f t="shared" si="9"/>
        <v>05</v>
      </c>
      <c r="N180" s="34" t="str">
        <f t="shared" si="10"/>
        <v>Hiromi ITAGAKI (05)</v>
      </c>
      <c r="O180" s="34">
        <f t="shared" si="11"/>
        <v>100000179</v>
      </c>
    </row>
    <row r="181" spans="1:15" ht="18">
      <c r="A181" s="186">
        <v>180</v>
      </c>
      <c r="B181" s="2">
        <v>492189</v>
      </c>
      <c r="C181" s="2" t="s">
        <v>600</v>
      </c>
      <c r="D181" s="2" t="s">
        <v>6071</v>
      </c>
      <c r="E181" s="2" t="s">
        <v>6072</v>
      </c>
      <c r="F181" s="196" t="s">
        <v>6073</v>
      </c>
      <c r="G181" s="2">
        <v>2</v>
      </c>
      <c r="H181" s="2" t="s">
        <v>6074</v>
      </c>
      <c r="I181" s="2" t="s">
        <v>3019</v>
      </c>
      <c r="J181" s="2" t="s">
        <v>299</v>
      </c>
      <c r="K181" s="2" t="s">
        <v>42</v>
      </c>
      <c r="L181" s="34" t="str">
        <f t="shared" si="8"/>
        <v>古田　瑞樹 (2)</v>
      </c>
      <c r="M181" s="34" t="str">
        <f t="shared" si="9"/>
        <v>05</v>
      </c>
      <c r="N181" s="34" t="str">
        <f t="shared" si="10"/>
        <v>Mizuki FURUTA (05)</v>
      </c>
      <c r="O181" s="34">
        <f t="shared" si="11"/>
        <v>100000180</v>
      </c>
    </row>
    <row r="182" spans="1:15" ht="18">
      <c r="A182" s="186">
        <v>181</v>
      </c>
      <c r="B182" s="2">
        <v>492189</v>
      </c>
      <c r="C182" s="2" t="s">
        <v>600</v>
      </c>
      <c r="D182" s="2" t="s">
        <v>6075</v>
      </c>
      <c r="E182" s="2" t="s">
        <v>6076</v>
      </c>
      <c r="F182" s="196" t="s">
        <v>6077</v>
      </c>
      <c r="G182" s="2">
        <v>2</v>
      </c>
      <c r="H182" s="2" t="s">
        <v>5978</v>
      </c>
      <c r="I182" s="2" t="s">
        <v>6078</v>
      </c>
      <c r="J182" s="2" t="s">
        <v>196</v>
      </c>
      <c r="K182" s="2" t="s">
        <v>42</v>
      </c>
      <c r="L182" s="34" t="str">
        <f t="shared" si="8"/>
        <v>竹村　明人 (2)</v>
      </c>
      <c r="M182" s="34" t="str">
        <f t="shared" si="9"/>
        <v>06</v>
      </c>
      <c r="N182" s="34" t="str">
        <f t="shared" si="10"/>
        <v>Akito TAKEMURA (06)</v>
      </c>
      <c r="O182" s="34">
        <f t="shared" si="11"/>
        <v>100000181</v>
      </c>
    </row>
    <row r="183" spans="1:15" ht="18">
      <c r="A183" s="186">
        <v>182</v>
      </c>
      <c r="B183" s="2">
        <v>492189</v>
      </c>
      <c r="C183" s="2" t="s">
        <v>600</v>
      </c>
      <c r="D183" s="2" t="s">
        <v>6079</v>
      </c>
      <c r="E183" s="2" t="s">
        <v>6080</v>
      </c>
      <c r="F183" s="196" t="s">
        <v>6081</v>
      </c>
      <c r="G183" s="2">
        <v>2</v>
      </c>
      <c r="H183" s="2" t="s">
        <v>5779</v>
      </c>
      <c r="I183" s="2" t="s">
        <v>6082</v>
      </c>
      <c r="J183" s="2" t="s">
        <v>6083</v>
      </c>
      <c r="K183" s="2" t="s">
        <v>42</v>
      </c>
      <c r="L183" s="34" t="str">
        <f t="shared" si="8"/>
        <v>高倉　侃斗 (2)</v>
      </c>
      <c r="M183" s="34" t="str">
        <f t="shared" si="9"/>
        <v>05</v>
      </c>
      <c r="N183" s="34" t="str">
        <f t="shared" si="10"/>
        <v>Kanto TAKAKURA (05)</v>
      </c>
      <c r="O183" s="34">
        <f t="shared" si="11"/>
        <v>100000182</v>
      </c>
    </row>
    <row r="184" spans="1:15" ht="18">
      <c r="A184" s="186">
        <v>183</v>
      </c>
      <c r="B184" s="2">
        <v>492189</v>
      </c>
      <c r="C184" s="2" t="s">
        <v>600</v>
      </c>
      <c r="D184" s="2" t="s">
        <v>6084</v>
      </c>
      <c r="E184" s="2" t="s">
        <v>6085</v>
      </c>
      <c r="F184" s="196" t="s">
        <v>6086</v>
      </c>
      <c r="G184" s="2">
        <v>2</v>
      </c>
      <c r="H184" s="2" t="s">
        <v>6024</v>
      </c>
      <c r="I184" s="2" t="s">
        <v>1305</v>
      </c>
      <c r="J184" s="2" t="s">
        <v>5229</v>
      </c>
      <c r="K184" s="2" t="s">
        <v>42</v>
      </c>
      <c r="L184" s="34" t="str">
        <f t="shared" si="8"/>
        <v>野口　恭吾 (2)</v>
      </c>
      <c r="M184" s="34" t="str">
        <f t="shared" si="9"/>
        <v>05</v>
      </c>
      <c r="N184" s="34" t="str">
        <f t="shared" si="10"/>
        <v>Kyogo NOGUCHI (05)</v>
      </c>
      <c r="O184" s="34">
        <f t="shared" si="11"/>
        <v>100000183</v>
      </c>
    </row>
    <row r="185" spans="1:15" ht="18">
      <c r="A185" s="186">
        <v>184</v>
      </c>
      <c r="B185" s="2">
        <v>492189</v>
      </c>
      <c r="C185" s="2" t="s">
        <v>600</v>
      </c>
      <c r="D185" s="2" t="s">
        <v>6087</v>
      </c>
      <c r="E185" s="2" t="s">
        <v>6088</v>
      </c>
      <c r="F185" s="196" t="s">
        <v>6089</v>
      </c>
      <c r="G185" s="2">
        <v>2</v>
      </c>
      <c r="H185" s="2" t="s">
        <v>5760</v>
      </c>
      <c r="I185" s="2" t="s">
        <v>340</v>
      </c>
      <c r="J185" s="2" t="s">
        <v>6090</v>
      </c>
      <c r="K185" s="2" t="s">
        <v>42</v>
      </c>
      <c r="L185" s="34" t="str">
        <f t="shared" si="8"/>
        <v>松原　幸之助 (2)</v>
      </c>
      <c r="M185" s="34" t="str">
        <f t="shared" si="9"/>
        <v>06</v>
      </c>
      <c r="N185" s="34" t="str">
        <f t="shared" si="10"/>
        <v>Konosuke MATSUBARA (06)</v>
      </c>
      <c r="O185" s="34">
        <f t="shared" si="11"/>
        <v>100000184</v>
      </c>
    </row>
    <row r="186" spans="1:15" ht="18">
      <c r="A186" s="186">
        <v>185</v>
      </c>
      <c r="B186" s="2">
        <v>492189</v>
      </c>
      <c r="C186" s="2" t="s">
        <v>600</v>
      </c>
      <c r="D186" s="2" t="s">
        <v>6091</v>
      </c>
      <c r="E186" s="2" t="s">
        <v>6092</v>
      </c>
      <c r="F186" s="196" t="s">
        <v>6093</v>
      </c>
      <c r="G186" s="2">
        <v>2</v>
      </c>
      <c r="H186" s="2" t="s">
        <v>5996</v>
      </c>
      <c r="I186" s="2" t="s">
        <v>275</v>
      </c>
      <c r="J186" s="2" t="s">
        <v>391</v>
      </c>
      <c r="K186" s="2" t="s">
        <v>42</v>
      </c>
      <c r="L186" s="34" t="str">
        <f t="shared" si="8"/>
        <v>渡部　篤季 (2)</v>
      </c>
      <c r="M186" s="34" t="str">
        <f t="shared" si="9"/>
        <v>05</v>
      </c>
      <c r="N186" s="34" t="str">
        <f t="shared" si="10"/>
        <v>Atsuki WATANABE (05)</v>
      </c>
      <c r="O186" s="34">
        <f t="shared" si="11"/>
        <v>100000185</v>
      </c>
    </row>
    <row r="187" spans="1:15" ht="18">
      <c r="A187" s="186">
        <v>186</v>
      </c>
      <c r="B187" s="2">
        <v>492189</v>
      </c>
      <c r="C187" s="2" t="s">
        <v>600</v>
      </c>
      <c r="D187" s="2" t="s">
        <v>6094</v>
      </c>
      <c r="E187" s="2" t="s">
        <v>6095</v>
      </c>
      <c r="F187" s="196" t="s">
        <v>6096</v>
      </c>
      <c r="G187" s="2">
        <v>2</v>
      </c>
      <c r="H187" s="2" t="s">
        <v>5779</v>
      </c>
      <c r="I187" s="2" t="s">
        <v>44</v>
      </c>
      <c r="J187" s="2" t="s">
        <v>122</v>
      </c>
      <c r="K187" s="2" t="s">
        <v>42</v>
      </c>
      <c r="L187" s="34" t="str">
        <f t="shared" si="8"/>
        <v>清水　柊汰 (2)</v>
      </c>
      <c r="M187" s="34" t="str">
        <f t="shared" si="9"/>
        <v>05</v>
      </c>
      <c r="N187" s="34" t="str">
        <f t="shared" si="10"/>
        <v>Shuta SHIMIZU (05)</v>
      </c>
      <c r="O187" s="34">
        <f t="shared" si="11"/>
        <v>100000186</v>
      </c>
    </row>
    <row r="188" spans="1:15" ht="18">
      <c r="A188" s="186">
        <v>187</v>
      </c>
      <c r="B188" s="2">
        <v>492189</v>
      </c>
      <c r="C188" s="2" t="s">
        <v>600</v>
      </c>
      <c r="D188" s="2" t="s">
        <v>6097</v>
      </c>
      <c r="E188" s="2" t="s">
        <v>6098</v>
      </c>
      <c r="F188" s="196" t="s">
        <v>6099</v>
      </c>
      <c r="G188" s="2">
        <v>2</v>
      </c>
      <c r="H188" s="2" t="s">
        <v>5978</v>
      </c>
      <c r="I188" s="2" t="s">
        <v>6100</v>
      </c>
      <c r="J188" s="2" t="s">
        <v>92</v>
      </c>
      <c r="K188" s="2" t="s">
        <v>42</v>
      </c>
      <c r="L188" s="34" t="str">
        <f t="shared" si="8"/>
        <v>冨江　駿仁 (2)</v>
      </c>
      <c r="M188" s="34" t="str">
        <f t="shared" si="9"/>
        <v>06</v>
      </c>
      <c r="N188" s="34" t="str">
        <f t="shared" si="10"/>
        <v>Hayato TOMIE (06)</v>
      </c>
      <c r="O188" s="34">
        <f t="shared" si="11"/>
        <v>100000187</v>
      </c>
    </row>
    <row r="189" spans="1:15" ht="18">
      <c r="A189" s="186">
        <v>188</v>
      </c>
      <c r="B189" s="2">
        <v>492189</v>
      </c>
      <c r="C189" s="2" t="s">
        <v>600</v>
      </c>
      <c r="D189" s="2" t="s">
        <v>6101</v>
      </c>
      <c r="E189" s="2" t="s">
        <v>6102</v>
      </c>
      <c r="F189" s="196" t="s">
        <v>6103</v>
      </c>
      <c r="G189" s="2">
        <v>2</v>
      </c>
      <c r="H189" s="2" t="s">
        <v>5760</v>
      </c>
      <c r="I189" s="2" t="s">
        <v>1342</v>
      </c>
      <c r="J189" s="2" t="s">
        <v>165</v>
      </c>
      <c r="K189" s="2" t="s">
        <v>42</v>
      </c>
      <c r="L189" s="34" t="str">
        <f t="shared" si="8"/>
        <v>桂　将貴 (2)</v>
      </c>
      <c r="M189" s="34" t="str">
        <f t="shared" si="9"/>
        <v>05</v>
      </c>
      <c r="N189" s="34" t="str">
        <f t="shared" si="10"/>
        <v>Masaki KATSURA (05)</v>
      </c>
      <c r="O189" s="34">
        <f t="shared" si="11"/>
        <v>100000188</v>
      </c>
    </row>
    <row r="190" spans="1:15" ht="18">
      <c r="A190" s="186">
        <v>189</v>
      </c>
      <c r="B190" s="2">
        <v>492189</v>
      </c>
      <c r="C190" s="2" t="s">
        <v>600</v>
      </c>
      <c r="D190" s="2" t="s">
        <v>6104</v>
      </c>
      <c r="E190" s="2" t="s">
        <v>6105</v>
      </c>
      <c r="F190" s="196" t="s">
        <v>6106</v>
      </c>
      <c r="G190" s="2">
        <v>2</v>
      </c>
      <c r="H190" s="2" t="s">
        <v>5978</v>
      </c>
      <c r="I190" s="2" t="s">
        <v>560</v>
      </c>
      <c r="J190" s="2" t="s">
        <v>181</v>
      </c>
      <c r="K190" s="2" t="s">
        <v>42</v>
      </c>
      <c r="L190" s="34" t="str">
        <f t="shared" si="8"/>
        <v>池田　快音 (2)</v>
      </c>
      <c r="M190" s="34" t="str">
        <f t="shared" si="9"/>
        <v>05</v>
      </c>
      <c r="N190" s="34" t="str">
        <f t="shared" si="10"/>
        <v>Kaito IKEDA (05)</v>
      </c>
      <c r="O190" s="34">
        <f t="shared" si="11"/>
        <v>100000189</v>
      </c>
    </row>
    <row r="191" spans="1:15" ht="18">
      <c r="A191" s="186">
        <v>190</v>
      </c>
      <c r="B191" s="2">
        <v>492189</v>
      </c>
      <c r="C191" s="2" t="s">
        <v>600</v>
      </c>
      <c r="D191" s="2" t="s">
        <v>6107</v>
      </c>
      <c r="E191" s="2" t="s">
        <v>6108</v>
      </c>
      <c r="F191" s="196" t="s">
        <v>5941</v>
      </c>
      <c r="G191" s="2">
        <v>2</v>
      </c>
      <c r="H191" s="2" t="s">
        <v>5779</v>
      </c>
      <c r="I191" s="2" t="s">
        <v>6109</v>
      </c>
      <c r="J191" s="2" t="s">
        <v>250</v>
      </c>
      <c r="K191" s="2" t="s">
        <v>42</v>
      </c>
      <c r="L191" s="34" t="str">
        <f t="shared" si="8"/>
        <v>角田　陽都 (2)</v>
      </c>
      <c r="M191" s="34" t="str">
        <f t="shared" si="9"/>
        <v>06</v>
      </c>
      <c r="N191" s="34" t="str">
        <f t="shared" si="10"/>
        <v>Haruto SUMIDA (06)</v>
      </c>
      <c r="O191" s="34">
        <f t="shared" si="11"/>
        <v>100000190</v>
      </c>
    </row>
    <row r="192" spans="1:15" ht="18">
      <c r="A192" s="186">
        <v>191</v>
      </c>
      <c r="B192" s="2">
        <v>492189</v>
      </c>
      <c r="C192" s="2" t="s">
        <v>600</v>
      </c>
      <c r="D192" s="2" t="s">
        <v>6110</v>
      </c>
      <c r="E192" s="2" t="s">
        <v>6111</v>
      </c>
      <c r="F192" s="196" t="s">
        <v>6112</v>
      </c>
      <c r="G192" s="2">
        <v>2</v>
      </c>
      <c r="H192" s="2" t="s">
        <v>5760</v>
      </c>
      <c r="I192" s="2" t="s">
        <v>131</v>
      </c>
      <c r="J192" s="2" t="s">
        <v>6113</v>
      </c>
      <c r="K192" s="2" t="s">
        <v>42</v>
      </c>
      <c r="L192" s="34" t="str">
        <f t="shared" si="8"/>
        <v>中村　孔明 (2)</v>
      </c>
      <c r="M192" s="34" t="str">
        <f t="shared" si="9"/>
        <v>06</v>
      </c>
      <c r="N192" s="34" t="str">
        <f t="shared" si="10"/>
        <v>Komei NAKAMURA (06)</v>
      </c>
      <c r="O192" s="34">
        <f t="shared" si="11"/>
        <v>100000191</v>
      </c>
    </row>
    <row r="193" spans="1:15" ht="18">
      <c r="A193" s="186">
        <v>192</v>
      </c>
      <c r="B193" s="2">
        <v>492189</v>
      </c>
      <c r="C193" s="2" t="s">
        <v>600</v>
      </c>
      <c r="D193" s="2" t="s">
        <v>6114</v>
      </c>
      <c r="E193" s="2" t="s">
        <v>6115</v>
      </c>
      <c r="F193" s="196" t="s">
        <v>6116</v>
      </c>
      <c r="G193" s="2">
        <v>2</v>
      </c>
      <c r="H193" s="2" t="s">
        <v>5759</v>
      </c>
      <c r="I193" s="2" t="s">
        <v>1342</v>
      </c>
      <c r="J193" s="2" t="s">
        <v>963</v>
      </c>
      <c r="K193" s="2" t="s">
        <v>42</v>
      </c>
      <c r="L193" s="34" t="str">
        <f t="shared" si="8"/>
        <v>桂　蒼人 (2)</v>
      </c>
      <c r="M193" s="34" t="str">
        <f t="shared" si="9"/>
        <v>05</v>
      </c>
      <c r="N193" s="34" t="str">
        <f t="shared" si="10"/>
        <v>Aoto KATSURA (05)</v>
      </c>
      <c r="O193" s="34">
        <f t="shared" si="11"/>
        <v>100000192</v>
      </c>
    </row>
    <row r="194" spans="1:15" ht="18">
      <c r="A194" s="186">
        <v>193</v>
      </c>
      <c r="B194" s="2">
        <v>492189</v>
      </c>
      <c r="C194" s="2" t="s">
        <v>600</v>
      </c>
      <c r="D194" s="2" t="s">
        <v>6117</v>
      </c>
      <c r="E194" s="2" t="s">
        <v>6118</v>
      </c>
      <c r="F194" s="196" t="s">
        <v>6119</v>
      </c>
      <c r="G194" s="2">
        <v>2</v>
      </c>
      <c r="H194" s="2" t="s">
        <v>5996</v>
      </c>
      <c r="I194" s="2" t="s">
        <v>552</v>
      </c>
      <c r="J194" s="2" t="s">
        <v>147</v>
      </c>
      <c r="K194" s="2" t="s">
        <v>42</v>
      </c>
      <c r="L194" s="34" t="str">
        <f t="shared" si="8"/>
        <v>吉村　陸翔 (2)</v>
      </c>
      <c r="M194" s="34" t="str">
        <f t="shared" si="9"/>
        <v>06</v>
      </c>
      <c r="N194" s="34" t="str">
        <f t="shared" si="10"/>
        <v>Rikuto YOSHIMURA (06)</v>
      </c>
      <c r="O194" s="34">
        <f t="shared" si="11"/>
        <v>100000193</v>
      </c>
    </row>
    <row r="195" spans="1:15" ht="18">
      <c r="A195" s="186">
        <v>194</v>
      </c>
      <c r="B195" s="2">
        <v>492189</v>
      </c>
      <c r="C195" s="2" t="s">
        <v>600</v>
      </c>
      <c r="D195" s="2" t="s">
        <v>6120</v>
      </c>
      <c r="E195" s="2" t="s">
        <v>6121</v>
      </c>
      <c r="F195" s="196" t="s">
        <v>6103</v>
      </c>
      <c r="G195" s="2">
        <v>2</v>
      </c>
      <c r="H195" s="2" t="s">
        <v>5760</v>
      </c>
      <c r="I195" s="2" t="s">
        <v>1162</v>
      </c>
      <c r="J195" s="2" t="s">
        <v>6122</v>
      </c>
      <c r="K195" s="2" t="s">
        <v>42</v>
      </c>
      <c r="L195" s="34" t="str">
        <f t="shared" ref="L195:L258" si="12">IF($A195="","",$D195&amp;" ("&amp;$G195&amp;")")</f>
        <v>西　桔平 (2)</v>
      </c>
      <c r="M195" s="34" t="str">
        <f t="shared" ref="M195:M258" si="13">IF($A195="","",RIGHT(YEAR($F195),2))</f>
        <v>05</v>
      </c>
      <c r="N195" s="34" t="str">
        <f t="shared" ref="N195:N258" si="14">IF($A195="","",$J195&amp;" "&amp;$I195&amp;" ("&amp;$M195&amp;")")</f>
        <v>Kippei NISHI (05)</v>
      </c>
      <c r="O195" s="34">
        <f t="shared" ref="O195:O258" si="15">IF($A195="","",100000000+$A195)</f>
        <v>100000194</v>
      </c>
    </row>
    <row r="196" spans="1:15" ht="18">
      <c r="A196" s="186">
        <v>195</v>
      </c>
      <c r="B196" s="2">
        <v>492189</v>
      </c>
      <c r="C196" s="2" t="s">
        <v>600</v>
      </c>
      <c r="D196" s="2" t="s">
        <v>6123</v>
      </c>
      <c r="E196" s="2" t="s">
        <v>6124</v>
      </c>
      <c r="F196" s="196" t="s">
        <v>6125</v>
      </c>
      <c r="G196" s="2">
        <v>2</v>
      </c>
      <c r="H196" s="2" t="s">
        <v>5759</v>
      </c>
      <c r="I196" s="2" t="s">
        <v>582</v>
      </c>
      <c r="J196" s="2" t="s">
        <v>1405</v>
      </c>
      <c r="K196" s="2" t="s">
        <v>42</v>
      </c>
      <c r="L196" s="34" t="str">
        <f t="shared" si="12"/>
        <v>小西　夢空 (2)</v>
      </c>
      <c r="M196" s="34" t="str">
        <f t="shared" si="13"/>
        <v>05</v>
      </c>
      <c r="N196" s="34" t="str">
        <f t="shared" si="14"/>
        <v>Yua KONISHI (05)</v>
      </c>
      <c r="O196" s="34">
        <f t="shared" si="15"/>
        <v>100000195</v>
      </c>
    </row>
    <row r="197" spans="1:15" ht="18">
      <c r="A197" s="186">
        <v>196</v>
      </c>
      <c r="B197" s="2">
        <v>492189</v>
      </c>
      <c r="C197" s="2" t="s">
        <v>600</v>
      </c>
      <c r="D197" s="2" t="s">
        <v>6126</v>
      </c>
      <c r="E197" s="2" t="s">
        <v>6127</v>
      </c>
      <c r="F197" s="196" t="s">
        <v>5965</v>
      </c>
      <c r="G197" s="2">
        <v>2</v>
      </c>
      <c r="H197" s="2" t="s">
        <v>6128</v>
      </c>
      <c r="I197" s="2" t="s">
        <v>275</v>
      </c>
      <c r="J197" s="2" t="s">
        <v>6129</v>
      </c>
      <c r="K197" s="2" t="s">
        <v>42</v>
      </c>
      <c r="L197" s="34" t="str">
        <f t="shared" si="12"/>
        <v>渡邉　皇寿 (2)</v>
      </c>
      <c r="M197" s="34" t="str">
        <f t="shared" si="13"/>
        <v>05</v>
      </c>
      <c r="N197" s="34" t="str">
        <f t="shared" si="14"/>
        <v>Oju WATANABE (05)</v>
      </c>
      <c r="O197" s="34">
        <f t="shared" si="15"/>
        <v>100000196</v>
      </c>
    </row>
    <row r="198" spans="1:15" ht="18">
      <c r="A198" s="186">
        <v>197</v>
      </c>
      <c r="B198" s="2">
        <v>492189</v>
      </c>
      <c r="C198" s="2" t="s">
        <v>600</v>
      </c>
      <c r="D198" s="2" t="s">
        <v>6130</v>
      </c>
      <c r="E198" s="2" t="s">
        <v>6131</v>
      </c>
      <c r="F198" s="196" t="s">
        <v>6132</v>
      </c>
      <c r="G198" s="2">
        <v>2</v>
      </c>
      <c r="H198" s="2" t="s">
        <v>5760</v>
      </c>
      <c r="I198" s="2" t="s">
        <v>138</v>
      </c>
      <c r="J198" s="2" t="s">
        <v>3132</v>
      </c>
      <c r="K198" s="2" t="s">
        <v>42</v>
      </c>
      <c r="L198" s="34" t="str">
        <f t="shared" si="12"/>
        <v>安田　煌音 (2)</v>
      </c>
      <c r="M198" s="34" t="str">
        <f t="shared" si="13"/>
        <v>05</v>
      </c>
      <c r="N198" s="34" t="str">
        <f t="shared" si="14"/>
        <v>Kirato YASUDA (05)</v>
      </c>
      <c r="O198" s="34">
        <f t="shared" si="15"/>
        <v>100000197</v>
      </c>
    </row>
    <row r="199" spans="1:15" ht="18">
      <c r="A199" s="186">
        <v>198</v>
      </c>
      <c r="B199" s="2">
        <v>492189</v>
      </c>
      <c r="C199" s="2" t="s">
        <v>600</v>
      </c>
      <c r="D199" s="2" t="s">
        <v>6133</v>
      </c>
      <c r="E199" s="2" t="s">
        <v>6134</v>
      </c>
      <c r="F199" s="196" t="s">
        <v>6135</v>
      </c>
      <c r="G199" s="2">
        <v>2</v>
      </c>
      <c r="H199" s="2" t="s">
        <v>5779</v>
      </c>
      <c r="I199" s="2" t="s">
        <v>599</v>
      </c>
      <c r="J199" s="2" t="s">
        <v>85</v>
      </c>
      <c r="K199" s="2" t="s">
        <v>42</v>
      </c>
      <c r="L199" s="34" t="str">
        <f t="shared" si="12"/>
        <v>今泉　翔 (2)</v>
      </c>
      <c r="M199" s="34" t="str">
        <f t="shared" si="13"/>
        <v>06</v>
      </c>
      <c r="N199" s="34" t="str">
        <f t="shared" si="14"/>
        <v>Sho IMAIZUMI (06)</v>
      </c>
      <c r="O199" s="34">
        <f t="shared" si="15"/>
        <v>100000198</v>
      </c>
    </row>
    <row r="200" spans="1:15" ht="18">
      <c r="A200" s="186">
        <v>199</v>
      </c>
      <c r="B200" s="2">
        <v>492189</v>
      </c>
      <c r="C200" s="2" t="s">
        <v>600</v>
      </c>
      <c r="D200" s="2" t="s">
        <v>6136</v>
      </c>
      <c r="E200" s="2" t="s">
        <v>6137</v>
      </c>
      <c r="F200" s="196" t="s">
        <v>6138</v>
      </c>
      <c r="G200" s="2">
        <v>2</v>
      </c>
      <c r="H200" s="2" t="s">
        <v>5779</v>
      </c>
      <c r="I200" s="2" t="s">
        <v>802</v>
      </c>
      <c r="J200" s="2" t="s">
        <v>203</v>
      </c>
      <c r="K200" s="2" t="s">
        <v>42</v>
      </c>
      <c r="L200" s="34" t="str">
        <f t="shared" si="12"/>
        <v>鶴田　龍成 (2)</v>
      </c>
      <c r="M200" s="34" t="str">
        <f t="shared" si="13"/>
        <v>05</v>
      </c>
      <c r="N200" s="34" t="str">
        <f t="shared" si="14"/>
        <v>Ryusei TSURUTA (05)</v>
      </c>
      <c r="O200" s="34">
        <f t="shared" si="15"/>
        <v>100000199</v>
      </c>
    </row>
    <row r="201" spans="1:15" ht="18">
      <c r="A201" s="186">
        <v>200</v>
      </c>
      <c r="B201" s="2">
        <v>492189</v>
      </c>
      <c r="C201" s="2" t="s">
        <v>600</v>
      </c>
      <c r="D201" s="2" t="s">
        <v>6139</v>
      </c>
      <c r="E201" s="2" t="s">
        <v>6140</v>
      </c>
      <c r="F201" s="196" t="s">
        <v>6141</v>
      </c>
      <c r="G201" s="2">
        <v>2</v>
      </c>
      <c r="H201" s="2" t="s">
        <v>5978</v>
      </c>
      <c r="I201" s="2" t="s">
        <v>745</v>
      </c>
      <c r="J201" s="2" t="s">
        <v>463</v>
      </c>
      <c r="K201" s="2" t="s">
        <v>42</v>
      </c>
      <c r="L201" s="34" t="str">
        <f t="shared" si="12"/>
        <v>稲葉　良雅 (2)</v>
      </c>
      <c r="M201" s="34" t="str">
        <f t="shared" si="13"/>
        <v>05</v>
      </c>
      <c r="N201" s="34" t="str">
        <f t="shared" si="14"/>
        <v>Ryoga INABA (05)</v>
      </c>
      <c r="O201" s="34">
        <f t="shared" si="15"/>
        <v>100000200</v>
      </c>
    </row>
    <row r="202" spans="1:15" ht="18">
      <c r="A202" s="186">
        <v>201</v>
      </c>
      <c r="B202" s="2">
        <v>492189</v>
      </c>
      <c r="C202" s="2" t="s">
        <v>600</v>
      </c>
      <c r="D202" s="2" t="s">
        <v>6142</v>
      </c>
      <c r="E202" s="2" t="s">
        <v>6143</v>
      </c>
      <c r="F202" s="196" t="s">
        <v>6055</v>
      </c>
      <c r="G202" s="2">
        <v>2</v>
      </c>
      <c r="H202" s="2" t="s">
        <v>5760</v>
      </c>
      <c r="I202" s="2" t="s">
        <v>3137</v>
      </c>
      <c r="J202" s="2" t="s">
        <v>113</v>
      </c>
      <c r="K202" s="2" t="s">
        <v>42</v>
      </c>
      <c r="L202" s="34" t="str">
        <f t="shared" si="12"/>
        <v>前川　圭吾 (2)</v>
      </c>
      <c r="M202" s="34" t="str">
        <f t="shared" si="13"/>
        <v>05</v>
      </c>
      <c r="N202" s="34" t="str">
        <f t="shared" si="14"/>
        <v>Keigo MAEGAWA (05)</v>
      </c>
      <c r="O202" s="34">
        <f t="shared" si="15"/>
        <v>100000201</v>
      </c>
    </row>
    <row r="203" spans="1:15" ht="18">
      <c r="A203" s="186">
        <v>202</v>
      </c>
      <c r="B203" s="2">
        <v>492189</v>
      </c>
      <c r="C203" s="2" t="s">
        <v>600</v>
      </c>
      <c r="D203" s="2" t="s">
        <v>6144</v>
      </c>
      <c r="E203" s="2" t="s">
        <v>6145</v>
      </c>
      <c r="F203" s="196" t="s">
        <v>5917</v>
      </c>
      <c r="G203" s="2">
        <v>2</v>
      </c>
      <c r="H203" s="2" t="s">
        <v>6027</v>
      </c>
      <c r="I203" s="2" t="s">
        <v>72</v>
      </c>
      <c r="J203" s="2" t="s">
        <v>203</v>
      </c>
      <c r="K203" s="2" t="s">
        <v>42</v>
      </c>
      <c r="L203" s="34" t="str">
        <f t="shared" si="12"/>
        <v>伊藤　琉成 (2)</v>
      </c>
      <c r="M203" s="34" t="str">
        <f t="shared" si="13"/>
        <v>05</v>
      </c>
      <c r="N203" s="34" t="str">
        <f t="shared" si="14"/>
        <v>Ryusei ITO (05)</v>
      </c>
      <c r="O203" s="34">
        <f t="shared" si="15"/>
        <v>100000202</v>
      </c>
    </row>
    <row r="204" spans="1:15" ht="18">
      <c r="A204" s="186">
        <v>203</v>
      </c>
      <c r="B204" s="2">
        <v>492189</v>
      </c>
      <c r="C204" s="2" t="s">
        <v>600</v>
      </c>
      <c r="D204" s="2" t="s">
        <v>6146</v>
      </c>
      <c r="E204" s="2" t="s">
        <v>6147</v>
      </c>
      <c r="F204" s="196" t="s">
        <v>6148</v>
      </c>
      <c r="G204" s="2">
        <v>1</v>
      </c>
      <c r="H204" s="2" t="s">
        <v>5768</v>
      </c>
      <c r="I204" s="2" t="s">
        <v>634</v>
      </c>
      <c r="J204" s="2" t="s">
        <v>6149</v>
      </c>
      <c r="K204" s="2" t="s">
        <v>42</v>
      </c>
      <c r="L204" s="34" t="str">
        <f t="shared" si="12"/>
        <v>南　月人 (1)</v>
      </c>
      <c r="M204" s="34" t="str">
        <f t="shared" si="13"/>
        <v>09</v>
      </c>
      <c r="N204" s="34" t="str">
        <f t="shared" si="14"/>
        <v>Tsukito MINAMI (09)</v>
      </c>
      <c r="O204" s="34">
        <f t="shared" si="15"/>
        <v>100000203</v>
      </c>
    </row>
    <row r="205" spans="1:15" ht="18">
      <c r="A205" s="186">
        <v>204</v>
      </c>
      <c r="B205" s="2">
        <v>492189</v>
      </c>
      <c r="C205" s="2" t="s">
        <v>600</v>
      </c>
      <c r="D205" s="2" t="s">
        <v>6150</v>
      </c>
      <c r="E205" s="2" t="s">
        <v>6151</v>
      </c>
      <c r="F205" s="196" t="s">
        <v>6152</v>
      </c>
      <c r="G205" s="2">
        <v>1</v>
      </c>
      <c r="H205" s="2" t="s">
        <v>5779</v>
      </c>
      <c r="I205" s="2" t="s">
        <v>6153</v>
      </c>
      <c r="J205" s="2" t="s">
        <v>212</v>
      </c>
      <c r="K205" s="2" t="s">
        <v>42</v>
      </c>
      <c r="L205" s="34" t="str">
        <f t="shared" si="12"/>
        <v>大内　渉夢 (1)</v>
      </c>
      <c r="M205" s="34" t="str">
        <f t="shared" si="13"/>
        <v>07</v>
      </c>
      <c r="N205" s="34" t="str">
        <f t="shared" si="14"/>
        <v>Ayumu OUTI (07)</v>
      </c>
      <c r="O205" s="34">
        <f t="shared" si="15"/>
        <v>100000204</v>
      </c>
    </row>
    <row r="206" spans="1:15" ht="18">
      <c r="A206" s="186">
        <v>205</v>
      </c>
      <c r="B206" s="2">
        <v>492189</v>
      </c>
      <c r="C206" s="2" t="s">
        <v>600</v>
      </c>
      <c r="D206" s="2" t="s">
        <v>6154</v>
      </c>
      <c r="E206" s="2" t="s">
        <v>6155</v>
      </c>
      <c r="F206" s="196" t="s">
        <v>6156</v>
      </c>
      <c r="G206" s="2">
        <v>1</v>
      </c>
      <c r="H206" s="2" t="s">
        <v>5978</v>
      </c>
      <c r="I206" s="2" t="s">
        <v>4721</v>
      </c>
      <c r="J206" s="2" t="s">
        <v>3138</v>
      </c>
      <c r="K206" s="2" t="s">
        <v>42</v>
      </c>
      <c r="L206" s="34" t="str">
        <f t="shared" si="12"/>
        <v>別府　哲雄 (1)</v>
      </c>
      <c r="M206" s="34" t="str">
        <f t="shared" si="13"/>
        <v>07</v>
      </c>
      <c r="N206" s="34" t="str">
        <f t="shared" si="14"/>
        <v>Tetsuo BEPPU (07)</v>
      </c>
      <c r="O206" s="34">
        <f t="shared" si="15"/>
        <v>100000205</v>
      </c>
    </row>
    <row r="207" spans="1:15" ht="18">
      <c r="A207" s="186">
        <v>206</v>
      </c>
      <c r="B207" s="2">
        <v>492189</v>
      </c>
      <c r="C207" s="2" t="s">
        <v>600</v>
      </c>
      <c r="D207" s="2" t="s">
        <v>6157</v>
      </c>
      <c r="E207" s="2" t="s">
        <v>6158</v>
      </c>
      <c r="F207" s="196" t="s">
        <v>6159</v>
      </c>
      <c r="G207" s="2">
        <v>1</v>
      </c>
      <c r="H207" s="2" t="s">
        <v>6024</v>
      </c>
      <c r="I207" s="2" t="s">
        <v>6160</v>
      </c>
      <c r="J207" s="2" t="s">
        <v>98</v>
      </c>
      <c r="K207" s="2" t="s">
        <v>42</v>
      </c>
      <c r="L207" s="34" t="str">
        <f t="shared" si="12"/>
        <v>角田　侑介 (1)</v>
      </c>
      <c r="M207" s="34" t="str">
        <f t="shared" si="13"/>
        <v>07</v>
      </c>
      <c r="N207" s="34" t="str">
        <f t="shared" si="14"/>
        <v>Yusuke TSUNODA (07)</v>
      </c>
      <c r="O207" s="34">
        <f t="shared" si="15"/>
        <v>100000206</v>
      </c>
    </row>
    <row r="208" spans="1:15" ht="18">
      <c r="A208" s="186">
        <v>207</v>
      </c>
      <c r="B208" s="2">
        <v>492189</v>
      </c>
      <c r="C208" s="2" t="s">
        <v>600</v>
      </c>
      <c r="D208" s="2" t="s">
        <v>6161</v>
      </c>
      <c r="E208" s="2" t="s">
        <v>6162</v>
      </c>
      <c r="F208" s="196" t="s">
        <v>6163</v>
      </c>
      <c r="G208" s="2">
        <v>1</v>
      </c>
      <c r="H208" s="2" t="s">
        <v>6027</v>
      </c>
      <c r="I208" s="2" t="s">
        <v>368</v>
      </c>
      <c r="J208" s="2" t="s">
        <v>856</v>
      </c>
      <c r="K208" s="2" t="s">
        <v>42</v>
      </c>
      <c r="L208" s="34" t="str">
        <f t="shared" si="12"/>
        <v>西川　天馬 (1)</v>
      </c>
      <c r="M208" s="34" t="str">
        <f t="shared" si="13"/>
        <v>06</v>
      </c>
      <c r="N208" s="34" t="str">
        <f t="shared" si="14"/>
        <v>Temma NISHIKAWA (06)</v>
      </c>
      <c r="O208" s="34">
        <f t="shared" si="15"/>
        <v>100000207</v>
      </c>
    </row>
    <row r="209" spans="1:15" ht="18">
      <c r="A209" s="186">
        <v>208</v>
      </c>
      <c r="B209" s="2">
        <v>492189</v>
      </c>
      <c r="C209" s="2" t="s">
        <v>600</v>
      </c>
      <c r="D209" s="2" t="s">
        <v>6164</v>
      </c>
      <c r="E209" s="2" t="s">
        <v>6165</v>
      </c>
      <c r="F209" s="196" t="s">
        <v>6166</v>
      </c>
      <c r="G209" s="2">
        <v>1</v>
      </c>
      <c r="H209" s="2" t="s">
        <v>6029</v>
      </c>
      <c r="I209" s="2" t="s">
        <v>6167</v>
      </c>
      <c r="J209" s="2" t="s">
        <v>71</v>
      </c>
      <c r="K209" s="2" t="s">
        <v>42</v>
      </c>
      <c r="L209" s="34" t="str">
        <f t="shared" si="12"/>
        <v>宿理　浩暉 (1)</v>
      </c>
      <c r="M209" s="34" t="str">
        <f t="shared" si="13"/>
        <v>06</v>
      </c>
      <c r="N209" s="34" t="str">
        <f t="shared" si="14"/>
        <v>Koki SYUKURI (06)</v>
      </c>
      <c r="O209" s="34">
        <f t="shared" si="15"/>
        <v>100000208</v>
      </c>
    </row>
    <row r="210" spans="1:15" ht="18">
      <c r="A210" s="186">
        <v>209</v>
      </c>
      <c r="B210" s="2">
        <v>492189</v>
      </c>
      <c r="C210" s="2" t="s">
        <v>600</v>
      </c>
      <c r="D210" s="2" t="s">
        <v>6168</v>
      </c>
      <c r="E210" s="2" t="s">
        <v>6169</v>
      </c>
      <c r="F210" s="196" t="s">
        <v>6170</v>
      </c>
      <c r="G210" s="2">
        <v>1</v>
      </c>
      <c r="H210" s="2" t="s">
        <v>5759</v>
      </c>
      <c r="I210" s="2" t="s">
        <v>1054</v>
      </c>
      <c r="J210" s="2" t="s">
        <v>176</v>
      </c>
      <c r="K210" s="2" t="s">
        <v>42</v>
      </c>
      <c r="L210" s="34" t="str">
        <f t="shared" si="12"/>
        <v>村島　優太 (1)</v>
      </c>
      <c r="M210" s="34" t="str">
        <f t="shared" si="13"/>
        <v>06</v>
      </c>
      <c r="N210" s="34" t="str">
        <f t="shared" si="14"/>
        <v>Yuta MURASHIMA (06)</v>
      </c>
      <c r="O210" s="34">
        <f t="shared" si="15"/>
        <v>100000209</v>
      </c>
    </row>
    <row r="211" spans="1:15" ht="18">
      <c r="A211" s="186">
        <v>210</v>
      </c>
      <c r="B211" s="2">
        <v>492189</v>
      </c>
      <c r="C211" s="2" t="s">
        <v>600</v>
      </c>
      <c r="D211" s="2" t="s">
        <v>6171</v>
      </c>
      <c r="E211" s="2" t="s">
        <v>6172</v>
      </c>
      <c r="F211" s="196" t="s">
        <v>6173</v>
      </c>
      <c r="G211" s="2">
        <v>1</v>
      </c>
      <c r="H211" s="2" t="s">
        <v>5759</v>
      </c>
      <c r="I211" s="2" t="s">
        <v>6174</v>
      </c>
      <c r="J211" s="2" t="s">
        <v>53</v>
      </c>
      <c r="K211" s="2" t="s">
        <v>42</v>
      </c>
      <c r="L211" s="34" t="str">
        <f t="shared" si="12"/>
        <v>本橋　悠輝 (1)</v>
      </c>
      <c r="M211" s="34" t="str">
        <f t="shared" si="13"/>
        <v>06</v>
      </c>
      <c r="N211" s="34" t="str">
        <f t="shared" si="14"/>
        <v>Yuki MOTOHASHI (06)</v>
      </c>
      <c r="O211" s="34">
        <f t="shared" si="15"/>
        <v>100000210</v>
      </c>
    </row>
    <row r="212" spans="1:15" ht="18">
      <c r="A212" s="186">
        <v>211</v>
      </c>
      <c r="B212" s="2">
        <v>492189</v>
      </c>
      <c r="C212" s="2" t="s">
        <v>600</v>
      </c>
      <c r="D212" s="2" t="s">
        <v>6175</v>
      </c>
      <c r="E212" s="2" t="s">
        <v>6176</v>
      </c>
      <c r="F212" s="196" t="s">
        <v>6177</v>
      </c>
      <c r="G212" s="2">
        <v>1</v>
      </c>
      <c r="H212" s="2" t="s">
        <v>5768</v>
      </c>
      <c r="I212" s="2" t="s">
        <v>1102</v>
      </c>
      <c r="J212" s="2" t="s">
        <v>276</v>
      </c>
      <c r="K212" s="2" t="s">
        <v>42</v>
      </c>
      <c r="L212" s="34" t="str">
        <f t="shared" si="12"/>
        <v>川邊　翔太 (1)</v>
      </c>
      <c r="M212" s="34" t="str">
        <f t="shared" si="13"/>
        <v>06</v>
      </c>
      <c r="N212" s="34" t="str">
        <f t="shared" si="14"/>
        <v>Shota KAWABE (06)</v>
      </c>
      <c r="O212" s="34">
        <f t="shared" si="15"/>
        <v>100000211</v>
      </c>
    </row>
    <row r="213" spans="1:15" ht="18">
      <c r="A213" s="186">
        <v>212</v>
      </c>
      <c r="B213" s="2">
        <v>492189</v>
      </c>
      <c r="C213" s="2" t="s">
        <v>600</v>
      </c>
      <c r="D213" s="2" t="s">
        <v>6178</v>
      </c>
      <c r="E213" s="2" t="s">
        <v>6179</v>
      </c>
      <c r="F213" s="196" t="s">
        <v>6180</v>
      </c>
      <c r="G213" s="2">
        <v>1</v>
      </c>
      <c r="H213" s="2" t="s">
        <v>5760</v>
      </c>
      <c r="I213" s="2" t="s">
        <v>6181</v>
      </c>
      <c r="J213" s="2" t="s">
        <v>101</v>
      </c>
      <c r="K213" s="2" t="s">
        <v>42</v>
      </c>
      <c r="L213" s="34" t="str">
        <f t="shared" si="12"/>
        <v>林　良祐 (1)</v>
      </c>
      <c r="M213" s="34" t="str">
        <f t="shared" si="13"/>
        <v>06</v>
      </c>
      <c r="N213" s="34" t="str">
        <f t="shared" si="14"/>
        <v>Ryosuke HAYASI (06)</v>
      </c>
      <c r="O213" s="34">
        <f t="shared" si="15"/>
        <v>100000212</v>
      </c>
    </row>
    <row r="214" spans="1:15" ht="18">
      <c r="A214" s="186">
        <v>213</v>
      </c>
      <c r="B214" s="2">
        <v>492189</v>
      </c>
      <c r="C214" s="2" t="s">
        <v>600</v>
      </c>
      <c r="D214" s="2" t="s">
        <v>6182</v>
      </c>
      <c r="E214" s="2" t="s">
        <v>6183</v>
      </c>
      <c r="F214" s="196" t="s">
        <v>6184</v>
      </c>
      <c r="G214" s="2">
        <v>1</v>
      </c>
      <c r="H214" s="2" t="s">
        <v>5759</v>
      </c>
      <c r="I214" s="2" t="s">
        <v>616</v>
      </c>
      <c r="J214" s="2" t="s">
        <v>92</v>
      </c>
      <c r="K214" s="2" t="s">
        <v>42</v>
      </c>
      <c r="L214" s="34" t="str">
        <f t="shared" si="12"/>
        <v>野上　颯人 (1)</v>
      </c>
      <c r="M214" s="34" t="str">
        <f t="shared" si="13"/>
        <v>06</v>
      </c>
      <c r="N214" s="34" t="str">
        <f t="shared" si="14"/>
        <v>Hayato NOGAMI (06)</v>
      </c>
      <c r="O214" s="34">
        <f t="shared" si="15"/>
        <v>100000213</v>
      </c>
    </row>
    <row r="215" spans="1:15" ht="18">
      <c r="A215" s="186">
        <v>214</v>
      </c>
      <c r="B215" s="2">
        <v>492189</v>
      </c>
      <c r="C215" s="2" t="s">
        <v>600</v>
      </c>
      <c r="D215" s="2" t="s">
        <v>6185</v>
      </c>
      <c r="E215" s="2" t="s">
        <v>6186</v>
      </c>
      <c r="F215" s="196" t="s">
        <v>6187</v>
      </c>
      <c r="G215" s="2">
        <v>1</v>
      </c>
      <c r="H215" s="2" t="s">
        <v>5759</v>
      </c>
      <c r="I215" s="2" t="s">
        <v>465</v>
      </c>
      <c r="J215" s="2" t="s">
        <v>45</v>
      </c>
      <c r="K215" s="2" t="s">
        <v>42</v>
      </c>
      <c r="L215" s="34" t="str">
        <f t="shared" si="12"/>
        <v>中島　虎太郎 (1)</v>
      </c>
      <c r="M215" s="34" t="str">
        <f t="shared" si="13"/>
        <v>06</v>
      </c>
      <c r="N215" s="34" t="str">
        <f t="shared" si="14"/>
        <v>Kotaro NAKAJIMA (06)</v>
      </c>
      <c r="O215" s="34">
        <f t="shared" si="15"/>
        <v>100000214</v>
      </c>
    </row>
    <row r="216" spans="1:15" ht="18">
      <c r="A216" s="186">
        <v>215</v>
      </c>
      <c r="B216" s="2">
        <v>492189</v>
      </c>
      <c r="C216" s="2" t="s">
        <v>600</v>
      </c>
      <c r="D216" s="2" t="s">
        <v>6188</v>
      </c>
      <c r="E216" s="2" t="s">
        <v>6189</v>
      </c>
      <c r="F216" s="196" t="s">
        <v>6190</v>
      </c>
      <c r="G216" s="2">
        <v>1</v>
      </c>
      <c r="H216" s="2" t="s">
        <v>5759</v>
      </c>
      <c r="I216" s="2" t="s">
        <v>157</v>
      </c>
      <c r="J216" s="2" t="s">
        <v>513</v>
      </c>
      <c r="K216" s="2" t="s">
        <v>42</v>
      </c>
      <c r="L216" s="34" t="str">
        <f t="shared" si="12"/>
        <v>林　佑有 (1)</v>
      </c>
      <c r="M216" s="34" t="str">
        <f t="shared" si="13"/>
        <v>06</v>
      </c>
      <c r="N216" s="34" t="str">
        <f t="shared" si="14"/>
        <v>Yu HAYASHI (06)</v>
      </c>
      <c r="O216" s="34">
        <f t="shared" si="15"/>
        <v>100000215</v>
      </c>
    </row>
    <row r="217" spans="1:15" ht="18">
      <c r="A217" s="186">
        <v>216</v>
      </c>
      <c r="B217" s="2">
        <v>492189</v>
      </c>
      <c r="C217" s="2" t="s">
        <v>600</v>
      </c>
      <c r="D217" s="2" t="s">
        <v>6191</v>
      </c>
      <c r="E217" s="2" t="s">
        <v>6192</v>
      </c>
      <c r="F217" s="196" t="s">
        <v>6193</v>
      </c>
      <c r="G217" s="2">
        <v>1</v>
      </c>
      <c r="H217" s="2" t="s">
        <v>5768</v>
      </c>
      <c r="I217" s="2" t="s">
        <v>6194</v>
      </c>
      <c r="J217" s="2" t="s">
        <v>71</v>
      </c>
      <c r="K217" s="2" t="s">
        <v>42</v>
      </c>
      <c r="L217" s="34" t="str">
        <f t="shared" si="12"/>
        <v>土江　恒輝 (1)</v>
      </c>
      <c r="M217" s="34" t="str">
        <f t="shared" si="13"/>
        <v>07</v>
      </c>
      <c r="N217" s="34" t="str">
        <f t="shared" si="14"/>
        <v>Koki DOE (07)</v>
      </c>
      <c r="O217" s="34">
        <f t="shared" si="15"/>
        <v>100000216</v>
      </c>
    </row>
    <row r="218" spans="1:15" ht="18">
      <c r="A218" s="186">
        <v>217</v>
      </c>
      <c r="B218" s="2">
        <v>492189</v>
      </c>
      <c r="C218" s="2" t="s">
        <v>600</v>
      </c>
      <c r="D218" s="2" t="s">
        <v>6195</v>
      </c>
      <c r="E218" s="2" t="s">
        <v>6196</v>
      </c>
      <c r="F218" s="196" t="s">
        <v>6197</v>
      </c>
      <c r="G218" s="2">
        <v>1</v>
      </c>
      <c r="H218" s="2" t="s">
        <v>5779</v>
      </c>
      <c r="I218" s="2" t="s">
        <v>6198</v>
      </c>
      <c r="J218" s="2" t="s">
        <v>462</v>
      </c>
      <c r="K218" s="2" t="s">
        <v>42</v>
      </c>
      <c r="L218" s="34" t="str">
        <f t="shared" si="12"/>
        <v>波部　拓真 (1)</v>
      </c>
      <c r="M218" s="34" t="str">
        <f t="shared" si="13"/>
        <v>06</v>
      </c>
      <c r="N218" s="34" t="str">
        <f t="shared" si="14"/>
        <v>Takuma HABE (06)</v>
      </c>
      <c r="O218" s="34">
        <f t="shared" si="15"/>
        <v>100000217</v>
      </c>
    </row>
    <row r="219" spans="1:15" ht="18">
      <c r="A219" s="186">
        <v>218</v>
      </c>
      <c r="B219" s="2">
        <v>492189</v>
      </c>
      <c r="C219" s="2" t="s">
        <v>600</v>
      </c>
      <c r="D219" s="2" t="s">
        <v>6199</v>
      </c>
      <c r="E219" s="2" t="s">
        <v>6200</v>
      </c>
      <c r="F219" s="196" t="s">
        <v>6201</v>
      </c>
      <c r="G219" s="2">
        <v>1</v>
      </c>
      <c r="H219" s="2" t="s">
        <v>5978</v>
      </c>
      <c r="I219" s="2" t="s">
        <v>99</v>
      </c>
      <c r="J219" s="2" t="s">
        <v>147</v>
      </c>
      <c r="K219" s="2" t="s">
        <v>42</v>
      </c>
      <c r="L219" s="34" t="str">
        <f t="shared" si="12"/>
        <v>今井　陸都 (1)</v>
      </c>
      <c r="M219" s="34" t="str">
        <f t="shared" si="13"/>
        <v>07</v>
      </c>
      <c r="N219" s="34" t="str">
        <f t="shared" si="14"/>
        <v>Rikuto IMAI (07)</v>
      </c>
      <c r="O219" s="34">
        <f t="shared" si="15"/>
        <v>100000218</v>
      </c>
    </row>
    <row r="220" spans="1:15" ht="18">
      <c r="A220" s="186">
        <v>219</v>
      </c>
      <c r="B220" s="2">
        <v>492189</v>
      </c>
      <c r="C220" s="2" t="s">
        <v>600</v>
      </c>
      <c r="D220" s="2" t="s">
        <v>6202</v>
      </c>
      <c r="E220" s="2" t="s">
        <v>6203</v>
      </c>
      <c r="F220" s="196" t="s">
        <v>6204</v>
      </c>
      <c r="G220" s="2">
        <v>1</v>
      </c>
      <c r="H220" s="2" t="s">
        <v>5779</v>
      </c>
      <c r="I220" s="2" t="s">
        <v>6205</v>
      </c>
      <c r="J220" s="2" t="s">
        <v>362</v>
      </c>
      <c r="K220" s="2" t="s">
        <v>42</v>
      </c>
      <c r="L220" s="34" t="str">
        <f t="shared" si="12"/>
        <v>長谷川　雄琉 (1)</v>
      </c>
      <c r="M220" s="34" t="str">
        <f t="shared" si="13"/>
        <v>06</v>
      </c>
      <c r="N220" s="34" t="str">
        <f t="shared" si="14"/>
        <v>Takeru HASEGAEA (06)</v>
      </c>
      <c r="O220" s="34">
        <f t="shared" si="15"/>
        <v>100000219</v>
      </c>
    </row>
    <row r="221" spans="1:15" ht="18">
      <c r="A221" s="186">
        <v>220</v>
      </c>
      <c r="B221" s="2">
        <v>492189</v>
      </c>
      <c r="C221" s="2" t="s">
        <v>600</v>
      </c>
      <c r="D221" s="2" t="s">
        <v>6206</v>
      </c>
      <c r="E221" s="2" t="s">
        <v>6207</v>
      </c>
      <c r="F221" s="196" t="s">
        <v>6208</v>
      </c>
      <c r="G221" s="2">
        <v>1</v>
      </c>
      <c r="H221" s="2" t="s">
        <v>6024</v>
      </c>
      <c r="I221" s="2" t="s">
        <v>1224</v>
      </c>
      <c r="J221" s="2" t="s">
        <v>105</v>
      </c>
      <c r="K221" s="2" t="s">
        <v>42</v>
      </c>
      <c r="L221" s="34" t="str">
        <f t="shared" si="12"/>
        <v>金山　太一 (1)</v>
      </c>
      <c r="M221" s="34" t="str">
        <f t="shared" si="13"/>
        <v>07</v>
      </c>
      <c r="N221" s="34" t="str">
        <f t="shared" si="14"/>
        <v>Taichi KANAYAMA (07)</v>
      </c>
      <c r="O221" s="34">
        <f t="shared" si="15"/>
        <v>100000220</v>
      </c>
    </row>
    <row r="222" spans="1:15" ht="18">
      <c r="A222" s="186">
        <v>221</v>
      </c>
      <c r="B222" s="2">
        <v>492189</v>
      </c>
      <c r="C222" s="2" t="s">
        <v>600</v>
      </c>
      <c r="D222" s="2" t="s">
        <v>6209</v>
      </c>
      <c r="E222" s="2" t="s">
        <v>6210</v>
      </c>
      <c r="F222" s="196" t="s">
        <v>6211</v>
      </c>
      <c r="G222" s="2">
        <v>1</v>
      </c>
      <c r="H222" s="2" t="s">
        <v>5779</v>
      </c>
      <c r="I222" s="2" t="s">
        <v>611</v>
      </c>
      <c r="J222" s="2" t="s">
        <v>162</v>
      </c>
      <c r="K222" s="2" t="s">
        <v>42</v>
      </c>
      <c r="L222" s="34" t="str">
        <f t="shared" si="12"/>
        <v>八田　好誠 (1)</v>
      </c>
      <c r="M222" s="34" t="str">
        <f t="shared" si="13"/>
        <v>06</v>
      </c>
      <c r="N222" s="34" t="str">
        <f t="shared" si="14"/>
        <v>Kosei HATTA (06)</v>
      </c>
      <c r="O222" s="34">
        <f t="shared" si="15"/>
        <v>100000221</v>
      </c>
    </row>
    <row r="223" spans="1:15" ht="18">
      <c r="A223" s="186">
        <v>222</v>
      </c>
      <c r="B223" s="2">
        <v>492232</v>
      </c>
      <c r="C223" s="2" t="s">
        <v>40</v>
      </c>
      <c r="D223" s="2" t="s">
        <v>1744</v>
      </c>
      <c r="E223" s="2" t="s">
        <v>1745</v>
      </c>
      <c r="F223" s="196" t="s">
        <v>4557</v>
      </c>
      <c r="G223" s="2">
        <v>4</v>
      </c>
      <c r="H223" s="2" t="s">
        <v>5759</v>
      </c>
      <c r="I223" s="2" t="s">
        <v>149</v>
      </c>
      <c r="J223" s="2" t="s">
        <v>296</v>
      </c>
      <c r="K223" s="2" t="s">
        <v>42</v>
      </c>
      <c r="L223" s="34" t="str">
        <f t="shared" si="12"/>
        <v>中田　泰聖 (4)</v>
      </c>
      <c r="M223" s="34" t="str">
        <f t="shared" si="13"/>
        <v>03</v>
      </c>
      <c r="N223" s="34" t="str">
        <f t="shared" si="14"/>
        <v>Taisei NAKATA (03)</v>
      </c>
      <c r="O223" s="34">
        <f t="shared" si="15"/>
        <v>100000222</v>
      </c>
    </row>
    <row r="224" spans="1:15" ht="18">
      <c r="A224" s="186">
        <v>223</v>
      </c>
      <c r="B224" s="2">
        <v>492232</v>
      </c>
      <c r="C224" s="2" t="s">
        <v>40</v>
      </c>
      <c r="D224" s="2" t="s">
        <v>1746</v>
      </c>
      <c r="E224" s="2" t="s">
        <v>1747</v>
      </c>
      <c r="F224" s="196" t="s">
        <v>4933</v>
      </c>
      <c r="G224" s="2">
        <v>4</v>
      </c>
      <c r="H224" s="2" t="s">
        <v>5759</v>
      </c>
      <c r="I224" s="2" t="s">
        <v>57</v>
      </c>
      <c r="J224" s="2" t="s">
        <v>857</v>
      </c>
      <c r="K224" s="2" t="s">
        <v>42</v>
      </c>
      <c r="L224" s="34" t="str">
        <f t="shared" si="12"/>
        <v>山田　悠月 (4)</v>
      </c>
      <c r="M224" s="34" t="str">
        <f t="shared" si="13"/>
        <v>03</v>
      </c>
      <c r="N224" s="34" t="str">
        <f t="shared" si="14"/>
        <v>Yuzuki YAMADA (03)</v>
      </c>
      <c r="O224" s="34">
        <f t="shared" si="15"/>
        <v>100000223</v>
      </c>
    </row>
    <row r="225" spans="1:15" ht="18">
      <c r="A225" s="186">
        <v>224</v>
      </c>
      <c r="B225" s="2">
        <v>492232</v>
      </c>
      <c r="C225" s="2" t="s">
        <v>40</v>
      </c>
      <c r="D225" s="2" t="s">
        <v>1748</v>
      </c>
      <c r="E225" s="2" t="s">
        <v>1749</v>
      </c>
      <c r="F225" s="196" t="s">
        <v>5765</v>
      </c>
      <c r="G225" s="2">
        <v>4</v>
      </c>
      <c r="H225" s="2" t="s">
        <v>5759</v>
      </c>
      <c r="I225" s="2" t="s">
        <v>1750</v>
      </c>
      <c r="J225" s="2" t="s">
        <v>701</v>
      </c>
      <c r="K225" s="2" t="s">
        <v>42</v>
      </c>
      <c r="L225" s="34" t="str">
        <f t="shared" si="12"/>
        <v>佐脇　岳 (4)</v>
      </c>
      <c r="M225" s="34" t="str">
        <f t="shared" si="13"/>
        <v>03</v>
      </c>
      <c r="N225" s="34" t="str">
        <f t="shared" si="14"/>
        <v>Gaku SAWAKI (03)</v>
      </c>
      <c r="O225" s="34">
        <f t="shared" si="15"/>
        <v>100000224</v>
      </c>
    </row>
    <row r="226" spans="1:15" ht="18">
      <c r="A226" s="186">
        <v>225</v>
      </c>
      <c r="B226" s="2">
        <v>492232</v>
      </c>
      <c r="C226" s="2" t="s">
        <v>40</v>
      </c>
      <c r="D226" s="2" t="s">
        <v>1751</v>
      </c>
      <c r="E226" s="2" t="s">
        <v>1752</v>
      </c>
      <c r="F226" s="196" t="s">
        <v>6212</v>
      </c>
      <c r="G226" s="2">
        <v>4</v>
      </c>
      <c r="H226" s="2" t="s">
        <v>5996</v>
      </c>
      <c r="I226" s="2" t="s">
        <v>57</v>
      </c>
      <c r="J226" s="2" t="s">
        <v>522</v>
      </c>
      <c r="K226" s="2" t="s">
        <v>42</v>
      </c>
      <c r="L226" s="34" t="str">
        <f t="shared" si="12"/>
        <v>山田　彩翔 (4)</v>
      </c>
      <c r="M226" s="34" t="str">
        <f t="shared" si="13"/>
        <v>03</v>
      </c>
      <c r="N226" s="34" t="str">
        <f t="shared" si="14"/>
        <v>Ayato YAMADA (03)</v>
      </c>
      <c r="O226" s="34">
        <f t="shared" si="15"/>
        <v>100000225</v>
      </c>
    </row>
    <row r="227" spans="1:15" ht="18">
      <c r="A227" s="186">
        <v>226</v>
      </c>
      <c r="B227" s="2">
        <v>492232</v>
      </c>
      <c r="C227" s="2" t="s">
        <v>40</v>
      </c>
      <c r="D227" s="2" t="s">
        <v>1753</v>
      </c>
      <c r="E227" s="2" t="s">
        <v>1754</v>
      </c>
      <c r="F227" s="196" t="s">
        <v>5312</v>
      </c>
      <c r="G227" s="2">
        <v>4</v>
      </c>
      <c r="H227" s="2" t="s">
        <v>6024</v>
      </c>
      <c r="I227" s="2" t="s">
        <v>1755</v>
      </c>
      <c r="J227" s="2" t="s">
        <v>1756</v>
      </c>
      <c r="K227" s="2" t="s">
        <v>42</v>
      </c>
      <c r="L227" s="34" t="str">
        <f t="shared" si="12"/>
        <v>宮地　築 (4)</v>
      </c>
      <c r="M227" s="34" t="str">
        <f t="shared" si="13"/>
        <v>04</v>
      </c>
      <c r="N227" s="34" t="str">
        <f t="shared" si="14"/>
        <v>Kizuku MIYAJI (04)</v>
      </c>
      <c r="O227" s="34">
        <f t="shared" si="15"/>
        <v>100000226</v>
      </c>
    </row>
    <row r="228" spans="1:15" ht="18">
      <c r="A228" s="186">
        <v>227</v>
      </c>
      <c r="B228" s="2">
        <v>492232</v>
      </c>
      <c r="C228" s="2" t="s">
        <v>40</v>
      </c>
      <c r="D228" s="2" t="s">
        <v>1757</v>
      </c>
      <c r="E228" s="2" t="s">
        <v>1758</v>
      </c>
      <c r="F228" s="196" t="s">
        <v>3603</v>
      </c>
      <c r="G228" s="2">
        <v>4</v>
      </c>
      <c r="H228" s="2" t="s">
        <v>5769</v>
      </c>
      <c r="I228" s="2" t="s">
        <v>129</v>
      </c>
      <c r="J228" s="2" t="s">
        <v>558</v>
      </c>
      <c r="K228" s="2" t="s">
        <v>42</v>
      </c>
      <c r="L228" s="34" t="str">
        <f t="shared" si="12"/>
        <v>田中　智 (4)</v>
      </c>
      <c r="M228" s="34" t="str">
        <f t="shared" si="13"/>
        <v>03</v>
      </c>
      <c r="N228" s="34" t="str">
        <f t="shared" si="14"/>
        <v>Satoshi TANAKA (03)</v>
      </c>
      <c r="O228" s="34">
        <f t="shared" si="15"/>
        <v>100000227</v>
      </c>
    </row>
    <row r="229" spans="1:15" ht="18">
      <c r="A229" s="186">
        <v>228</v>
      </c>
      <c r="B229" s="2">
        <v>492232</v>
      </c>
      <c r="C229" s="2" t="s">
        <v>40</v>
      </c>
      <c r="D229" s="2" t="s">
        <v>1759</v>
      </c>
      <c r="E229" s="2" t="s">
        <v>1760</v>
      </c>
      <c r="F229" s="196" t="s">
        <v>5033</v>
      </c>
      <c r="G229" s="2">
        <v>4</v>
      </c>
      <c r="H229" s="2" t="s">
        <v>5830</v>
      </c>
      <c r="I229" s="2" t="s">
        <v>1761</v>
      </c>
      <c r="J229" s="2" t="s">
        <v>198</v>
      </c>
      <c r="K229" s="2" t="s">
        <v>42</v>
      </c>
      <c r="L229" s="34" t="str">
        <f t="shared" si="12"/>
        <v>家田　惇基 (4)</v>
      </c>
      <c r="M229" s="34" t="str">
        <f t="shared" si="13"/>
        <v>03</v>
      </c>
      <c r="N229" s="34" t="str">
        <f t="shared" si="14"/>
        <v>Toshiki IEDA (03)</v>
      </c>
      <c r="O229" s="34">
        <f t="shared" si="15"/>
        <v>100000228</v>
      </c>
    </row>
    <row r="230" spans="1:15" ht="18">
      <c r="A230" s="186">
        <v>229</v>
      </c>
      <c r="B230" s="2">
        <v>492232</v>
      </c>
      <c r="C230" s="2" t="s">
        <v>40</v>
      </c>
      <c r="D230" s="2" t="s">
        <v>1762</v>
      </c>
      <c r="E230" s="2" t="s">
        <v>1763</v>
      </c>
      <c r="F230" s="196" t="s">
        <v>4021</v>
      </c>
      <c r="G230" s="2">
        <v>4</v>
      </c>
      <c r="H230" s="2" t="s">
        <v>5760</v>
      </c>
      <c r="I230" s="2" t="s">
        <v>386</v>
      </c>
      <c r="J230" s="2" t="s">
        <v>139</v>
      </c>
      <c r="K230" s="2" t="s">
        <v>42</v>
      </c>
      <c r="L230" s="34" t="str">
        <f t="shared" si="12"/>
        <v>太田　駿 (4)</v>
      </c>
      <c r="M230" s="34" t="str">
        <f t="shared" si="13"/>
        <v>03</v>
      </c>
      <c r="N230" s="34" t="str">
        <f t="shared" si="14"/>
        <v>Shun OTA (03)</v>
      </c>
      <c r="O230" s="34">
        <f t="shared" si="15"/>
        <v>100000229</v>
      </c>
    </row>
    <row r="231" spans="1:15" ht="18">
      <c r="A231" s="186">
        <v>230</v>
      </c>
      <c r="B231" s="2">
        <v>492232</v>
      </c>
      <c r="C231" s="2" t="s">
        <v>40</v>
      </c>
      <c r="D231" s="2" t="s">
        <v>1764</v>
      </c>
      <c r="E231" s="2" t="s">
        <v>1765</v>
      </c>
      <c r="F231" s="196" t="s">
        <v>4553</v>
      </c>
      <c r="G231" s="2">
        <v>4</v>
      </c>
      <c r="H231" s="2" t="s">
        <v>5760</v>
      </c>
      <c r="I231" s="2" t="s">
        <v>492</v>
      </c>
      <c r="J231" s="2" t="s">
        <v>823</v>
      </c>
      <c r="K231" s="2" t="s">
        <v>42</v>
      </c>
      <c r="L231" s="34" t="str">
        <f t="shared" si="12"/>
        <v>小川　龍之介 (4)</v>
      </c>
      <c r="M231" s="34" t="str">
        <f t="shared" si="13"/>
        <v>03</v>
      </c>
      <c r="N231" s="34" t="str">
        <f t="shared" si="14"/>
        <v>Ryunosuke OGAWA (03)</v>
      </c>
      <c r="O231" s="34">
        <f t="shared" si="15"/>
        <v>100000230</v>
      </c>
    </row>
    <row r="232" spans="1:15" ht="18">
      <c r="A232" s="186">
        <v>231</v>
      </c>
      <c r="B232" s="2">
        <v>492232</v>
      </c>
      <c r="C232" s="2" t="s">
        <v>40</v>
      </c>
      <c r="D232" s="2" t="s">
        <v>1766</v>
      </c>
      <c r="E232" s="2" t="s">
        <v>1767</v>
      </c>
      <c r="F232" s="196" t="s">
        <v>4939</v>
      </c>
      <c r="G232" s="2">
        <v>4</v>
      </c>
      <c r="H232" s="2" t="s">
        <v>5760</v>
      </c>
      <c r="I232" s="2" t="s">
        <v>272</v>
      </c>
      <c r="J232" s="2" t="s">
        <v>406</v>
      </c>
      <c r="K232" s="2" t="s">
        <v>42</v>
      </c>
      <c r="L232" s="34" t="str">
        <f t="shared" si="12"/>
        <v>牧野　大輝 (4)</v>
      </c>
      <c r="M232" s="34" t="str">
        <f t="shared" si="13"/>
        <v>03</v>
      </c>
      <c r="N232" s="34" t="str">
        <f t="shared" si="14"/>
        <v>Taiki MAKINO (03)</v>
      </c>
      <c r="O232" s="34">
        <f t="shared" si="15"/>
        <v>100000231</v>
      </c>
    </row>
    <row r="233" spans="1:15" ht="18">
      <c r="A233" s="186">
        <v>232</v>
      </c>
      <c r="B233" s="2">
        <v>492232</v>
      </c>
      <c r="C233" s="2" t="s">
        <v>40</v>
      </c>
      <c r="D233" s="2" t="s">
        <v>1768</v>
      </c>
      <c r="E233" s="2" t="s">
        <v>1769</v>
      </c>
      <c r="F233" s="196" t="s">
        <v>3993</v>
      </c>
      <c r="G233" s="2">
        <v>4</v>
      </c>
      <c r="H233" s="2" t="s">
        <v>5760</v>
      </c>
      <c r="I233" s="2" t="s">
        <v>1770</v>
      </c>
      <c r="J233" s="2" t="s">
        <v>53</v>
      </c>
      <c r="K233" s="2" t="s">
        <v>42</v>
      </c>
      <c r="L233" s="34" t="str">
        <f t="shared" si="12"/>
        <v>川手　友希 (4)</v>
      </c>
      <c r="M233" s="34" t="str">
        <f t="shared" si="13"/>
        <v>04</v>
      </c>
      <c r="N233" s="34" t="str">
        <f t="shared" si="14"/>
        <v>Yuki KAWATE (04)</v>
      </c>
      <c r="O233" s="34">
        <f t="shared" si="15"/>
        <v>100000232</v>
      </c>
    </row>
    <row r="234" spans="1:15" ht="18">
      <c r="A234" s="186">
        <v>233</v>
      </c>
      <c r="B234" s="2">
        <v>492232</v>
      </c>
      <c r="C234" s="2" t="s">
        <v>40</v>
      </c>
      <c r="D234" s="2" t="s">
        <v>1771</v>
      </c>
      <c r="E234" s="2" t="s">
        <v>1772</v>
      </c>
      <c r="F234" s="196" t="s">
        <v>4795</v>
      </c>
      <c r="G234" s="2">
        <v>4</v>
      </c>
      <c r="H234" s="2" t="s">
        <v>6213</v>
      </c>
      <c r="I234" s="2" t="s">
        <v>119</v>
      </c>
      <c r="J234" s="2" t="s">
        <v>239</v>
      </c>
      <c r="K234" s="2" t="s">
        <v>42</v>
      </c>
      <c r="L234" s="34" t="str">
        <f t="shared" si="12"/>
        <v>浜田　聖也 (4)</v>
      </c>
      <c r="M234" s="34" t="str">
        <f t="shared" si="13"/>
        <v>03</v>
      </c>
      <c r="N234" s="34" t="str">
        <f t="shared" si="14"/>
        <v>Seiya HAMADA (03)</v>
      </c>
      <c r="O234" s="34">
        <f t="shared" si="15"/>
        <v>100000233</v>
      </c>
    </row>
    <row r="235" spans="1:15" ht="18">
      <c r="A235" s="186">
        <v>234</v>
      </c>
      <c r="B235" s="2">
        <v>492232</v>
      </c>
      <c r="C235" s="2" t="s">
        <v>40</v>
      </c>
      <c r="D235" s="2" t="s">
        <v>1773</v>
      </c>
      <c r="E235" s="2" t="s">
        <v>1774</v>
      </c>
      <c r="F235" s="196" t="s">
        <v>5032</v>
      </c>
      <c r="G235" s="2">
        <v>4</v>
      </c>
      <c r="H235" s="2" t="s">
        <v>5760</v>
      </c>
      <c r="I235" s="2" t="s">
        <v>274</v>
      </c>
      <c r="J235" s="2" t="s">
        <v>58</v>
      </c>
      <c r="K235" s="2" t="s">
        <v>42</v>
      </c>
      <c r="L235" s="34" t="str">
        <f t="shared" si="12"/>
        <v>山本　雅也 (4)</v>
      </c>
      <c r="M235" s="34" t="str">
        <f t="shared" si="13"/>
        <v>04</v>
      </c>
      <c r="N235" s="34" t="str">
        <f t="shared" si="14"/>
        <v>Masaya YAMAMOTO (04)</v>
      </c>
      <c r="O235" s="34">
        <f t="shared" si="15"/>
        <v>100000234</v>
      </c>
    </row>
    <row r="236" spans="1:15" ht="18">
      <c r="A236" s="186">
        <v>235</v>
      </c>
      <c r="B236" s="2">
        <v>492232</v>
      </c>
      <c r="C236" s="2" t="s">
        <v>40</v>
      </c>
      <c r="D236" s="2" t="s">
        <v>1775</v>
      </c>
      <c r="E236" s="2" t="s">
        <v>1776</v>
      </c>
      <c r="F236" s="196" t="s">
        <v>6214</v>
      </c>
      <c r="G236" s="2">
        <v>4</v>
      </c>
      <c r="H236" s="2" t="s">
        <v>5760</v>
      </c>
      <c r="I236" s="2" t="s">
        <v>1777</v>
      </c>
      <c r="J236" s="2" t="s">
        <v>541</v>
      </c>
      <c r="K236" s="2" t="s">
        <v>42</v>
      </c>
      <c r="L236" s="34" t="str">
        <f t="shared" si="12"/>
        <v>末留　颯楽 (4)</v>
      </c>
      <c r="M236" s="34" t="str">
        <f t="shared" si="13"/>
        <v>03</v>
      </c>
      <c r="N236" s="34" t="str">
        <f t="shared" si="14"/>
        <v>Sora SUETOME (03)</v>
      </c>
      <c r="O236" s="34">
        <f t="shared" si="15"/>
        <v>100000235</v>
      </c>
    </row>
    <row r="237" spans="1:15" ht="18">
      <c r="A237" s="186">
        <v>236</v>
      </c>
      <c r="B237" s="2">
        <v>492232</v>
      </c>
      <c r="C237" s="2" t="s">
        <v>40</v>
      </c>
      <c r="D237" s="2" t="s">
        <v>1778</v>
      </c>
      <c r="E237" s="2" t="s">
        <v>1779</v>
      </c>
      <c r="F237" s="196" t="s">
        <v>5375</v>
      </c>
      <c r="G237" s="2">
        <v>4</v>
      </c>
      <c r="H237" s="2" t="s">
        <v>5978</v>
      </c>
      <c r="I237" s="2" t="s">
        <v>401</v>
      </c>
      <c r="J237" s="2" t="s">
        <v>406</v>
      </c>
      <c r="K237" s="2" t="s">
        <v>42</v>
      </c>
      <c r="L237" s="34" t="str">
        <f t="shared" si="12"/>
        <v>森　大喜 (4)</v>
      </c>
      <c r="M237" s="34" t="str">
        <f t="shared" si="13"/>
        <v>04</v>
      </c>
      <c r="N237" s="34" t="str">
        <f t="shared" si="14"/>
        <v>Taiki MORI (04)</v>
      </c>
      <c r="O237" s="34">
        <f t="shared" si="15"/>
        <v>100000236</v>
      </c>
    </row>
    <row r="238" spans="1:15" ht="18">
      <c r="A238" s="186">
        <v>237</v>
      </c>
      <c r="B238" s="2">
        <v>492232</v>
      </c>
      <c r="C238" s="2" t="s">
        <v>40</v>
      </c>
      <c r="D238" s="2" t="s">
        <v>1783</v>
      </c>
      <c r="E238" s="2" t="s">
        <v>1784</v>
      </c>
      <c r="F238" s="196" t="s">
        <v>3879</v>
      </c>
      <c r="G238" s="2">
        <v>4</v>
      </c>
      <c r="H238" s="2" t="s">
        <v>5760</v>
      </c>
      <c r="I238" s="2" t="s">
        <v>1785</v>
      </c>
      <c r="J238" s="2" t="s">
        <v>43</v>
      </c>
      <c r="K238" s="2" t="s">
        <v>42</v>
      </c>
      <c r="L238" s="34" t="str">
        <f t="shared" si="12"/>
        <v>新海　弘一朗 (4)</v>
      </c>
      <c r="M238" s="34" t="str">
        <f t="shared" si="13"/>
        <v>03</v>
      </c>
      <c r="N238" s="34" t="str">
        <f t="shared" si="14"/>
        <v>Koichiro SHINKAI (03)</v>
      </c>
      <c r="O238" s="34">
        <f t="shared" si="15"/>
        <v>100000237</v>
      </c>
    </row>
    <row r="239" spans="1:15" ht="18">
      <c r="A239" s="186">
        <v>238</v>
      </c>
      <c r="B239" s="2">
        <v>492232</v>
      </c>
      <c r="C239" s="2" t="s">
        <v>40</v>
      </c>
      <c r="D239" s="2" t="s">
        <v>2957</v>
      </c>
      <c r="E239" s="2" t="s">
        <v>2958</v>
      </c>
      <c r="F239" s="196" t="s">
        <v>6215</v>
      </c>
      <c r="G239" s="2">
        <v>4</v>
      </c>
      <c r="H239" s="2" t="s">
        <v>5760</v>
      </c>
      <c r="I239" s="2" t="s">
        <v>279</v>
      </c>
      <c r="J239" s="2" t="s">
        <v>450</v>
      </c>
      <c r="K239" s="2" t="s">
        <v>42</v>
      </c>
      <c r="L239" s="34" t="str">
        <f t="shared" si="12"/>
        <v>上野　竜樹 (4)</v>
      </c>
      <c r="M239" s="34" t="str">
        <f t="shared" si="13"/>
        <v>03</v>
      </c>
      <c r="N239" s="34" t="str">
        <f t="shared" si="14"/>
        <v>Tatsuki UENO (03)</v>
      </c>
      <c r="O239" s="34">
        <f t="shared" si="15"/>
        <v>100000238</v>
      </c>
    </row>
    <row r="240" spans="1:15" ht="18">
      <c r="A240" s="186">
        <v>239</v>
      </c>
      <c r="B240" s="2">
        <v>492232</v>
      </c>
      <c r="C240" s="2" t="s">
        <v>40</v>
      </c>
      <c r="D240" s="2" t="s">
        <v>2959</v>
      </c>
      <c r="E240" s="2" t="s">
        <v>2960</v>
      </c>
      <c r="F240" s="196" t="s">
        <v>3741</v>
      </c>
      <c r="G240" s="2">
        <v>4</v>
      </c>
      <c r="H240" s="2" t="s">
        <v>5760</v>
      </c>
      <c r="I240" s="2" t="s">
        <v>136</v>
      </c>
      <c r="J240" s="2" t="s">
        <v>239</v>
      </c>
      <c r="K240" s="2" t="s">
        <v>42</v>
      </c>
      <c r="L240" s="34" t="str">
        <f t="shared" si="12"/>
        <v>西藤　聖弥 (4)</v>
      </c>
      <c r="M240" s="34" t="str">
        <f t="shared" si="13"/>
        <v>02</v>
      </c>
      <c r="N240" s="34" t="str">
        <f t="shared" si="14"/>
        <v>Seiya SAITO (02)</v>
      </c>
      <c r="O240" s="34">
        <f t="shared" si="15"/>
        <v>100000239</v>
      </c>
    </row>
    <row r="241" spans="1:15" ht="18">
      <c r="A241" s="186">
        <v>240</v>
      </c>
      <c r="B241" s="2">
        <v>492232</v>
      </c>
      <c r="C241" s="2" t="s">
        <v>40</v>
      </c>
      <c r="D241" s="2" t="s">
        <v>2961</v>
      </c>
      <c r="E241" s="2" t="s">
        <v>2962</v>
      </c>
      <c r="F241" s="196" t="s">
        <v>3834</v>
      </c>
      <c r="G241" s="2">
        <v>4</v>
      </c>
      <c r="H241" s="2" t="s">
        <v>5760</v>
      </c>
      <c r="I241" s="2" t="s">
        <v>187</v>
      </c>
      <c r="J241" s="2" t="s">
        <v>3144</v>
      </c>
      <c r="K241" s="2" t="s">
        <v>42</v>
      </c>
      <c r="L241" s="34" t="str">
        <f t="shared" si="12"/>
        <v>松村　大二郎 (4)</v>
      </c>
      <c r="M241" s="34" t="str">
        <f t="shared" si="13"/>
        <v>03</v>
      </c>
      <c r="N241" s="34" t="str">
        <f t="shared" si="14"/>
        <v>Daijiro MATSUMURA (03)</v>
      </c>
      <c r="O241" s="34">
        <f t="shared" si="15"/>
        <v>100000240</v>
      </c>
    </row>
    <row r="242" spans="1:15" ht="18">
      <c r="A242" s="186">
        <v>241</v>
      </c>
      <c r="B242" s="2">
        <v>492232</v>
      </c>
      <c r="C242" s="2" t="s">
        <v>40</v>
      </c>
      <c r="D242" s="2" t="s">
        <v>2963</v>
      </c>
      <c r="E242" s="2" t="s">
        <v>2964</v>
      </c>
      <c r="F242" s="196" t="s">
        <v>4197</v>
      </c>
      <c r="G242" s="2">
        <v>4</v>
      </c>
      <c r="H242" s="2" t="s">
        <v>5769</v>
      </c>
      <c r="I242" s="2" t="s">
        <v>83</v>
      </c>
      <c r="J242" s="2" t="s">
        <v>1007</v>
      </c>
      <c r="K242" s="2" t="s">
        <v>42</v>
      </c>
      <c r="L242" s="34" t="str">
        <f t="shared" si="12"/>
        <v>竹内　鴻 (4)</v>
      </c>
      <c r="M242" s="34" t="str">
        <f t="shared" si="13"/>
        <v>03</v>
      </c>
      <c r="N242" s="34" t="str">
        <f t="shared" si="14"/>
        <v>Ko TAKEUCHI (03)</v>
      </c>
      <c r="O242" s="34">
        <f t="shared" si="15"/>
        <v>100000241</v>
      </c>
    </row>
    <row r="243" spans="1:15" ht="18">
      <c r="A243" s="186">
        <v>242</v>
      </c>
      <c r="B243" s="2">
        <v>492232</v>
      </c>
      <c r="C243" s="2" t="s">
        <v>40</v>
      </c>
      <c r="D243" s="2" t="s">
        <v>2965</v>
      </c>
      <c r="E243" s="2" t="s">
        <v>2966</v>
      </c>
      <c r="F243" s="196" t="s">
        <v>4024</v>
      </c>
      <c r="G243" s="2">
        <v>4</v>
      </c>
      <c r="H243" s="2" t="s">
        <v>5760</v>
      </c>
      <c r="I243" s="2" t="s">
        <v>91</v>
      </c>
      <c r="J243" s="2" t="s">
        <v>60</v>
      </c>
      <c r="K243" s="2" t="s">
        <v>42</v>
      </c>
      <c r="L243" s="34" t="str">
        <f t="shared" si="12"/>
        <v>藤原　巧 (4)</v>
      </c>
      <c r="M243" s="34" t="str">
        <f t="shared" si="13"/>
        <v>03</v>
      </c>
      <c r="N243" s="34" t="str">
        <f t="shared" si="14"/>
        <v>Takumi FUJIWARA (03)</v>
      </c>
      <c r="O243" s="34">
        <f t="shared" si="15"/>
        <v>100000242</v>
      </c>
    </row>
    <row r="244" spans="1:15" ht="18">
      <c r="A244" s="186">
        <v>243</v>
      </c>
      <c r="B244" s="2">
        <v>492232</v>
      </c>
      <c r="C244" s="2" t="s">
        <v>40</v>
      </c>
      <c r="D244" s="2" t="s">
        <v>2967</v>
      </c>
      <c r="E244" s="2" t="s">
        <v>2968</v>
      </c>
      <c r="F244" s="196" t="s">
        <v>4700</v>
      </c>
      <c r="G244" s="2">
        <v>4</v>
      </c>
      <c r="H244" s="2" t="s">
        <v>5760</v>
      </c>
      <c r="I244" s="2" t="s">
        <v>3145</v>
      </c>
      <c r="J244" s="2" t="s">
        <v>3146</v>
      </c>
      <c r="K244" s="2" t="s">
        <v>42</v>
      </c>
      <c r="L244" s="34" t="str">
        <f t="shared" si="12"/>
        <v>三千田　雅治 (4)</v>
      </c>
      <c r="M244" s="34" t="str">
        <f t="shared" si="13"/>
        <v>03</v>
      </c>
      <c r="N244" s="34" t="str">
        <f t="shared" si="14"/>
        <v>Masaharu MICHIDA (03)</v>
      </c>
      <c r="O244" s="34">
        <f t="shared" si="15"/>
        <v>100000243</v>
      </c>
    </row>
    <row r="245" spans="1:15" ht="18">
      <c r="A245" s="186">
        <v>244</v>
      </c>
      <c r="B245" s="2">
        <v>492232</v>
      </c>
      <c r="C245" s="2" t="s">
        <v>40</v>
      </c>
      <c r="D245" s="2" t="s">
        <v>2969</v>
      </c>
      <c r="E245" s="2" t="s">
        <v>2970</v>
      </c>
      <c r="F245" s="196" t="s">
        <v>4610</v>
      </c>
      <c r="G245" s="2">
        <v>4</v>
      </c>
      <c r="H245" s="2" t="s">
        <v>5760</v>
      </c>
      <c r="I245" s="2" t="s">
        <v>3147</v>
      </c>
      <c r="J245" s="2" t="s">
        <v>128</v>
      </c>
      <c r="K245" s="2" t="s">
        <v>42</v>
      </c>
      <c r="L245" s="34" t="str">
        <f t="shared" si="12"/>
        <v>清永　航平 (4)</v>
      </c>
      <c r="M245" s="34" t="str">
        <f t="shared" si="13"/>
        <v>03</v>
      </c>
      <c r="N245" s="34" t="str">
        <f t="shared" si="14"/>
        <v>Kohei KIYONAGA (03)</v>
      </c>
      <c r="O245" s="34">
        <f t="shared" si="15"/>
        <v>100000244</v>
      </c>
    </row>
    <row r="246" spans="1:15" ht="18">
      <c r="A246" s="186">
        <v>245</v>
      </c>
      <c r="B246" s="2">
        <v>492232</v>
      </c>
      <c r="C246" s="2" t="s">
        <v>40</v>
      </c>
      <c r="D246" s="2" t="s">
        <v>2971</v>
      </c>
      <c r="E246" s="2" t="s">
        <v>2972</v>
      </c>
      <c r="F246" s="196" t="s">
        <v>3739</v>
      </c>
      <c r="G246" s="2">
        <v>4</v>
      </c>
      <c r="H246" s="2" t="s">
        <v>6216</v>
      </c>
      <c r="I246" s="2" t="s">
        <v>3148</v>
      </c>
      <c r="J246" s="2" t="s">
        <v>480</v>
      </c>
      <c r="K246" s="2" t="s">
        <v>42</v>
      </c>
      <c r="L246" s="34" t="str">
        <f t="shared" si="12"/>
        <v>源　佳己 (4)</v>
      </c>
      <c r="M246" s="34" t="str">
        <f t="shared" si="13"/>
        <v>03</v>
      </c>
      <c r="N246" s="34" t="str">
        <f t="shared" si="14"/>
        <v>Yoshiki GEN (03)</v>
      </c>
      <c r="O246" s="34">
        <f t="shared" si="15"/>
        <v>100000245</v>
      </c>
    </row>
    <row r="247" spans="1:15" ht="18">
      <c r="A247" s="186">
        <v>246</v>
      </c>
      <c r="B247" s="2">
        <v>492232</v>
      </c>
      <c r="C247" s="2" t="s">
        <v>40</v>
      </c>
      <c r="D247" s="2" t="s">
        <v>2973</v>
      </c>
      <c r="E247" s="2" t="s">
        <v>2974</v>
      </c>
      <c r="F247" s="196" t="s">
        <v>5032</v>
      </c>
      <c r="G247" s="2">
        <v>4</v>
      </c>
      <c r="H247" s="2" t="s">
        <v>5760</v>
      </c>
      <c r="I247" s="2" t="s">
        <v>2390</v>
      </c>
      <c r="J247" s="2" t="s">
        <v>850</v>
      </c>
      <c r="K247" s="2" t="s">
        <v>42</v>
      </c>
      <c r="L247" s="34" t="str">
        <f t="shared" si="12"/>
        <v>籔内　允士 (4)</v>
      </c>
      <c r="M247" s="34" t="str">
        <f t="shared" si="13"/>
        <v>04</v>
      </c>
      <c r="N247" s="34" t="str">
        <f t="shared" si="14"/>
        <v>Masashi YABUUCHI (04)</v>
      </c>
      <c r="O247" s="34">
        <f t="shared" si="15"/>
        <v>100000246</v>
      </c>
    </row>
    <row r="248" spans="1:15" ht="18">
      <c r="A248" s="186">
        <v>247</v>
      </c>
      <c r="B248" s="2">
        <v>492232</v>
      </c>
      <c r="C248" s="2" t="s">
        <v>40</v>
      </c>
      <c r="D248" s="2" t="s">
        <v>2975</v>
      </c>
      <c r="E248" s="2" t="s">
        <v>2976</v>
      </c>
      <c r="F248" s="196" t="s">
        <v>4029</v>
      </c>
      <c r="G248" s="2">
        <v>4</v>
      </c>
      <c r="H248" s="2" t="s">
        <v>5760</v>
      </c>
      <c r="I248" s="2" t="s">
        <v>693</v>
      </c>
      <c r="J248" s="2" t="s">
        <v>899</v>
      </c>
      <c r="K248" s="2" t="s">
        <v>42</v>
      </c>
      <c r="L248" s="34" t="str">
        <f t="shared" si="12"/>
        <v>羽田　怜遠 (4)</v>
      </c>
      <c r="M248" s="34" t="str">
        <f t="shared" si="13"/>
        <v>03</v>
      </c>
      <c r="N248" s="34" t="str">
        <f t="shared" si="14"/>
        <v>Reon HADA (03)</v>
      </c>
      <c r="O248" s="34">
        <f t="shared" si="15"/>
        <v>100000247</v>
      </c>
    </row>
    <row r="249" spans="1:15" ht="18">
      <c r="A249" s="186">
        <v>248</v>
      </c>
      <c r="B249" s="2">
        <v>492232</v>
      </c>
      <c r="C249" s="2" t="s">
        <v>40</v>
      </c>
      <c r="D249" s="2" t="s">
        <v>4467</v>
      </c>
      <c r="E249" s="2" t="s">
        <v>1780</v>
      </c>
      <c r="F249" s="196" t="s">
        <v>4270</v>
      </c>
      <c r="G249" s="2">
        <v>4</v>
      </c>
      <c r="H249" s="2" t="s">
        <v>5760</v>
      </c>
      <c r="I249" s="2" t="s">
        <v>1781</v>
      </c>
      <c r="J249" s="2" t="s">
        <v>1782</v>
      </c>
      <c r="K249" s="2" t="s">
        <v>42</v>
      </c>
      <c r="L249" s="34" t="str">
        <f t="shared" si="12"/>
        <v>畑山　陽星 (4)</v>
      </c>
      <c r="M249" s="34" t="str">
        <f t="shared" si="13"/>
        <v>04</v>
      </c>
      <c r="N249" s="34" t="str">
        <f t="shared" si="14"/>
        <v>Yosei HATAYAMA (04)</v>
      </c>
      <c r="O249" s="34">
        <f t="shared" si="15"/>
        <v>100000248</v>
      </c>
    </row>
    <row r="250" spans="1:15" ht="18">
      <c r="A250" s="186">
        <v>249</v>
      </c>
      <c r="B250" s="2">
        <v>492232</v>
      </c>
      <c r="C250" s="2" t="s">
        <v>40</v>
      </c>
      <c r="D250" s="2" t="s">
        <v>4468</v>
      </c>
      <c r="E250" s="2" t="s">
        <v>2977</v>
      </c>
      <c r="F250" s="196" t="s">
        <v>4919</v>
      </c>
      <c r="G250" s="2">
        <v>4</v>
      </c>
      <c r="H250" s="2" t="s">
        <v>235</v>
      </c>
      <c r="I250" s="2" t="s">
        <v>3149</v>
      </c>
      <c r="J250" s="2" t="s">
        <v>3150</v>
      </c>
      <c r="K250" s="2" t="s">
        <v>42</v>
      </c>
      <c r="L250" s="34" t="str">
        <f t="shared" si="12"/>
        <v>高森　心我 (4)</v>
      </c>
      <c r="M250" s="34" t="str">
        <f t="shared" si="13"/>
        <v>03</v>
      </c>
      <c r="N250" s="34" t="str">
        <f t="shared" si="14"/>
        <v>Shinga TAKAMORI (03)</v>
      </c>
      <c r="O250" s="34">
        <f t="shared" si="15"/>
        <v>100000249</v>
      </c>
    </row>
    <row r="251" spans="1:15" ht="18">
      <c r="A251" s="186">
        <v>250</v>
      </c>
      <c r="B251" s="2">
        <v>492232</v>
      </c>
      <c r="C251" s="2" t="s">
        <v>40</v>
      </c>
      <c r="D251" s="2" t="s">
        <v>4469</v>
      </c>
      <c r="E251" s="2" t="s">
        <v>4470</v>
      </c>
      <c r="F251" s="196" t="s">
        <v>4902</v>
      </c>
      <c r="G251" s="2">
        <v>4</v>
      </c>
      <c r="H251" s="2" t="s">
        <v>6217</v>
      </c>
      <c r="I251" s="2" t="s">
        <v>401</v>
      </c>
      <c r="J251" s="2" t="s">
        <v>1880</v>
      </c>
      <c r="K251" s="2" t="s">
        <v>42</v>
      </c>
      <c r="L251" s="34" t="str">
        <f t="shared" si="12"/>
        <v>森　輝也 (4)</v>
      </c>
      <c r="M251" s="34" t="str">
        <f t="shared" si="13"/>
        <v>03</v>
      </c>
      <c r="N251" s="34" t="str">
        <f t="shared" si="14"/>
        <v>Kagaya MORI (03)</v>
      </c>
      <c r="O251" s="34">
        <f t="shared" si="15"/>
        <v>100000250</v>
      </c>
    </row>
    <row r="252" spans="1:15" ht="18">
      <c r="A252" s="186">
        <v>251</v>
      </c>
      <c r="B252" s="2">
        <v>492232</v>
      </c>
      <c r="C252" s="2" t="s">
        <v>40</v>
      </c>
      <c r="D252" s="2" t="s">
        <v>5442</v>
      </c>
      <c r="E252" s="2" t="s">
        <v>5443</v>
      </c>
      <c r="F252" s="196" t="s">
        <v>5183</v>
      </c>
      <c r="G252" s="2">
        <v>3</v>
      </c>
      <c r="H252" s="2" t="s">
        <v>5760</v>
      </c>
      <c r="I252" s="2" t="s">
        <v>5444</v>
      </c>
      <c r="J252" s="2" t="s">
        <v>276</v>
      </c>
      <c r="K252" s="2" t="s">
        <v>42</v>
      </c>
      <c r="L252" s="34" t="str">
        <f t="shared" si="12"/>
        <v>嘉良戸　翔太 (3)</v>
      </c>
      <c r="M252" s="34" t="str">
        <f t="shared" si="13"/>
        <v>04</v>
      </c>
      <c r="N252" s="34" t="str">
        <f t="shared" si="14"/>
        <v>Shota KARATO (04)</v>
      </c>
      <c r="O252" s="34">
        <f t="shared" si="15"/>
        <v>100000251</v>
      </c>
    </row>
    <row r="253" spans="1:15" ht="18">
      <c r="A253" s="186">
        <v>252</v>
      </c>
      <c r="B253" s="2">
        <v>492232</v>
      </c>
      <c r="C253" s="2" t="s">
        <v>40</v>
      </c>
      <c r="D253" s="2" t="s">
        <v>5445</v>
      </c>
      <c r="E253" s="2" t="s">
        <v>5446</v>
      </c>
      <c r="F253" s="196" t="s">
        <v>4581</v>
      </c>
      <c r="G253" s="2">
        <v>3</v>
      </c>
      <c r="H253" s="2" t="s">
        <v>5759</v>
      </c>
      <c r="I253" s="2" t="s">
        <v>129</v>
      </c>
      <c r="J253" s="2" t="s">
        <v>71</v>
      </c>
      <c r="K253" s="2" t="s">
        <v>42</v>
      </c>
      <c r="L253" s="34" t="str">
        <f t="shared" si="12"/>
        <v>田中　洸希 (3)</v>
      </c>
      <c r="M253" s="34" t="str">
        <f t="shared" si="13"/>
        <v>04</v>
      </c>
      <c r="N253" s="34" t="str">
        <f t="shared" si="14"/>
        <v>Koki TANAKA (04)</v>
      </c>
      <c r="O253" s="34">
        <f t="shared" si="15"/>
        <v>100000252</v>
      </c>
    </row>
    <row r="254" spans="1:15" ht="18">
      <c r="A254" s="186">
        <v>253</v>
      </c>
      <c r="B254" s="2">
        <v>492232</v>
      </c>
      <c r="C254" s="2" t="s">
        <v>40</v>
      </c>
      <c r="D254" s="2" t="s">
        <v>5447</v>
      </c>
      <c r="E254" s="2" t="s">
        <v>5448</v>
      </c>
      <c r="F254" s="196" t="s">
        <v>3563</v>
      </c>
      <c r="G254" s="2">
        <v>3</v>
      </c>
      <c r="H254" s="2" t="s">
        <v>5978</v>
      </c>
      <c r="I254" s="2" t="s">
        <v>5449</v>
      </c>
      <c r="J254" s="2" t="s">
        <v>53</v>
      </c>
      <c r="K254" s="2" t="s">
        <v>42</v>
      </c>
      <c r="L254" s="34" t="str">
        <f t="shared" si="12"/>
        <v>青西　勇樹 (3)</v>
      </c>
      <c r="M254" s="34" t="str">
        <f t="shared" si="13"/>
        <v>04</v>
      </c>
      <c r="N254" s="34" t="str">
        <f t="shared" si="14"/>
        <v>Yuki AONISHI (04)</v>
      </c>
      <c r="O254" s="34">
        <f t="shared" si="15"/>
        <v>100000253</v>
      </c>
    </row>
    <row r="255" spans="1:15" ht="18">
      <c r="A255" s="186">
        <v>254</v>
      </c>
      <c r="B255" s="2">
        <v>492232</v>
      </c>
      <c r="C255" s="2" t="s">
        <v>40</v>
      </c>
      <c r="D255" s="2" t="s">
        <v>5450</v>
      </c>
      <c r="E255" s="2" t="s">
        <v>5063</v>
      </c>
      <c r="F255" s="196" t="s">
        <v>5451</v>
      </c>
      <c r="G255" s="2">
        <v>3</v>
      </c>
      <c r="H255" s="2" t="s">
        <v>5759</v>
      </c>
      <c r="I255" s="2" t="s">
        <v>166</v>
      </c>
      <c r="J255" s="2" t="s">
        <v>284</v>
      </c>
      <c r="K255" s="2" t="s">
        <v>42</v>
      </c>
      <c r="L255" s="34" t="str">
        <f t="shared" si="12"/>
        <v>牧　俊佑 (3)</v>
      </c>
      <c r="M255" s="34" t="str">
        <f t="shared" si="13"/>
        <v>04</v>
      </c>
      <c r="N255" s="34" t="str">
        <f t="shared" si="14"/>
        <v>Shunsuke MAKI (04)</v>
      </c>
      <c r="O255" s="34">
        <f t="shared" si="15"/>
        <v>100000254</v>
      </c>
    </row>
    <row r="256" spans="1:15" ht="18">
      <c r="A256" s="186">
        <v>255</v>
      </c>
      <c r="B256" s="2">
        <v>492232</v>
      </c>
      <c r="C256" s="2" t="s">
        <v>40</v>
      </c>
      <c r="D256" s="2" t="s">
        <v>5452</v>
      </c>
      <c r="E256" s="2" t="s">
        <v>5453</v>
      </c>
      <c r="F256" s="196" t="s">
        <v>4356</v>
      </c>
      <c r="G256" s="2">
        <v>3</v>
      </c>
      <c r="H256" s="2" t="s">
        <v>6218</v>
      </c>
      <c r="I256" s="2" t="s">
        <v>160</v>
      </c>
      <c r="J256" s="2" t="s">
        <v>162</v>
      </c>
      <c r="K256" s="2" t="s">
        <v>42</v>
      </c>
      <c r="L256" s="34" t="str">
        <f t="shared" si="12"/>
        <v>須藤　広征 (3)</v>
      </c>
      <c r="M256" s="34" t="str">
        <f t="shared" si="13"/>
        <v>04</v>
      </c>
      <c r="N256" s="34" t="str">
        <f t="shared" si="14"/>
        <v>Kosei SUTO (04)</v>
      </c>
      <c r="O256" s="34">
        <f t="shared" si="15"/>
        <v>100000255</v>
      </c>
    </row>
    <row r="257" spans="1:15" ht="18">
      <c r="A257" s="186">
        <v>256</v>
      </c>
      <c r="B257" s="2">
        <v>492232</v>
      </c>
      <c r="C257" s="2" t="s">
        <v>40</v>
      </c>
      <c r="D257" s="2" t="s">
        <v>5454</v>
      </c>
      <c r="E257" s="2" t="s">
        <v>5455</v>
      </c>
      <c r="F257" s="196" t="s">
        <v>5456</v>
      </c>
      <c r="G257" s="2">
        <v>3</v>
      </c>
      <c r="H257" s="2" t="s">
        <v>5760</v>
      </c>
      <c r="I257" s="2" t="s">
        <v>5457</v>
      </c>
      <c r="J257" s="2" t="s">
        <v>250</v>
      </c>
      <c r="K257" s="2" t="s">
        <v>42</v>
      </c>
      <c r="L257" s="34" t="str">
        <f t="shared" si="12"/>
        <v>近森　遥斗 (3)</v>
      </c>
      <c r="M257" s="34" t="str">
        <f t="shared" si="13"/>
        <v>04</v>
      </c>
      <c r="N257" s="34" t="str">
        <f t="shared" si="14"/>
        <v>Haruto CHIKAMORI (04)</v>
      </c>
      <c r="O257" s="34">
        <f t="shared" si="15"/>
        <v>100000256</v>
      </c>
    </row>
    <row r="258" spans="1:15" ht="18">
      <c r="A258" s="186">
        <v>257</v>
      </c>
      <c r="B258" s="2">
        <v>492232</v>
      </c>
      <c r="C258" s="2" t="s">
        <v>40</v>
      </c>
      <c r="D258" s="2" t="s">
        <v>5458</v>
      </c>
      <c r="E258" s="2" t="s">
        <v>5459</v>
      </c>
      <c r="F258" s="196" t="s">
        <v>5460</v>
      </c>
      <c r="G258" s="2">
        <v>3</v>
      </c>
      <c r="H258" s="2" t="s">
        <v>5760</v>
      </c>
      <c r="I258" s="2" t="s">
        <v>1220</v>
      </c>
      <c r="J258" s="2" t="s">
        <v>53</v>
      </c>
      <c r="K258" s="2" t="s">
        <v>42</v>
      </c>
      <c r="L258" s="34" t="str">
        <f t="shared" si="12"/>
        <v>永嶋　優樹 (3)</v>
      </c>
      <c r="M258" s="34" t="str">
        <f t="shared" si="13"/>
        <v>04</v>
      </c>
      <c r="N258" s="34" t="str">
        <f t="shared" si="14"/>
        <v>Yuki NAGASHIMA (04)</v>
      </c>
      <c r="O258" s="34">
        <f t="shared" si="15"/>
        <v>100000257</v>
      </c>
    </row>
    <row r="259" spans="1:15" ht="18">
      <c r="A259" s="186">
        <v>258</v>
      </c>
      <c r="B259" s="2">
        <v>492232</v>
      </c>
      <c r="C259" s="2" t="s">
        <v>40</v>
      </c>
      <c r="D259" s="2" t="s">
        <v>5461</v>
      </c>
      <c r="E259" s="2" t="s">
        <v>5462</v>
      </c>
      <c r="F259" s="196" t="s">
        <v>5463</v>
      </c>
      <c r="G259" s="2">
        <v>3</v>
      </c>
      <c r="H259" s="2" t="s">
        <v>5978</v>
      </c>
      <c r="I259" s="2" t="s">
        <v>465</v>
      </c>
      <c r="J259" s="2" t="s">
        <v>205</v>
      </c>
      <c r="K259" s="2" t="s">
        <v>42</v>
      </c>
      <c r="L259" s="34" t="str">
        <f t="shared" ref="L259:L322" si="16">IF($A259="","",$D259&amp;" ("&amp;$G259&amp;")")</f>
        <v>中嶋　悠斗 (3)</v>
      </c>
      <c r="M259" s="34" t="str">
        <f t="shared" ref="M259:M322" si="17">IF($A259="","",RIGHT(YEAR($F259),2))</f>
        <v>04</v>
      </c>
      <c r="N259" s="34" t="str">
        <f t="shared" ref="N259:N322" si="18">IF($A259="","",$J259&amp;" "&amp;$I259&amp;" ("&amp;$M259&amp;")")</f>
        <v>Yuto NAKAJIMA (04)</v>
      </c>
      <c r="O259" s="34">
        <f t="shared" ref="O259:O322" si="19">IF($A259="","",100000000+$A259)</f>
        <v>100000258</v>
      </c>
    </row>
    <row r="260" spans="1:15" ht="18">
      <c r="A260" s="186">
        <v>259</v>
      </c>
      <c r="B260" s="2">
        <v>492232</v>
      </c>
      <c r="C260" s="2" t="s">
        <v>40</v>
      </c>
      <c r="D260" s="2" t="s">
        <v>6219</v>
      </c>
      <c r="E260" s="2" t="s">
        <v>5464</v>
      </c>
      <c r="F260" s="196" t="s">
        <v>4626</v>
      </c>
      <c r="G260" s="2">
        <v>3</v>
      </c>
      <c r="H260" s="2" t="s">
        <v>5760</v>
      </c>
      <c r="I260" s="2" t="s">
        <v>5465</v>
      </c>
      <c r="J260" s="2" t="s">
        <v>181</v>
      </c>
      <c r="K260" s="2" t="s">
        <v>42</v>
      </c>
      <c r="L260" s="34" t="str">
        <f t="shared" si="16"/>
        <v>狹間　海人 (3)</v>
      </c>
      <c r="M260" s="34" t="str">
        <f t="shared" si="17"/>
        <v>04</v>
      </c>
      <c r="N260" s="34" t="str">
        <f t="shared" si="18"/>
        <v>Kaito HAZAMA (04)</v>
      </c>
      <c r="O260" s="34">
        <f t="shared" si="19"/>
        <v>100000259</v>
      </c>
    </row>
    <row r="261" spans="1:15" ht="18">
      <c r="A261" s="186">
        <v>260</v>
      </c>
      <c r="B261" s="2">
        <v>492232</v>
      </c>
      <c r="C261" s="2" t="s">
        <v>40</v>
      </c>
      <c r="D261" s="2" t="s">
        <v>5466</v>
      </c>
      <c r="E261" s="2" t="s">
        <v>5467</v>
      </c>
      <c r="F261" s="196" t="s">
        <v>5183</v>
      </c>
      <c r="G261" s="2">
        <v>3</v>
      </c>
      <c r="H261" s="2" t="s">
        <v>5760</v>
      </c>
      <c r="I261" s="2" t="s">
        <v>87</v>
      </c>
      <c r="J261" s="2" t="s">
        <v>113</v>
      </c>
      <c r="K261" s="2" t="s">
        <v>42</v>
      </c>
      <c r="L261" s="34" t="str">
        <f t="shared" si="16"/>
        <v>松本　圭吾 (3)</v>
      </c>
      <c r="M261" s="34" t="str">
        <f t="shared" si="17"/>
        <v>04</v>
      </c>
      <c r="N261" s="34" t="str">
        <f t="shared" si="18"/>
        <v>Keigo MATSUMOTO (04)</v>
      </c>
      <c r="O261" s="34">
        <f t="shared" si="19"/>
        <v>100000260</v>
      </c>
    </row>
    <row r="262" spans="1:15" ht="18">
      <c r="A262" s="186">
        <v>261</v>
      </c>
      <c r="B262" s="2">
        <v>492232</v>
      </c>
      <c r="C262" s="2" t="s">
        <v>40</v>
      </c>
      <c r="D262" s="2" t="s">
        <v>5468</v>
      </c>
      <c r="E262" s="2" t="s">
        <v>5469</v>
      </c>
      <c r="F262" s="196" t="s">
        <v>5470</v>
      </c>
      <c r="G262" s="2">
        <v>3</v>
      </c>
      <c r="H262" s="2" t="s">
        <v>5760</v>
      </c>
      <c r="I262" s="2" t="s">
        <v>121</v>
      </c>
      <c r="J262" s="2" t="s">
        <v>133</v>
      </c>
      <c r="K262" s="2" t="s">
        <v>42</v>
      </c>
      <c r="L262" s="34" t="str">
        <f t="shared" si="16"/>
        <v>川口　吏功 (3)</v>
      </c>
      <c r="M262" s="34" t="str">
        <f t="shared" si="17"/>
        <v>04</v>
      </c>
      <c r="N262" s="34" t="str">
        <f t="shared" si="18"/>
        <v>Riku KAWAGUCHI (04)</v>
      </c>
      <c r="O262" s="34">
        <f t="shared" si="19"/>
        <v>100000261</v>
      </c>
    </row>
    <row r="263" spans="1:15" ht="18">
      <c r="A263" s="186">
        <v>262</v>
      </c>
      <c r="B263" s="2">
        <v>492232</v>
      </c>
      <c r="C263" s="2" t="s">
        <v>40</v>
      </c>
      <c r="D263" s="2" t="s">
        <v>5471</v>
      </c>
      <c r="E263" s="2" t="s">
        <v>5472</v>
      </c>
      <c r="F263" s="196" t="s">
        <v>5473</v>
      </c>
      <c r="G263" s="2">
        <v>3</v>
      </c>
      <c r="H263" s="2" t="s">
        <v>5760</v>
      </c>
      <c r="I263" s="2" t="s">
        <v>505</v>
      </c>
      <c r="J263" s="2" t="s">
        <v>848</v>
      </c>
      <c r="K263" s="2" t="s">
        <v>42</v>
      </c>
      <c r="L263" s="34" t="str">
        <f t="shared" si="16"/>
        <v>合川　歩輝 (3)</v>
      </c>
      <c r="M263" s="34" t="str">
        <f t="shared" si="17"/>
        <v>04</v>
      </c>
      <c r="N263" s="34" t="str">
        <f t="shared" si="18"/>
        <v>Ibuki AIKAWA (04)</v>
      </c>
      <c r="O263" s="34">
        <f t="shared" si="19"/>
        <v>100000262</v>
      </c>
    </row>
    <row r="264" spans="1:15" ht="18">
      <c r="A264" s="186">
        <v>263</v>
      </c>
      <c r="B264" s="2">
        <v>492232</v>
      </c>
      <c r="C264" s="2" t="s">
        <v>40</v>
      </c>
      <c r="D264" s="2" t="s">
        <v>5474</v>
      </c>
      <c r="E264" s="2" t="s">
        <v>5475</v>
      </c>
      <c r="F264" s="196" t="s">
        <v>4948</v>
      </c>
      <c r="G264" s="2">
        <v>3</v>
      </c>
      <c r="H264" s="2" t="s">
        <v>6128</v>
      </c>
      <c r="I264" s="2" t="s">
        <v>595</v>
      </c>
      <c r="J264" s="2" t="s">
        <v>118</v>
      </c>
      <c r="K264" s="2" t="s">
        <v>42</v>
      </c>
      <c r="L264" s="34" t="str">
        <f t="shared" si="16"/>
        <v>亀山　祥吾 (3)</v>
      </c>
      <c r="M264" s="34" t="str">
        <f t="shared" si="17"/>
        <v>04</v>
      </c>
      <c r="N264" s="34" t="str">
        <f t="shared" si="18"/>
        <v>Shogo KAMEYAMA (04)</v>
      </c>
      <c r="O264" s="34">
        <f t="shared" si="19"/>
        <v>100000263</v>
      </c>
    </row>
    <row r="265" spans="1:15" ht="18">
      <c r="A265" s="186">
        <v>264</v>
      </c>
      <c r="B265" s="2">
        <v>492232</v>
      </c>
      <c r="C265" s="2" t="s">
        <v>40</v>
      </c>
      <c r="D265" s="2" t="s">
        <v>5476</v>
      </c>
      <c r="E265" s="2" t="s">
        <v>5477</v>
      </c>
      <c r="F265" s="196" t="s">
        <v>5478</v>
      </c>
      <c r="G265" s="2">
        <v>3</v>
      </c>
      <c r="H265" s="2" t="s">
        <v>5779</v>
      </c>
      <c r="I265" s="2" t="s">
        <v>509</v>
      </c>
      <c r="J265" s="2" t="s">
        <v>1232</v>
      </c>
      <c r="K265" s="2" t="s">
        <v>42</v>
      </c>
      <c r="L265" s="34" t="str">
        <f t="shared" si="16"/>
        <v>吉岡　涼夏 (3)</v>
      </c>
      <c r="M265" s="34" t="str">
        <f t="shared" si="17"/>
        <v>04</v>
      </c>
      <c r="N265" s="34" t="str">
        <f t="shared" si="18"/>
        <v>Suzuka YOSHIOKA (04)</v>
      </c>
      <c r="O265" s="34">
        <f t="shared" si="19"/>
        <v>100000264</v>
      </c>
    </row>
    <row r="266" spans="1:15" ht="18">
      <c r="A266" s="186">
        <v>265</v>
      </c>
      <c r="B266" s="2">
        <v>492232</v>
      </c>
      <c r="C266" s="2" t="s">
        <v>40</v>
      </c>
      <c r="D266" s="2" t="s">
        <v>5479</v>
      </c>
      <c r="E266" s="2" t="s">
        <v>5480</v>
      </c>
      <c r="F266" s="196" t="s">
        <v>4202</v>
      </c>
      <c r="G266" s="2">
        <v>3</v>
      </c>
      <c r="H266" s="2" t="s">
        <v>5760</v>
      </c>
      <c r="I266" s="2" t="s">
        <v>594</v>
      </c>
      <c r="J266" s="2" t="s">
        <v>81</v>
      </c>
      <c r="K266" s="2" t="s">
        <v>42</v>
      </c>
      <c r="L266" s="34" t="str">
        <f t="shared" si="16"/>
        <v>土井　航大 (3)</v>
      </c>
      <c r="M266" s="34" t="str">
        <f t="shared" si="17"/>
        <v>04</v>
      </c>
      <c r="N266" s="34" t="str">
        <f t="shared" si="18"/>
        <v>Kodai DOI (04)</v>
      </c>
      <c r="O266" s="34">
        <f t="shared" si="19"/>
        <v>100000265</v>
      </c>
    </row>
    <row r="267" spans="1:15" ht="18">
      <c r="A267" s="186">
        <v>266</v>
      </c>
      <c r="B267" s="2">
        <v>492232</v>
      </c>
      <c r="C267" s="2" t="s">
        <v>40</v>
      </c>
      <c r="D267" s="2" t="s">
        <v>5481</v>
      </c>
      <c r="E267" s="2" t="s">
        <v>5482</v>
      </c>
      <c r="F267" s="196" t="s">
        <v>4127</v>
      </c>
      <c r="G267" s="2">
        <v>3</v>
      </c>
      <c r="H267" s="2" t="s">
        <v>5760</v>
      </c>
      <c r="I267" s="2" t="s">
        <v>192</v>
      </c>
      <c r="J267" s="2" t="s">
        <v>915</v>
      </c>
      <c r="K267" s="2" t="s">
        <v>42</v>
      </c>
      <c r="L267" s="34" t="str">
        <f t="shared" si="16"/>
        <v>山下　慶馬 (3)</v>
      </c>
      <c r="M267" s="34" t="str">
        <f t="shared" si="17"/>
        <v>04</v>
      </c>
      <c r="N267" s="34" t="str">
        <f t="shared" si="18"/>
        <v>Keima YAMASHITA (04)</v>
      </c>
      <c r="O267" s="34">
        <f t="shared" si="19"/>
        <v>100000266</v>
      </c>
    </row>
    <row r="268" spans="1:15" ht="18">
      <c r="A268" s="186">
        <v>267</v>
      </c>
      <c r="B268" s="2">
        <v>492232</v>
      </c>
      <c r="C268" s="2" t="s">
        <v>40</v>
      </c>
      <c r="D268" s="2" t="s">
        <v>5484</v>
      </c>
      <c r="E268" s="2" t="s">
        <v>5485</v>
      </c>
      <c r="F268" s="196" t="s">
        <v>4295</v>
      </c>
      <c r="G268" s="2">
        <v>3</v>
      </c>
      <c r="H268" s="2" t="s">
        <v>6220</v>
      </c>
      <c r="I268" s="2" t="s">
        <v>5486</v>
      </c>
      <c r="J268" s="2" t="s">
        <v>210</v>
      </c>
      <c r="K268" s="2" t="s">
        <v>42</v>
      </c>
      <c r="L268" s="34" t="str">
        <f t="shared" si="16"/>
        <v>寺川　直央 (3)</v>
      </c>
      <c r="M268" s="34" t="str">
        <f t="shared" si="17"/>
        <v>05</v>
      </c>
      <c r="N268" s="34" t="str">
        <f t="shared" si="18"/>
        <v>Nao TERAKAWA (05)</v>
      </c>
      <c r="O268" s="34">
        <f t="shared" si="19"/>
        <v>100000267</v>
      </c>
    </row>
    <row r="269" spans="1:15" ht="18">
      <c r="A269" s="186">
        <v>268</v>
      </c>
      <c r="B269" s="2">
        <v>492232</v>
      </c>
      <c r="C269" s="2" t="s">
        <v>40</v>
      </c>
      <c r="D269" s="2" t="s">
        <v>5487</v>
      </c>
      <c r="E269" s="2" t="s">
        <v>5488</v>
      </c>
      <c r="F269" s="196" t="s">
        <v>4587</v>
      </c>
      <c r="G269" s="2">
        <v>3</v>
      </c>
      <c r="H269" s="2" t="s">
        <v>6022</v>
      </c>
      <c r="I269" s="2" t="s">
        <v>5489</v>
      </c>
      <c r="J269" s="2" t="s">
        <v>374</v>
      </c>
      <c r="K269" s="2" t="s">
        <v>42</v>
      </c>
      <c r="L269" s="34" t="str">
        <f t="shared" si="16"/>
        <v>藤家　尚平 (3)</v>
      </c>
      <c r="M269" s="34" t="str">
        <f t="shared" si="17"/>
        <v>04</v>
      </c>
      <c r="N269" s="34" t="str">
        <f t="shared" si="18"/>
        <v>Shohei FUJIIE (04)</v>
      </c>
      <c r="O269" s="34">
        <f t="shared" si="19"/>
        <v>100000268</v>
      </c>
    </row>
    <row r="270" spans="1:15" ht="18">
      <c r="A270" s="186">
        <v>269</v>
      </c>
      <c r="B270" s="2">
        <v>492232</v>
      </c>
      <c r="C270" s="2" t="s">
        <v>40</v>
      </c>
      <c r="D270" s="2" t="s">
        <v>5490</v>
      </c>
      <c r="E270" s="2" t="s">
        <v>5491</v>
      </c>
      <c r="F270" s="196" t="s">
        <v>6221</v>
      </c>
      <c r="G270" s="2">
        <v>3</v>
      </c>
      <c r="H270" s="2" t="s">
        <v>6022</v>
      </c>
      <c r="I270" s="2" t="s">
        <v>5492</v>
      </c>
      <c r="J270" s="2" t="s">
        <v>1481</v>
      </c>
      <c r="K270" s="2" t="s">
        <v>42</v>
      </c>
      <c r="L270" s="34" t="str">
        <f t="shared" si="16"/>
        <v>加留部　凪 (3)</v>
      </c>
      <c r="M270" s="34" t="str">
        <f t="shared" si="17"/>
        <v>05</v>
      </c>
      <c r="N270" s="34" t="str">
        <f t="shared" si="18"/>
        <v>Nagi KARUBE (05)</v>
      </c>
      <c r="O270" s="34">
        <f t="shared" si="19"/>
        <v>100000269</v>
      </c>
    </row>
    <row r="271" spans="1:15" ht="18">
      <c r="A271" s="186">
        <v>270</v>
      </c>
      <c r="B271" s="2">
        <v>492232</v>
      </c>
      <c r="C271" s="2" t="s">
        <v>40</v>
      </c>
      <c r="D271" s="2" t="s">
        <v>5493</v>
      </c>
      <c r="E271" s="2" t="s">
        <v>5494</v>
      </c>
      <c r="F271" s="196" t="s">
        <v>6222</v>
      </c>
      <c r="G271" s="2">
        <v>3</v>
      </c>
      <c r="H271" s="2" t="s">
        <v>5775</v>
      </c>
      <c r="I271" s="2" t="s">
        <v>242</v>
      </c>
      <c r="J271" s="2" t="s">
        <v>5495</v>
      </c>
      <c r="K271" s="2" t="s">
        <v>42</v>
      </c>
      <c r="L271" s="34" t="str">
        <f t="shared" si="16"/>
        <v>中山　慈温 (3)</v>
      </c>
      <c r="M271" s="34" t="str">
        <f t="shared" si="17"/>
        <v>05</v>
      </c>
      <c r="N271" s="34" t="str">
        <f t="shared" si="18"/>
        <v>Jion NAKAYAMA (05)</v>
      </c>
      <c r="O271" s="34">
        <f t="shared" si="19"/>
        <v>100000270</v>
      </c>
    </row>
    <row r="272" spans="1:15" ht="18">
      <c r="A272" s="186">
        <v>271</v>
      </c>
      <c r="B272" s="2">
        <v>492232</v>
      </c>
      <c r="C272" s="2" t="s">
        <v>40</v>
      </c>
      <c r="D272" s="2" t="s">
        <v>5496</v>
      </c>
      <c r="E272" s="2" t="s">
        <v>5497</v>
      </c>
      <c r="F272" s="196" t="s">
        <v>5111</v>
      </c>
      <c r="G272" s="2">
        <v>3</v>
      </c>
      <c r="H272" s="2" t="s">
        <v>6024</v>
      </c>
      <c r="I272" s="2" t="s">
        <v>5498</v>
      </c>
      <c r="J272" s="2" t="s">
        <v>117</v>
      </c>
      <c r="K272" s="2" t="s">
        <v>42</v>
      </c>
      <c r="L272" s="34" t="str">
        <f t="shared" si="16"/>
        <v>泉川　歩斗 (3)</v>
      </c>
      <c r="M272" s="34" t="str">
        <f t="shared" si="17"/>
        <v>04</v>
      </c>
      <c r="N272" s="34" t="str">
        <f t="shared" si="18"/>
        <v>Ayuto IZUMIKAWA (04)</v>
      </c>
      <c r="O272" s="34">
        <f t="shared" si="19"/>
        <v>100000271</v>
      </c>
    </row>
    <row r="273" spans="1:15" ht="18">
      <c r="A273" s="186">
        <v>272</v>
      </c>
      <c r="B273" s="2">
        <v>492232</v>
      </c>
      <c r="C273" s="2" t="s">
        <v>40</v>
      </c>
      <c r="D273" s="2" t="s">
        <v>5499</v>
      </c>
      <c r="E273" s="2" t="s">
        <v>5500</v>
      </c>
      <c r="F273" s="196" t="s">
        <v>6223</v>
      </c>
      <c r="G273" s="2">
        <v>3</v>
      </c>
      <c r="H273" s="2" t="s">
        <v>5760</v>
      </c>
      <c r="I273" s="2" t="s">
        <v>5501</v>
      </c>
      <c r="J273" s="2" t="s">
        <v>154</v>
      </c>
      <c r="K273" s="2" t="s">
        <v>42</v>
      </c>
      <c r="L273" s="34" t="str">
        <f t="shared" si="16"/>
        <v>谷生　悠真 (3)</v>
      </c>
      <c r="M273" s="34" t="str">
        <f t="shared" si="17"/>
        <v>04</v>
      </c>
      <c r="N273" s="34" t="str">
        <f t="shared" si="18"/>
        <v>Yuma TANISHO (04)</v>
      </c>
      <c r="O273" s="34">
        <f t="shared" si="19"/>
        <v>100000272</v>
      </c>
    </row>
    <row r="274" spans="1:15" ht="18">
      <c r="A274" s="186">
        <v>273</v>
      </c>
      <c r="B274" s="2">
        <v>492232</v>
      </c>
      <c r="C274" s="2" t="s">
        <v>40</v>
      </c>
      <c r="D274" s="2" t="s">
        <v>5502</v>
      </c>
      <c r="E274" s="2" t="s">
        <v>5503</v>
      </c>
      <c r="F274" s="196" t="s">
        <v>5137</v>
      </c>
      <c r="G274" s="2">
        <v>3</v>
      </c>
      <c r="H274" s="2" t="s">
        <v>5760</v>
      </c>
      <c r="I274" s="2" t="s">
        <v>5504</v>
      </c>
      <c r="J274" s="2" t="s">
        <v>627</v>
      </c>
      <c r="K274" s="2" t="s">
        <v>42</v>
      </c>
      <c r="L274" s="34" t="str">
        <f t="shared" si="16"/>
        <v>嘉味本　謙信 (3)</v>
      </c>
      <c r="M274" s="34" t="str">
        <f t="shared" si="17"/>
        <v>04</v>
      </c>
      <c r="N274" s="34" t="str">
        <f t="shared" si="18"/>
        <v>Kenshin KAMIMOTO (04)</v>
      </c>
      <c r="O274" s="34">
        <f t="shared" si="19"/>
        <v>100000273</v>
      </c>
    </row>
    <row r="275" spans="1:15" ht="18">
      <c r="A275" s="186">
        <v>274</v>
      </c>
      <c r="B275" s="2">
        <v>492232</v>
      </c>
      <c r="C275" s="2" t="s">
        <v>40</v>
      </c>
      <c r="D275" s="2" t="s">
        <v>6224</v>
      </c>
      <c r="E275" s="2" t="s">
        <v>6225</v>
      </c>
      <c r="F275" s="196" t="s">
        <v>4702</v>
      </c>
      <c r="G275" s="2">
        <v>3</v>
      </c>
      <c r="H275" s="2" t="s">
        <v>6025</v>
      </c>
      <c r="I275" s="2" t="s">
        <v>628</v>
      </c>
      <c r="J275" s="2" t="s">
        <v>45</v>
      </c>
      <c r="K275" s="2" t="s">
        <v>42</v>
      </c>
      <c r="L275" s="34" t="str">
        <f t="shared" si="16"/>
        <v>冨永　己太朗 (3)</v>
      </c>
      <c r="M275" s="34" t="str">
        <f t="shared" si="17"/>
        <v>03</v>
      </c>
      <c r="N275" s="34" t="str">
        <f t="shared" si="18"/>
        <v>Kotaro TOMINAGA (03)</v>
      </c>
      <c r="O275" s="34">
        <f t="shared" si="19"/>
        <v>100000274</v>
      </c>
    </row>
    <row r="276" spans="1:15" ht="18">
      <c r="A276" s="186">
        <v>275</v>
      </c>
      <c r="B276" s="2">
        <v>492232</v>
      </c>
      <c r="C276" s="2" t="s">
        <v>40</v>
      </c>
      <c r="D276" s="2" t="s">
        <v>6226</v>
      </c>
      <c r="E276" s="2" t="s">
        <v>6227</v>
      </c>
      <c r="F276" s="196" t="s">
        <v>4584</v>
      </c>
      <c r="G276" s="2">
        <v>3</v>
      </c>
      <c r="H276" s="2" t="s">
        <v>5830</v>
      </c>
      <c r="I276" s="2" t="s">
        <v>507</v>
      </c>
      <c r="J276" s="2" t="s">
        <v>430</v>
      </c>
      <c r="K276" s="2" t="s">
        <v>42</v>
      </c>
      <c r="L276" s="34" t="str">
        <f t="shared" si="16"/>
        <v>本田　敬大 (3)</v>
      </c>
      <c r="M276" s="34" t="str">
        <f t="shared" si="17"/>
        <v>04</v>
      </c>
      <c r="N276" s="34" t="str">
        <f t="shared" si="18"/>
        <v>Keita HONDA (04)</v>
      </c>
      <c r="O276" s="34">
        <f t="shared" si="19"/>
        <v>100000275</v>
      </c>
    </row>
    <row r="277" spans="1:15" ht="18">
      <c r="A277" s="186">
        <v>276</v>
      </c>
      <c r="B277" s="2">
        <v>492232</v>
      </c>
      <c r="C277" s="2" t="s">
        <v>40</v>
      </c>
      <c r="D277" s="2" t="s">
        <v>6228</v>
      </c>
      <c r="E277" s="2" t="s">
        <v>6229</v>
      </c>
      <c r="F277" s="196" t="s">
        <v>3681</v>
      </c>
      <c r="G277" s="2">
        <v>3</v>
      </c>
      <c r="H277" s="2" t="s">
        <v>5775</v>
      </c>
      <c r="I277" s="2" t="s">
        <v>401</v>
      </c>
      <c r="J277" s="2" t="s">
        <v>360</v>
      </c>
      <c r="K277" s="2" t="s">
        <v>42</v>
      </c>
      <c r="L277" s="34" t="str">
        <f t="shared" si="16"/>
        <v>森　大和 (3)</v>
      </c>
      <c r="M277" s="34" t="str">
        <f t="shared" si="17"/>
        <v>04</v>
      </c>
      <c r="N277" s="34" t="str">
        <f t="shared" si="18"/>
        <v>Yamato MORI (04)</v>
      </c>
      <c r="O277" s="34">
        <f t="shared" si="19"/>
        <v>100000276</v>
      </c>
    </row>
    <row r="278" spans="1:15" ht="18">
      <c r="A278" s="186">
        <v>277</v>
      </c>
      <c r="B278" s="2">
        <v>492232</v>
      </c>
      <c r="C278" s="2" t="s">
        <v>40</v>
      </c>
      <c r="D278" s="2" t="s">
        <v>6230</v>
      </c>
      <c r="E278" s="2" t="s">
        <v>6231</v>
      </c>
      <c r="F278" s="196" t="s">
        <v>6232</v>
      </c>
      <c r="G278" s="2">
        <v>3</v>
      </c>
      <c r="H278" s="2" t="s">
        <v>5760</v>
      </c>
      <c r="I278" s="2" t="s">
        <v>6233</v>
      </c>
      <c r="J278" s="2" t="s">
        <v>612</v>
      </c>
      <c r="K278" s="2" t="s">
        <v>42</v>
      </c>
      <c r="L278" s="34" t="str">
        <f t="shared" si="16"/>
        <v>久山　大祐 (3)</v>
      </c>
      <c r="M278" s="34" t="str">
        <f t="shared" si="17"/>
        <v>05</v>
      </c>
      <c r="N278" s="34" t="str">
        <f t="shared" si="18"/>
        <v>Daisuke KUYAMA (05)</v>
      </c>
      <c r="O278" s="34">
        <f t="shared" si="19"/>
        <v>100000277</v>
      </c>
    </row>
    <row r="279" spans="1:15" ht="18">
      <c r="A279" s="186">
        <v>278</v>
      </c>
      <c r="B279" s="2">
        <v>492232</v>
      </c>
      <c r="C279" s="2" t="s">
        <v>40</v>
      </c>
      <c r="D279" s="2" t="s">
        <v>6234</v>
      </c>
      <c r="E279" s="2" t="s">
        <v>6235</v>
      </c>
      <c r="F279" s="196" t="s">
        <v>6236</v>
      </c>
      <c r="G279" s="2">
        <v>3</v>
      </c>
      <c r="H279" s="2" t="s">
        <v>5760</v>
      </c>
      <c r="I279" s="2" t="s">
        <v>478</v>
      </c>
      <c r="J279" s="2" t="s">
        <v>496</v>
      </c>
      <c r="K279" s="2" t="s">
        <v>42</v>
      </c>
      <c r="L279" s="34" t="str">
        <f t="shared" si="16"/>
        <v>岩崎　佑 (3)</v>
      </c>
      <c r="M279" s="34" t="str">
        <f t="shared" si="17"/>
        <v>04</v>
      </c>
      <c r="N279" s="34" t="str">
        <f t="shared" si="18"/>
        <v>Tasuku IWASAKI (04)</v>
      </c>
      <c r="O279" s="34">
        <f t="shared" si="19"/>
        <v>100000278</v>
      </c>
    </row>
    <row r="280" spans="1:15" ht="18">
      <c r="A280" s="186">
        <v>279</v>
      </c>
      <c r="B280" s="2">
        <v>492232</v>
      </c>
      <c r="C280" s="2" t="s">
        <v>40</v>
      </c>
      <c r="D280" s="2" t="s">
        <v>6237</v>
      </c>
      <c r="E280" s="2" t="s">
        <v>6238</v>
      </c>
      <c r="F280" s="196" t="s">
        <v>3777</v>
      </c>
      <c r="G280" s="2">
        <v>3</v>
      </c>
      <c r="H280" s="2" t="s">
        <v>5760</v>
      </c>
      <c r="I280" s="2" t="s">
        <v>6239</v>
      </c>
      <c r="J280" s="2" t="s">
        <v>6240</v>
      </c>
      <c r="K280" s="2" t="s">
        <v>42</v>
      </c>
      <c r="L280" s="34" t="str">
        <f t="shared" si="16"/>
        <v>野一色　雄善 (3)</v>
      </c>
      <c r="M280" s="34" t="str">
        <f t="shared" si="17"/>
        <v>04</v>
      </c>
      <c r="N280" s="34" t="str">
        <f t="shared" si="18"/>
        <v>Yuzen NOISHIKI (04)</v>
      </c>
      <c r="O280" s="34">
        <f t="shared" si="19"/>
        <v>100000279</v>
      </c>
    </row>
    <row r="281" spans="1:15" ht="18">
      <c r="A281" s="186">
        <v>280</v>
      </c>
      <c r="B281" s="2">
        <v>492232</v>
      </c>
      <c r="C281" s="2" t="s">
        <v>40</v>
      </c>
      <c r="D281" s="2" t="s">
        <v>6241</v>
      </c>
      <c r="E281" s="2" t="s">
        <v>6242</v>
      </c>
      <c r="F281" s="196" t="s">
        <v>3856</v>
      </c>
      <c r="G281" s="2">
        <v>3</v>
      </c>
      <c r="H281" s="2" t="s">
        <v>5759</v>
      </c>
      <c r="I281" s="2" t="s">
        <v>6243</v>
      </c>
      <c r="J281" s="2" t="s">
        <v>1903</v>
      </c>
      <c r="K281" s="2" t="s">
        <v>42</v>
      </c>
      <c r="L281" s="34" t="str">
        <f t="shared" si="16"/>
        <v>白数　脩一郎 (3)</v>
      </c>
      <c r="M281" s="34" t="str">
        <f t="shared" si="17"/>
        <v>04</v>
      </c>
      <c r="N281" s="34" t="str">
        <f t="shared" si="18"/>
        <v>Yuichiro SHIRASU (04)</v>
      </c>
      <c r="O281" s="34">
        <f t="shared" si="19"/>
        <v>100000280</v>
      </c>
    </row>
    <row r="282" spans="1:15" ht="18">
      <c r="A282" s="186">
        <v>281</v>
      </c>
      <c r="B282" s="2">
        <v>492232</v>
      </c>
      <c r="C282" s="2" t="s">
        <v>40</v>
      </c>
      <c r="D282" s="2" t="s">
        <v>6244</v>
      </c>
      <c r="E282" s="2" t="s">
        <v>6245</v>
      </c>
      <c r="F282" s="196" t="s">
        <v>4684</v>
      </c>
      <c r="G282" s="2">
        <v>3</v>
      </c>
      <c r="H282" s="2" t="s">
        <v>6213</v>
      </c>
      <c r="I282" s="2" t="s">
        <v>482</v>
      </c>
      <c r="J282" s="2" t="s">
        <v>392</v>
      </c>
      <c r="K282" s="2" t="s">
        <v>42</v>
      </c>
      <c r="L282" s="34" t="str">
        <f t="shared" si="16"/>
        <v>古閑　寛大 (3)</v>
      </c>
      <c r="M282" s="34" t="str">
        <f t="shared" si="17"/>
        <v>04</v>
      </c>
      <c r="N282" s="34" t="str">
        <f t="shared" si="18"/>
        <v>Kanta KOGA (04)</v>
      </c>
      <c r="O282" s="34">
        <f t="shared" si="19"/>
        <v>100000281</v>
      </c>
    </row>
    <row r="283" spans="1:15" ht="18">
      <c r="A283" s="186">
        <v>282</v>
      </c>
      <c r="B283" s="2">
        <v>492232</v>
      </c>
      <c r="C283" s="2" t="s">
        <v>40</v>
      </c>
      <c r="D283" s="2" t="s">
        <v>6246</v>
      </c>
      <c r="E283" s="2" t="s">
        <v>6247</v>
      </c>
      <c r="F283" s="196" t="s">
        <v>6248</v>
      </c>
      <c r="G283" s="2">
        <v>3</v>
      </c>
      <c r="H283" s="2" t="s">
        <v>6213</v>
      </c>
      <c r="I283" s="2" t="s">
        <v>353</v>
      </c>
      <c r="J283" s="2" t="s">
        <v>6249</v>
      </c>
      <c r="K283" s="2" t="s">
        <v>42</v>
      </c>
      <c r="L283" s="34" t="str">
        <f t="shared" si="16"/>
        <v>吉川　喜理 (3)</v>
      </c>
      <c r="M283" s="34" t="str">
        <f t="shared" si="17"/>
        <v>04</v>
      </c>
      <c r="N283" s="34" t="str">
        <f t="shared" si="18"/>
        <v>Kiri YOSHIKAWA (04)</v>
      </c>
      <c r="O283" s="34">
        <f t="shared" si="19"/>
        <v>100000282</v>
      </c>
    </row>
    <row r="284" spans="1:15" ht="18">
      <c r="A284" s="186">
        <v>283</v>
      </c>
      <c r="B284" s="2">
        <v>492232</v>
      </c>
      <c r="C284" s="2" t="s">
        <v>40</v>
      </c>
      <c r="D284" s="2" t="s">
        <v>6250</v>
      </c>
      <c r="E284" s="2" t="s">
        <v>6251</v>
      </c>
      <c r="F284" s="196" t="s">
        <v>4810</v>
      </c>
      <c r="G284" s="2">
        <v>3</v>
      </c>
      <c r="H284" s="2" t="s">
        <v>5760</v>
      </c>
      <c r="I284" s="2" t="s">
        <v>800</v>
      </c>
      <c r="J284" s="2" t="s">
        <v>6252</v>
      </c>
      <c r="K284" s="2" t="s">
        <v>42</v>
      </c>
      <c r="L284" s="34" t="str">
        <f t="shared" si="16"/>
        <v>浅雄　司 (3)</v>
      </c>
      <c r="M284" s="34" t="str">
        <f t="shared" si="17"/>
        <v>04</v>
      </c>
      <c r="N284" s="34" t="str">
        <f t="shared" si="18"/>
        <v>Tsukasa ASAO (04)</v>
      </c>
      <c r="O284" s="34">
        <f t="shared" si="19"/>
        <v>100000283</v>
      </c>
    </row>
    <row r="285" spans="1:15" ht="18">
      <c r="A285" s="186">
        <v>284</v>
      </c>
      <c r="B285" s="2">
        <v>492232</v>
      </c>
      <c r="C285" s="2" t="s">
        <v>40</v>
      </c>
      <c r="D285" s="2" t="s">
        <v>6253</v>
      </c>
      <c r="E285" s="2" t="s">
        <v>6254</v>
      </c>
      <c r="F285" s="196" t="s">
        <v>6255</v>
      </c>
      <c r="G285" s="2">
        <v>2</v>
      </c>
      <c r="H285" s="2" t="s">
        <v>5760</v>
      </c>
      <c r="I285" s="2" t="s">
        <v>845</v>
      </c>
      <c r="J285" s="2" t="s">
        <v>73</v>
      </c>
      <c r="K285" s="2" t="s">
        <v>42</v>
      </c>
      <c r="L285" s="34" t="str">
        <f t="shared" si="16"/>
        <v>白石　陵 (2)</v>
      </c>
      <c r="M285" s="34" t="str">
        <f t="shared" si="17"/>
        <v>06</v>
      </c>
      <c r="N285" s="34" t="str">
        <f t="shared" si="18"/>
        <v>Ryo SHIRAISHI (06)</v>
      </c>
      <c r="O285" s="34">
        <f t="shared" si="19"/>
        <v>100000284</v>
      </c>
    </row>
    <row r="286" spans="1:15" ht="18">
      <c r="A286" s="186">
        <v>285</v>
      </c>
      <c r="B286" s="2">
        <v>492232</v>
      </c>
      <c r="C286" s="2" t="s">
        <v>40</v>
      </c>
      <c r="D286" s="2" t="s">
        <v>6256</v>
      </c>
      <c r="E286" s="2" t="s">
        <v>6257</v>
      </c>
      <c r="F286" s="196" t="s">
        <v>6258</v>
      </c>
      <c r="G286" s="2">
        <v>2</v>
      </c>
      <c r="H286" s="2" t="s">
        <v>5760</v>
      </c>
      <c r="I286" s="2" t="s">
        <v>6259</v>
      </c>
      <c r="J286" s="2" t="s">
        <v>140</v>
      </c>
      <c r="K286" s="2" t="s">
        <v>42</v>
      </c>
      <c r="L286" s="34" t="str">
        <f t="shared" si="16"/>
        <v>設樂　和希 (2)</v>
      </c>
      <c r="M286" s="34" t="str">
        <f t="shared" si="17"/>
        <v>05</v>
      </c>
      <c r="N286" s="34" t="str">
        <f t="shared" si="18"/>
        <v>Kazuki SHITARA (05)</v>
      </c>
      <c r="O286" s="34">
        <f t="shared" si="19"/>
        <v>100000285</v>
      </c>
    </row>
    <row r="287" spans="1:15" ht="18">
      <c r="A287" s="186">
        <v>286</v>
      </c>
      <c r="B287" s="2">
        <v>492232</v>
      </c>
      <c r="C287" s="2" t="s">
        <v>40</v>
      </c>
      <c r="D287" s="2" t="s">
        <v>6260</v>
      </c>
      <c r="E287" s="2" t="s">
        <v>6261</v>
      </c>
      <c r="F287" s="196" t="s">
        <v>6262</v>
      </c>
      <c r="G287" s="2">
        <v>2</v>
      </c>
      <c r="H287" s="2" t="s">
        <v>5760</v>
      </c>
      <c r="I287" s="2" t="s">
        <v>6263</v>
      </c>
      <c r="J287" s="2" t="s">
        <v>211</v>
      </c>
      <c r="K287" s="2" t="s">
        <v>42</v>
      </c>
      <c r="L287" s="34" t="str">
        <f t="shared" si="16"/>
        <v>小幡　丈士 (2)</v>
      </c>
      <c r="M287" s="34" t="str">
        <f t="shared" si="17"/>
        <v>05</v>
      </c>
      <c r="N287" s="34" t="str">
        <f t="shared" si="18"/>
        <v>Tsuyoshi KOBATA (05)</v>
      </c>
      <c r="O287" s="34">
        <f t="shared" si="19"/>
        <v>100000286</v>
      </c>
    </row>
    <row r="288" spans="1:15" ht="18">
      <c r="A288" s="186">
        <v>287</v>
      </c>
      <c r="B288" s="2">
        <v>492232</v>
      </c>
      <c r="C288" s="2" t="s">
        <v>40</v>
      </c>
      <c r="D288" s="2" t="s">
        <v>6264</v>
      </c>
      <c r="E288" s="2" t="s">
        <v>6265</v>
      </c>
      <c r="F288" s="196" t="s">
        <v>6266</v>
      </c>
      <c r="G288" s="2">
        <v>2</v>
      </c>
      <c r="H288" s="2" t="s">
        <v>5768</v>
      </c>
      <c r="I288" s="2" t="s">
        <v>6267</v>
      </c>
      <c r="J288" s="2" t="s">
        <v>287</v>
      </c>
      <c r="K288" s="2" t="s">
        <v>42</v>
      </c>
      <c r="L288" s="34" t="str">
        <f t="shared" si="16"/>
        <v>實藤　仁 (2)</v>
      </c>
      <c r="M288" s="34" t="str">
        <f t="shared" si="17"/>
        <v>05</v>
      </c>
      <c r="N288" s="34" t="str">
        <f t="shared" si="18"/>
        <v>Jin SANEFUJI (05)</v>
      </c>
      <c r="O288" s="34">
        <f t="shared" si="19"/>
        <v>100000287</v>
      </c>
    </row>
    <row r="289" spans="1:15" ht="18">
      <c r="A289" s="186">
        <v>288</v>
      </c>
      <c r="B289" s="2">
        <v>492232</v>
      </c>
      <c r="C289" s="2" t="s">
        <v>40</v>
      </c>
      <c r="D289" s="2" t="s">
        <v>6268</v>
      </c>
      <c r="E289" s="2" t="s">
        <v>6269</v>
      </c>
      <c r="F289" s="196" t="s">
        <v>6270</v>
      </c>
      <c r="G289" s="2">
        <v>2</v>
      </c>
      <c r="H289" s="2" t="s">
        <v>6029</v>
      </c>
      <c r="I289" s="2" t="s">
        <v>366</v>
      </c>
      <c r="J289" s="2" t="s">
        <v>823</v>
      </c>
      <c r="K289" s="2" t="s">
        <v>42</v>
      </c>
      <c r="L289" s="34" t="str">
        <f t="shared" si="16"/>
        <v>河野　隆之介 (2)</v>
      </c>
      <c r="M289" s="34" t="str">
        <f t="shared" si="17"/>
        <v>05</v>
      </c>
      <c r="N289" s="34" t="str">
        <f t="shared" si="18"/>
        <v>Ryunosuke KONO (05)</v>
      </c>
      <c r="O289" s="34">
        <f t="shared" si="19"/>
        <v>100000288</v>
      </c>
    </row>
    <row r="290" spans="1:15" ht="18">
      <c r="A290" s="186">
        <v>289</v>
      </c>
      <c r="B290" s="2">
        <v>492232</v>
      </c>
      <c r="C290" s="2" t="s">
        <v>40</v>
      </c>
      <c r="D290" s="2" t="s">
        <v>6271</v>
      </c>
      <c r="E290" s="2" t="s">
        <v>6272</v>
      </c>
      <c r="F290" s="196" t="s">
        <v>6273</v>
      </c>
      <c r="G290" s="2">
        <v>2</v>
      </c>
      <c r="H290" s="2" t="s">
        <v>5776</v>
      </c>
      <c r="I290" s="2" t="s">
        <v>6274</v>
      </c>
      <c r="J290" s="2" t="s">
        <v>436</v>
      </c>
      <c r="K290" s="2" t="s">
        <v>42</v>
      </c>
      <c r="L290" s="34" t="str">
        <f t="shared" si="16"/>
        <v>乾　響王 (2)</v>
      </c>
      <c r="M290" s="34" t="str">
        <f t="shared" si="17"/>
        <v>05</v>
      </c>
      <c r="N290" s="34" t="str">
        <f t="shared" si="18"/>
        <v>Hibiki INUI (05)</v>
      </c>
      <c r="O290" s="34">
        <f t="shared" si="19"/>
        <v>100000289</v>
      </c>
    </row>
    <row r="291" spans="1:15" ht="18">
      <c r="A291" s="186">
        <v>290</v>
      </c>
      <c r="B291" s="2">
        <v>492232</v>
      </c>
      <c r="C291" s="2" t="s">
        <v>40</v>
      </c>
      <c r="D291" s="2" t="s">
        <v>2647</v>
      </c>
      <c r="E291" s="2" t="s">
        <v>2648</v>
      </c>
      <c r="F291" s="196" t="s">
        <v>5855</v>
      </c>
      <c r="G291" s="2">
        <v>2</v>
      </c>
      <c r="H291" s="2" t="s">
        <v>5769</v>
      </c>
      <c r="I291" s="2" t="s">
        <v>72</v>
      </c>
      <c r="J291" s="2" t="s">
        <v>612</v>
      </c>
      <c r="K291" s="2" t="s">
        <v>42</v>
      </c>
      <c r="L291" s="34" t="str">
        <f t="shared" si="16"/>
        <v>伊藤　大輔 (2)</v>
      </c>
      <c r="M291" s="34" t="str">
        <f t="shared" si="17"/>
        <v>05</v>
      </c>
      <c r="N291" s="34" t="str">
        <f t="shared" si="18"/>
        <v>Daisuke ITO (05)</v>
      </c>
      <c r="O291" s="34">
        <f t="shared" si="19"/>
        <v>100000290</v>
      </c>
    </row>
    <row r="292" spans="1:15" ht="18">
      <c r="A292" s="186">
        <v>291</v>
      </c>
      <c r="B292" s="2">
        <v>492232</v>
      </c>
      <c r="C292" s="2" t="s">
        <v>40</v>
      </c>
      <c r="D292" s="2" t="s">
        <v>6275</v>
      </c>
      <c r="E292" s="2" t="s">
        <v>6276</v>
      </c>
      <c r="F292" s="196" t="s">
        <v>6277</v>
      </c>
      <c r="G292" s="2">
        <v>2</v>
      </c>
      <c r="H292" s="2" t="s">
        <v>5760</v>
      </c>
      <c r="I292" s="2" t="s">
        <v>6278</v>
      </c>
      <c r="J292" s="2" t="s">
        <v>763</v>
      </c>
      <c r="K292" s="2" t="s">
        <v>42</v>
      </c>
      <c r="L292" s="34" t="str">
        <f t="shared" si="16"/>
        <v>金田　壮平 (2)</v>
      </c>
      <c r="M292" s="34" t="str">
        <f t="shared" si="17"/>
        <v>06</v>
      </c>
      <c r="N292" s="34" t="str">
        <f t="shared" si="18"/>
        <v>Sohei KANADA (06)</v>
      </c>
      <c r="O292" s="34">
        <f t="shared" si="19"/>
        <v>100000291</v>
      </c>
    </row>
    <row r="293" spans="1:15" ht="18">
      <c r="A293" s="186">
        <v>292</v>
      </c>
      <c r="B293" s="2">
        <v>492232</v>
      </c>
      <c r="C293" s="2" t="s">
        <v>40</v>
      </c>
      <c r="D293" s="2" t="s">
        <v>6279</v>
      </c>
      <c r="E293" s="2" t="s">
        <v>6280</v>
      </c>
      <c r="F293" s="196" t="s">
        <v>6281</v>
      </c>
      <c r="G293" s="2">
        <v>2</v>
      </c>
      <c r="H293" s="2" t="s">
        <v>6024</v>
      </c>
      <c r="I293" s="2" t="s">
        <v>6282</v>
      </c>
      <c r="J293" s="2" t="s">
        <v>60</v>
      </c>
      <c r="K293" s="2" t="s">
        <v>42</v>
      </c>
      <c r="L293" s="34" t="str">
        <f t="shared" si="16"/>
        <v>上井　卓巳 (2)</v>
      </c>
      <c r="M293" s="34" t="str">
        <f t="shared" si="17"/>
        <v>06</v>
      </c>
      <c r="N293" s="34" t="str">
        <f t="shared" si="18"/>
        <v>Takumi UWAI (06)</v>
      </c>
      <c r="O293" s="34">
        <f t="shared" si="19"/>
        <v>100000292</v>
      </c>
    </row>
    <row r="294" spans="1:15" ht="18">
      <c r="A294" s="186">
        <v>293</v>
      </c>
      <c r="B294" s="2">
        <v>492232</v>
      </c>
      <c r="C294" s="2" t="s">
        <v>40</v>
      </c>
      <c r="D294" s="2" t="s">
        <v>6283</v>
      </c>
      <c r="E294" s="2" t="s">
        <v>6284</v>
      </c>
      <c r="F294" s="196" t="s">
        <v>6047</v>
      </c>
      <c r="G294" s="2">
        <v>2</v>
      </c>
      <c r="H294" s="2" t="s">
        <v>5760</v>
      </c>
      <c r="I294" s="2" t="s">
        <v>1991</v>
      </c>
      <c r="J294" s="2" t="s">
        <v>312</v>
      </c>
      <c r="K294" s="2" t="s">
        <v>42</v>
      </c>
      <c r="L294" s="34" t="str">
        <f t="shared" si="16"/>
        <v>大井　廉 (2)</v>
      </c>
      <c r="M294" s="34" t="str">
        <f t="shared" si="17"/>
        <v>05</v>
      </c>
      <c r="N294" s="34" t="str">
        <f t="shared" si="18"/>
        <v>Ren OI (05)</v>
      </c>
      <c r="O294" s="34">
        <f t="shared" si="19"/>
        <v>100000293</v>
      </c>
    </row>
    <row r="295" spans="1:15" ht="18">
      <c r="A295" s="186">
        <v>294</v>
      </c>
      <c r="B295" s="2">
        <v>492232</v>
      </c>
      <c r="C295" s="2" t="s">
        <v>40</v>
      </c>
      <c r="D295" s="2" t="s">
        <v>6285</v>
      </c>
      <c r="E295" s="2" t="s">
        <v>6286</v>
      </c>
      <c r="F295" s="196" t="s">
        <v>6287</v>
      </c>
      <c r="G295" s="2">
        <v>2</v>
      </c>
      <c r="H295" s="2" t="s">
        <v>6288</v>
      </c>
      <c r="I295" s="2" t="s">
        <v>1308</v>
      </c>
      <c r="J295" s="2" t="s">
        <v>6289</v>
      </c>
      <c r="K295" s="2" t="s">
        <v>42</v>
      </c>
      <c r="L295" s="34" t="str">
        <f t="shared" si="16"/>
        <v>尾下　学 (2)</v>
      </c>
      <c r="M295" s="34" t="str">
        <f t="shared" si="17"/>
        <v>05</v>
      </c>
      <c r="N295" s="34" t="str">
        <f t="shared" si="18"/>
        <v>Manabu OSHITA (05)</v>
      </c>
      <c r="O295" s="34">
        <f t="shared" si="19"/>
        <v>100000294</v>
      </c>
    </row>
    <row r="296" spans="1:15" ht="18">
      <c r="A296" s="186">
        <v>295</v>
      </c>
      <c r="B296" s="2">
        <v>492232</v>
      </c>
      <c r="C296" s="2" t="s">
        <v>40</v>
      </c>
      <c r="D296" s="2" t="s">
        <v>6290</v>
      </c>
      <c r="E296" s="2" t="s">
        <v>6291</v>
      </c>
      <c r="F296" s="196" t="s">
        <v>6292</v>
      </c>
      <c r="G296" s="2">
        <v>2</v>
      </c>
      <c r="H296" s="2" t="s">
        <v>5762</v>
      </c>
      <c r="I296" s="2" t="s">
        <v>4223</v>
      </c>
      <c r="J296" s="2" t="s">
        <v>182</v>
      </c>
      <c r="K296" s="2" t="s">
        <v>42</v>
      </c>
      <c r="L296" s="34" t="str">
        <f t="shared" si="16"/>
        <v>福島　直樹 (2)</v>
      </c>
      <c r="M296" s="34" t="str">
        <f t="shared" si="17"/>
        <v>06</v>
      </c>
      <c r="N296" s="34" t="str">
        <f t="shared" si="18"/>
        <v>Naoki FUKUSHIMA (06)</v>
      </c>
      <c r="O296" s="34">
        <f t="shared" si="19"/>
        <v>100000295</v>
      </c>
    </row>
    <row r="297" spans="1:15" ht="18">
      <c r="A297" s="186">
        <v>296</v>
      </c>
      <c r="B297" s="2">
        <v>492232</v>
      </c>
      <c r="C297" s="2" t="s">
        <v>40</v>
      </c>
      <c r="D297" s="2" t="s">
        <v>6293</v>
      </c>
      <c r="E297" s="2" t="s">
        <v>6294</v>
      </c>
      <c r="F297" s="196" t="s">
        <v>5950</v>
      </c>
      <c r="G297" s="2">
        <v>2</v>
      </c>
      <c r="H297" s="2" t="s">
        <v>5759</v>
      </c>
      <c r="I297" s="2" t="s">
        <v>199</v>
      </c>
      <c r="J297" s="2" t="s">
        <v>320</v>
      </c>
      <c r="K297" s="2" t="s">
        <v>42</v>
      </c>
      <c r="L297" s="34" t="str">
        <f t="shared" si="16"/>
        <v>木村　晴 (2)</v>
      </c>
      <c r="M297" s="34" t="str">
        <f t="shared" si="17"/>
        <v>05</v>
      </c>
      <c r="N297" s="34" t="str">
        <f t="shared" si="18"/>
        <v>Haru KIMURA (05)</v>
      </c>
      <c r="O297" s="34">
        <f t="shared" si="19"/>
        <v>100000296</v>
      </c>
    </row>
    <row r="298" spans="1:15" ht="18">
      <c r="A298" s="186">
        <v>297</v>
      </c>
      <c r="B298" s="2">
        <v>492232</v>
      </c>
      <c r="C298" s="2" t="s">
        <v>40</v>
      </c>
      <c r="D298" s="2" t="s">
        <v>6295</v>
      </c>
      <c r="E298" s="2" t="s">
        <v>6296</v>
      </c>
      <c r="F298" s="196" t="s">
        <v>6297</v>
      </c>
      <c r="G298" s="2">
        <v>2</v>
      </c>
      <c r="H298" s="2" t="s">
        <v>5761</v>
      </c>
      <c r="I298" s="2" t="s">
        <v>670</v>
      </c>
      <c r="J298" s="2" t="s">
        <v>902</v>
      </c>
      <c r="K298" s="2" t="s">
        <v>42</v>
      </c>
      <c r="L298" s="34" t="str">
        <f t="shared" si="16"/>
        <v>橋口　孟史 (2)</v>
      </c>
      <c r="M298" s="34" t="str">
        <f t="shared" si="17"/>
        <v>05</v>
      </c>
      <c r="N298" s="34" t="str">
        <f t="shared" si="18"/>
        <v>Takeshi HASHIGUCHI (05)</v>
      </c>
      <c r="O298" s="34">
        <f t="shared" si="19"/>
        <v>100000297</v>
      </c>
    </row>
    <row r="299" spans="1:15" ht="18">
      <c r="A299" s="186">
        <v>298</v>
      </c>
      <c r="B299" s="2">
        <v>492232</v>
      </c>
      <c r="C299" s="2" t="s">
        <v>40</v>
      </c>
      <c r="D299" s="2" t="s">
        <v>6298</v>
      </c>
      <c r="E299" s="2" t="s">
        <v>6299</v>
      </c>
      <c r="F299" s="196" t="s">
        <v>5849</v>
      </c>
      <c r="G299" s="2">
        <v>2</v>
      </c>
      <c r="H299" s="2" t="s">
        <v>6213</v>
      </c>
      <c r="I299" s="2" t="s">
        <v>6300</v>
      </c>
      <c r="J299" s="2" t="s">
        <v>391</v>
      </c>
      <c r="K299" s="2" t="s">
        <v>42</v>
      </c>
      <c r="L299" s="34" t="str">
        <f t="shared" si="16"/>
        <v>室田 篤季 (2)</v>
      </c>
      <c r="M299" s="34" t="str">
        <f t="shared" si="17"/>
        <v>05</v>
      </c>
      <c r="N299" s="34" t="str">
        <f t="shared" si="18"/>
        <v>Atsuki MUROTA (05)</v>
      </c>
      <c r="O299" s="34">
        <f t="shared" si="19"/>
        <v>100000298</v>
      </c>
    </row>
    <row r="300" spans="1:15" ht="18">
      <c r="A300" s="186">
        <v>299</v>
      </c>
      <c r="B300" s="2">
        <v>492232</v>
      </c>
      <c r="C300" s="2" t="s">
        <v>40</v>
      </c>
      <c r="D300" s="2" t="s">
        <v>6301</v>
      </c>
      <c r="E300" s="2" t="s">
        <v>6302</v>
      </c>
      <c r="F300" s="196" t="s">
        <v>4060</v>
      </c>
      <c r="G300" s="2">
        <v>2</v>
      </c>
      <c r="H300" s="2" t="s">
        <v>5759</v>
      </c>
      <c r="I300" s="2" t="s">
        <v>1741</v>
      </c>
      <c r="J300" s="2" t="s">
        <v>318</v>
      </c>
      <c r="K300" s="2" t="s">
        <v>42</v>
      </c>
      <c r="L300" s="34" t="str">
        <f t="shared" si="16"/>
        <v>横田　知宏 (2)</v>
      </c>
      <c r="M300" s="34" t="str">
        <f t="shared" si="17"/>
        <v>04</v>
      </c>
      <c r="N300" s="34" t="str">
        <f t="shared" si="18"/>
        <v>Tomohiro YOKOTA (04)</v>
      </c>
      <c r="O300" s="34">
        <f t="shared" si="19"/>
        <v>100000299</v>
      </c>
    </row>
    <row r="301" spans="1:15" ht="18">
      <c r="A301" s="186">
        <v>300</v>
      </c>
      <c r="B301" s="2">
        <v>492232</v>
      </c>
      <c r="C301" s="2" t="s">
        <v>40</v>
      </c>
      <c r="D301" s="2" t="s">
        <v>6303</v>
      </c>
      <c r="E301" s="2" t="s">
        <v>6304</v>
      </c>
      <c r="F301" s="196" t="s">
        <v>6305</v>
      </c>
      <c r="G301" s="2">
        <v>2</v>
      </c>
      <c r="H301" s="2" t="s">
        <v>6213</v>
      </c>
      <c r="I301" s="2" t="s">
        <v>6306</v>
      </c>
      <c r="J301" s="2" t="s">
        <v>6307</v>
      </c>
      <c r="K301" s="2" t="s">
        <v>42</v>
      </c>
      <c r="L301" s="34" t="str">
        <f t="shared" si="16"/>
        <v>梶山　陽桜 (2)</v>
      </c>
      <c r="M301" s="34" t="str">
        <f t="shared" si="17"/>
        <v>05</v>
      </c>
      <c r="N301" s="34" t="str">
        <f t="shared" si="18"/>
        <v>Hyo KAJIYAMA (05)</v>
      </c>
      <c r="O301" s="34">
        <f t="shared" si="19"/>
        <v>100000300</v>
      </c>
    </row>
    <row r="302" spans="1:15" ht="18">
      <c r="A302" s="186">
        <v>301</v>
      </c>
      <c r="B302" s="2">
        <v>492232</v>
      </c>
      <c r="C302" s="2" t="s">
        <v>40</v>
      </c>
      <c r="D302" s="2" t="s">
        <v>6308</v>
      </c>
      <c r="E302" s="2" t="s">
        <v>6309</v>
      </c>
      <c r="F302" s="196" t="s">
        <v>6310</v>
      </c>
      <c r="G302" s="2">
        <v>2</v>
      </c>
      <c r="H302" s="2" t="s">
        <v>6027</v>
      </c>
      <c r="I302" s="2" t="s">
        <v>275</v>
      </c>
      <c r="J302" s="2" t="s">
        <v>55</v>
      </c>
      <c r="K302" s="2" t="s">
        <v>42</v>
      </c>
      <c r="L302" s="34" t="str">
        <f t="shared" si="16"/>
        <v>渡邊　晴葵 (2)</v>
      </c>
      <c r="M302" s="34" t="str">
        <f t="shared" si="17"/>
        <v>05</v>
      </c>
      <c r="N302" s="34" t="str">
        <f t="shared" si="18"/>
        <v>Haruki WATANABE (05)</v>
      </c>
      <c r="O302" s="34">
        <f t="shared" si="19"/>
        <v>100000301</v>
      </c>
    </row>
    <row r="303" spans="1:15" ht="18">
      <c r="A303" s="186">
        <v>302</v>
      </c>
      <c r="B303" s="2">
        <v>492232</v>
      </c>
      <c r="C303" s="2" t="s">
        <v>40</v>
      </c>
      <c r="D303" s="2" t="s">
        <v>6311</v>
      </c>
      <c r="E303" s="2" t="s">
        <v>6312</v>
      </c>
      <c r="F303" s="196" t="s">
        <v>6313</v>
      </c>
      <c r="G303" s="2">
        <v>2</v>
      </c>
      <c r="H303" s="2" t="s">
        <v>5779</v>
      </c>
      <c r="I303" s="2" t="s">
        <v>6314</v>
      </c>
      <c r="J303" s="2" t="s">
        <v>502</v>
      </c>
      <c r="K303" s="2" t="s">
        <v>42</v>
      </c>
      <c r="L303" s="34" t="str">
        <f t="shared" si="16"/>
        <v>和久　純也 (2)</v>
      </c>
      <c r="M303" s="34" t="str">
        <f t="shared" si="17"/>
        <v>05</v>
      </c>
      <c r="N303" s="34" t="str">
        <f t="shared" si="18"/>
        <v>Junya WAKU (05)</v>
      </c>
      <c r="O303" s="34">
        <f t="shared" si="19"/>
        <v>100000302</v>
      </c>
    </row>
    <row r="304" spans="1:15" ht="18">
      <c r="A304" s="186">
        <v>303</v>
      </c>
      <c r="B304" s="2">
        <v>492232</v>
      </c>
      <c r="C304" s="2" t="s">
        <v>40</v>
      </c>
      <c r="D304" s="2" t="s">
        <v>6315</v>
      </c>
      <c r="E304" s="2" t="s">
        <v>6316</v>
      </c>
      <c r="F304" s="196" t="s">
        <v>6317</v>
      </c>
      <c r="G304" s="2">
        <v>2</v>
      </c>
      <c r="H304" s="2" t="s">
        <v>5759</v>
      </c>
      <c r="I304" s="2" t="s">
        <v>6318</v>
      </c>
      <c r="J304" s="2" t="s">
        <v>60</v>
      </c>
      <c r="K304" s="2" t="s">
        <v>42</v>
      </c>
      <c r="L304" s="34" t="str">
        <f t="shared" si="16"/>
        <v>妻鹿　匠 (2)</v>
      </c>
      <c r="M304" s="34" t="str">
        <f t="shared" si="17"/>
        <v>05</v>
      </c>
      <c r="N304" s="34" t="str">
        <f t="shared" si="18"/>
        <v>Takumi MEGA (05)</v>
      </c>
      <c r="O304" s="34">
        <f t="shared" si="19"/>
        <v>100000303</v>
      </c>
    </row>
    <row r="305" spans="1:15" ht="18">
      <c r="A305" s="186">
        <v>304</v>
      </c>
      <c r="B305" s="2">
        <v>492232</v>
      </c>
      <c r="C305" s="2" t="s">
        <v>40</v>
      </c>
      <c r="D305" s="2" t="s">
        <v>6319</v>
      </c>
      <c r="E305" s="2" t="s">
        <v>6320</v>
      </c>
      <c r="F305" s="196" t="s">
        <v>5965</v>
      </c>
      <c r="G305" s="2">
        <v>2</v>
      </c>
      <c r="H305" s="2" t="s">
        <v>5760</v>
      </c>
      <c r="I305" s="2" t="s">
        <v>6321</v>
      </c>
      <c r="J305" s="2" t="s">
        <v>6322</v>
      </c>
      <c r="K305" s="2" t="s">
        <v>42</v>
      </c>
      <c r="L305" s="34" t="str">
        <f t="shared" si="16"/>
        <v>羅　真葉 (2)</v>
      </c>
      <c r="M305" s="34" t="str">
        <f t="shared" si="17"/>
        <v>05</v>
      </c>
      <c r="N305" s="34" t="str">
        <f t="shared" si="18"/>
        <v>Shimba RA (05)</v>
      </c>
      <c r="O305" s="34">
        <f t="shared" si="19"/>
        <v>100000304</v>
      </c>
    </row>
    <row r="306" spans="1:15" ht="18">
      <c r="A306" s="186">
        <v>305</v>
      </c>
      <c r="B306" s="2">
        <v>492232</v>
      </c>
      <c r="C306" s="2" t="s">
        <v>40</v>
      </c>
      <c r="D306" s="2" t="s">
        <v>6323</v>
      </c>
      <c r="E306" s="2" t="s">
        <v>6324</v>
      </c>
      <c r="F306" s="196" t="s">
        <v>4654</v>
      </c>
      <c r="G306" s="2">
        <v>2</v>
      </c>
      <c r="H306" s="2" t="s">
        <v>5760</v>
      </c>
      <c r="I306" s="2" t="s">
        <v>358</v>
      </c>
      <c r="J306" s="2" t="s">
        <v>212</v>
      </c>
      <c r="K306" s="2" t="s">
        <v>42</v>
      </c>
      <c r="L306" s="34" t="str">
        <f t="shared" si="16"/>
        <v>平野　歩 (2)</v>
      </c>
      <c r="M306" s="34" t="str">
        <f t="shared" si="17"/>
        <v>04</v>
      </c>
      <c r="N306" s="34" t="str">
        <f t="shared" si="18"/>
        <v>Ayumu HIRANO (04)</v>
      </c>
      <c r="O306" s="34">
        <f t="shared" si="19"/>
        <v>100000305</v>
      </c>
    </row>
    <row r="307" spans="1:15" ht="18">
      <c r="A307" s="186">
        <v>306</v>
      </c>
      <c r="B307" s="2">
        <v>492232</v>
      </c>
      <c r="C307" s="2" t="s">
        <v>40</v>
      </c>
      <c r="D307" s="2" t="s">
        <v>6325</v>
      </c>
      <c r="E307" s="2" t="s">
        <v>6326</v>
      </c>
      <c r="F307" s="196" t="s">
        <v>5855</v>
      </c>
      <c r="G307" s="2">
        <v>2</v>
      </c>
      <c r="H307" s="2" t="s">
        <v>5760</v>
      </c>
      <c r="I307" s="2" t="s">
        <v>6327</v>
      </c>
      <c r="J307" s="2" t="s">
        <v>697</v>
      </c>
      <c r="K307" s="2" t="s">
        <v>42</v>
      </c>
      <c r="L307" s="34" t="str">
        <f t="shared" si="16"/>
        <v>下元　謙 (2)</v>
      </c>
      <c r="M307" s="34" t="str">
        <f t="shared" si="17"/>
        <v>05</v>
      </c>
      <c r="N307" s="34" t="str">
        <f t="shared" si="18"/>
        <v>Ken SHIMOMOTO (05)</v>
      </c>
      <c r="O307" s="34">
        <f t="shared" si="19"/>
        <v>100000306</v>
      </c>
    </row>
    <row r="308" spans="1:15" ht="18">
      <c r="A308" s="186">
        <v>307</v>
      </c>
      <c r="B308" s="2">
        <v>492232</v>
      </c>
      <c r="C308" s="2" t="s">
        <v>40</v>
      </c>
      <c r="D308" s="2" t="s">
        <v>6328</v>
      </c>
      <c r="E308" s="2" t="s">
        <v>6329</v>
      </c>
      <c r="F308" s="196" t="s">
        <v>6281</v>
      </c>
      <c r="G308" s="2">
        <v>2</v>
      </c>
      <c r="H308" s="2" t="s">
        <v>5761</v>
      </c>
      <c r="I308" s="2" t="s">
        <v>6330</v>
      </c>
      <c r="J308" s="2" t="s">
        <v>6331</v>
      </c>
      <c r="K308" s="2" t="s">
        <v>42</v>
      </c>
      <c r="L308" s="34" t="str">
        <f t="shared" si="16"/>
        <v>久田　竜士 (2)</v>
      </c>
      <c r="M308" s="34" t="str">
        <f t="shared" si="17"/>
        <v>06</v>
      </c>
      <c r="N308" s="34" t="str">
        <f t="shared" si="18"/>
        <v>Ryushi HISADA (06)</v>
      </c>
      <c r="O308" s="34">
        <f t="shared" si="19"/>
        <v>100000307</v>
      </c>
    </row>
    <row r="309" spans="1:15" ht="18">
      <c r="A309" s="186">
        <v>308</v>
      </c>
      <c r="B309" s="2">
        <v>492232</v>
      </c>
      <c r="C309" s="2" t="s">
        <v>40</v>
      </c>
      <c r="D309" s="2" t="s">
        <v>6332</v>
      </c>
      <c r="E309" s="2" t="s">
        <v>6333</v>
      </c>
      <c r="F309" s="196" t="s">
        <v>6334</v>
      </c>
      <c r="G309" s="2">
        <v>2</v>
      </c>
      <c r="H309" s="2" t="s">
        <v>5759</v>
      </c>
      <c r="I309" s="2" t="s">
        <v>5533</v>
      </c>
      <c r="J309" s="2" t="s">
        <v>276</v>
      </c>
      <c r="K309" s="2" t="s">
        <v>42</v>
      </c>
      <c r="L309" s="34" t="str">
        <f t="shared" si="16"/>
        <v>脇本　祥太 (2)</v>
      </c>
      <c r="M309" s="34" t="str">
        <f t="shared" si="17"/>
        <v>05</v>
      </c>
      <c r="N309" s="34" t="str">
        <f t="shared" si="18"/>
        <v>Shota WAKIMOTO (05)</v>
      </c>
      <c r="O309" s="34">
        <f t="shared" si="19"/>
        <v>100000308</v>
      </c>
    </row>
    <row r="310" spans="1:15" ht="18">
      <c r="A310" s="186">
        <v>309</v>
      </c>
      <c r="B310" s="2">
        <v>492232</v>
      </c>
      <c r="C310" s="2" t="s">
        <v>40</v>
      </c>
      <c r="D310" s="2" t="s">
        <v>6335</v>
      </c>
      <c r="E310" s="2" t="s">
        <v>6336</v>
      </c>
      <c r="F310" s="196" t="s">
        <v>5914</v>
      </c>
      <c r="G310" s="2">
        <v>2</v>
      </c>
      <c r="H310" s="2" t="s">
        <v>5830</v>
      </c>
      <c r="I310" s="2" t="s">
        <v>476</v>
      </c>
      <c r="J310" s="2" t="s">
        <v>94</v>
      </c>
      <c r="K310" s="2" t="s">
        <v>42</v>
      </c>
      <c r="L310" s="34" t="str">
        <f t="shared" si="16"/>
        <v>奥村　宗太 (2)</v>
      </c>
      <c r="M310" s="34" t="str">
        <f t="shared" si="17"/>
        <v>05</v>
      </c>
      <c r="N310" s="34" t="str">
        <f t="shared" si="18"/>
        <v>Sota OKUMURA (05)</v>
      </c>
      <c r="O310" s="34">
        <f t="shared" si="19"/>
        <v>100000309</v>
      </c>
    </row>
    <row r="311" spans="1:15" ht="18">
      <c r="A311" s="186">
        <v>310</v>
      </c>
      <c r="B311" s="2">
        <v>492232</v>
      </c>
      <c r="C311" s="2" t="s">
        <v>40</v>
      </c>
      <c r="D311" s="2" t="s">
        <v>6337</v>
      </c>
      <c r="E311" s="2" t="s">
        <v>6338</v>
      </c>
      <c r="F311" s="196" t="s">
        <v>5843</v>
      </c>
      <c r="G311" s="2">
        <v>2</v>
      </c>
      <c r="H311" s="2" t="s">
        <v>5769</v>
      </c>
      <c r="I311" s="2" t="s">
        <v>6339</v>
      </c>
      <c r="J311" s="2" t="s">
        <v>6340</v>
      </c>
      <c r="K311" s="2" t="s">
        <v>42</v>
      </c>
      <c r="L311" s="34" t="str">
        <f t="shared" si="16"/>
        <v>日高　雅康 (2)</v>
      </c>
      <c r="M311" s="34" t="str">
        <f t="shared" si="17"/>
        <v>05</v>
      </c>
      <c r="N311" s="34" t="str">
        <f t="shared" si="18"/>
        <v>Masayasu HIDAKA (05)</v>
      </c>
      <c r="O311" s="34">
        <f t="shared" si="19"/>
        <v>100000310</v>
      </c>
    </row>
    <row r="312" spans="1:15" ht="18">
      <c r="A312" s="186">
        <v>311</v>
      </c>
      <c r="B312" s="2">
        <v>492232</v>
      </c>
      <c r="C312" s="2" t="s">
        <v>40</v>
      </c>
      <c r="D312" s="2" t="s">
        <v>6341</v>
      </c>
      <c r="E312" s="2" t="s">
        <v>6299</v>
      </c>
      <c r="F312" s="196" t="s">
        <v>5849</v>
      </c>
      <c r="G312" s="2">
        <v>2</v>
      </c>
      <c r="H312" s="2" t="s">
        <v>6213</v>
      </c>
      <c r="I312" s="2" t="s">
        <v>6300</v>
      </c>
      <c r="J312" s="2" t="s">
        <v>391</v>
      </c>
      <c r="K312" s="2" t="s">
        <v>42</v>
      </c>
      <c r="L312" s="34" t="str">
        <f t="shared" si="16"/>
        <v>室田　篤季 (2)</v>
      </c>
      <c r="M312" s="34" t="str">
        <f t="shared" si="17"/>
        <v>05</v>
      </c>
      <c r="N312" s="34" t="str">
        <f t="shared" si="18"/>
        <v>Atsuki MUROTA (05)</v>
      </c>
      <c r="O312" s="34">
        <f t="shared" si="19"/>
        <v>100000311</v>
      </c>
    </row>
    <row r="313" spans="1:15" ht="18">
      <c r="A313" s="186">
        <v>312</v>
      </c>
      <c r="B313" s="2">
        <v>492232</v>
      </c>
      <c r="C313" s="2" t="s">
        <v>40</v>
      </c>
      <c r="D313" s="2" t="s">
        <v>6342</v>
      </c>
      <c r="E313" s="2" t="s">
        <v>146</v>
      </c>
      <c r="F313" s="196" t="s">
        <v>6343</v>
      </c>
      <c r="G313" s="2">
        <v>2</v>
      </c>
      <c r="H313" s="2" t="s">
        <v>5760</v>
      </c>
      <c r="I313" s="2" t="s">
        <v>148</v>
      </c>
      <c r="J313" s="2" t="s">
        <v>147</v>
      </c>
      <c r="K313" s="2" t="s">
        <v>42</v>
      </c>
      <c r="L313" s="34" t="str">
        <f t="shared" si="16"/>
        <v>石井　璃玖斗 (2)</v>
      </c>
      <c r="M313" s="34" t="str">
        <f t="shared" si="17"/>
        <v>05</v>
      </c>
      <c r="N313" s="34" t="str">
        <f t="shared" si="18"/>
        <v>Rikuto ISHII (05)</v>
      </c>
      <c r="O313" s="34">
        <f t="shared" si="19"/>
        <v>100000312</v>
      </c>
    </row>
    <row r="314" spans="1:15" ht="18">
      <c r="A314" s="186">
        <v>313</v>
      </c>
      <c r="B314" s="2">
        <v>492232</v>
      </c>
      <c r="C314" s="2" t="s">
        <v>40</v>
      </c>
      <c r="D314" s="2" t="s">
        <v>6344</v>
      </c>
      <c r="E314" s="2" t="s">
        <v>6345</v>
      </c>
      <c r="F314" s="196" t="s">
        <v>3906</v>
      </c>
      <c r="G314" s="2">
        <v>2</v>
      </c>
      <c r="H314" s="2" t="s">
        <v>5760</v>
      </c>
      <c r="I314" s="2" t="s">
        <v>242</v>
      </c>
      <c r="J314" s="2" t="s">
        <v>185</v>
      </c>
      <c r="K314" s="2" t="s">
        <v>42</v>
      </c>
      <c r="L314" s="34" t="str">
        <f t="shared" si="16"/>
        <v>中山　輝 (2)</v>
      </c>
      <c r="M314" s="34" t="str">
        <f t="shared" si="17"/>
        <v>04</v>
      </c>
      <c r="N314" s="34" t="str">
        <f t="shared" si="18"/>
        <v>Hikaru NAKAYAMA (04)</v>
      </c>
      <c r="O314" s="34">
        <f t="shared" si="19"/>
        <v>100000313</v>
      </c>
    </row>
    <row r="315" spans="1:15" ht="18">
      <c r="A315" s="186">
        <v>314</v>
      </c>
      <c r="B315" s="2">
        <v>492232</v>
      </c>
      <c r="C315" s="2" t="s">
        <v>40</v>
      </c>
      <c r="D315" s="2" t="s">
        <v>6346</v>
      </c>
      <c r="E315" s="2" t="s">
        <v>6347</v>
      </c>
      <c r="F315" s="196" t="s">
        <v>6348</v>
      </c>
      <c r="G315" s="2">
        <v>2</v>
      </c>
      <c r="H315" s="2" t="s">
        <v>5779</v>
      </c>
      <c r="I315" s="2" t="s">
        <v>84</v>
      </c>
      <c r="J315" s="2" t="s">
        <v>6349</v>
      </c>
      <c r="K315" s="2" t="s">
        <v>42</v>
      </c>
      <c r="L315" s="34" t="str">
        <f t="shared" si="16"/>
        <v>片山　堅友 (2)</v>
      </c>
      <c r="M315" s="34" t="str">
        <f t="shared" si="17"/>
        <v>05</v>
      </c>
      <c r="N315" s="34" t="str">
        <f t="shared" si="18"/>
        <v>Kenyu KATAYAMA (05)</v>
      </c>
      <c r="O315" s="34">
        <f t="shared" si="19"/>
        <v>100000314</v>
      </c>
    </row>
    <row r="316" spans="1:15" ht="18">
      <c r="A316" s="186">
        <v>315</v>
      </c>
      <c r="B316" s="2">
        <v>492232</v>
      </c>
      <c r="C316" s="2" t="s">
        <v>40</v>
      </c>
      <c r="D316" s="2" t="s">
        <v>6350</v>
      </c>
      <c r="E316" s="2" t="s">
        <v>6351</v>
      </c>
      <c r="F316" s="196" t="s">
        <v>3963</v>
      </c>
      <c r="G316" s="2">
        <v>2</v>
      </c>
      <c r="H316" s="2" t="s">
        <v>5760</v>
      </c>
      <c r="I316" s="2" t="s">
        <v>428</v>
      </c>
      <c r="J316" s="2" t="s">
        <v>105</v>
      </c>
      <c r="K316" s="2" t="s">
        <v>42</v>
      </c>
      <c r="L316" s="34" t="str">
        <f t="shared" si="16"/>
        <v>藤井　大智 (2)</v>
      </c>
      <c r="M316" s="34" t="str">
        <f t="shared" si="17"/>
        <v>04</v>
      </c>
      <c r="N316" s="34" t="str">
        <f t="shared" si="18"/>
        <v>Taichi FUJII (04)</v>
      </c>
      <c r="O316" s="34">
        <f t="shared" si="19"/>
        <v>100000315</v>
      </c>
    </row>
    <row r="317" spans="1:15" ht="18">
      <c r="A317" s="186">
        <v>316</v>
      </c>
      <c r="B317" s="2">
        <v>492232</v>
      </c>
      <c r="C317" s="2" t="s">
        <v>40</v>
      </c>
      <c r="D317" s="2" t="s">
        <v>6352</v>
      </c>
      <c r="E317" s="2" t="s">
        <v>6353</v>
      </c>
      <c r="F317" s="196" t="s">
        <v>5410</v>
      </c>
      <c r="G317" s="2">
        <v>2</v>
      </c>
      <c r="H317" s="2" t="s">
        <v>5760</v>
      </c>
      <c r="I317" s="2" t="s">
        <v>1308</v>
      </c>
      <c r="J317" s="2" t="s">
        <v>194</v>
      </c>
      <c r="K317" s="2" t="s">
        <v>42</v>
      </c>
      <c r="L317" s="34" t="str">
        <f t="shared" si="16"/>
        <v>大下　潤 (2)</v>
      </c>
      <c r="M317" s="34" t="str">
        <f t="shared" si="17"/>
        <v>04</v>
      </c>
      <c r="N317" s="34" t="str">
        <f t="shared" si="18"/>
        <v>Jun OSHITA (04)</v>
      </c>
      <c r="O317" s="34">
        <f t="shared" si="19"/>
        <v>100000316</v>
      </c>
    </row>
    <row r="318" spans="1:15" ht="18">
      <c r="A318" s="186">
        <v>317</v>
      </c>
      <c r="B318" s="2">
        <v>492232</v>
      </c>
      <c r="C318" s="2" t="s">
        <v>40</v>
      </c>
      <c r="D318" s="2" t="s">
        <v>6354</v>
      </c>
      <c r="E318" s="2" t="s">
        <v>6355</v>
      </c>
      <c r="F318" s="196" t="s">
        <v>6356</v>
      </c>
      <c r="G318" s="2">
        <v>2</v>
      </c>
      <c r="H318" s="2" t="s">
        <v>5759</v>
      </c>
      <c r="I318" s="2" t="s">
        <v>74</v>
      </c>
      <c r="J318" s="2" t="s">
        <v>296</v>
      </c>
      <c r="K318" s="2" t="s">
        <v>42</v>
      </c>
      <c r="L318" s="34" t="str">
        <f t="shared" si="16"/>
        <v>村上　泰誠 (2)</v>
      </c>
      <c r="M318" s="34" t="str">
        <f t="shared" si="17"/>
        <v>05</v>
      </c>
      <c r="N318" s="34" t="str">
        <f t="shared" si="18"/>
        <v>Taisei MURAKAMI (05)</v>
      </c>
      <c r="O318" s="34">
        <f t="shared" si="19"/>
        <v>100000317</v>
      </c>
    </row>
    <row r="319" spans="1:15" ht="18">
      <c r="A319" s="186">
        <v>318</v>
      </c>
      <c r="B319" s="2">
        <v>492232</v>
      </c>
      <c r="C319" s="2" t="s">
        <v>40</v>
      </c>
      <c r="D319" s="2" t="s">
        <v>6357</v>
      </c>
      <c r="E319" s="2" t="s">
        <v>6358</v>
      </c>
      <c r="F319" s="196" t="s">
        <v>6287</v>
      </c>
      <c r="G319" s="2">
        <v>2</v>
      </c>
      <c r="H319" s="2" t="s">
        <v>5779</v>
      </c>
      <c r="I319" s="2" t="s">
        <v>471</v>
      </c>
      <c r="J319" s="2" t="s">
        <v>6359</v>
      </c>
      <c r="K319" s="2" t="s">
        <v>42</v>
      </c>
      <c r="L319" s="34" t="str">
        <f t="shared" si="16"/>
        <v>兒玉　琥珀 (2)</v>
      </c>
      <c r="M319" s="34" t="str">
        <f t="shared" si="17"/>
        <v>05</v>
      </c>
      <c r="N319" s="34" t="str">
        <f t="shared" si="18"/>
        <v>Kohaku KODAMA (05)</v>
      </c>
      <c r="O319" s="34">
        <f t="shared" si="19"/>
        <v>100000318</v>
      </c>
    </row>
    <row r="320" spans="1:15" ht="18">
      <c r="A320" s="186">
        <v>319</v>
      </c>
      <c r="B320" s="2">
        <v>492232</v>
      </c>
      <c r="C320" s="2" t="s">
        <v>40</v>
      </c>
      <c r="D320" s="2" t="s">
        <v>6360</v>
      </c>
      <c r="E320" s="2" t="s">
        <v>6361</v>
      </c>
      <c r="F320" s="196" t="s">
        <v>6081</v>
      </c>
      <c r="G320" s="2">
        <v>2</v>
      </c>
      <c r="H320" s="2" t="s">
        <v>5779</v>
      </c>
      <c r="I320" s="2" t="s">
        <v>87</v>
      </c>
      <c r="J320" s="2" t="s">
        <v>365</v>
      </c>
      <c r="K320" s="2" t="s">
        <v>42</v>
      </c>
      <c r="L320" s="34" t="str">
        <f t="shared" si="16"/>
        <v>松本　祥真 (2)</v>
      </c>
      <c r="M320" s="34" t="str">
        <f t="shared" si="17"/>
        <v>05</v>
      </c>
      <c r="N320" s="34" t="str">
        <f t="shared" si="18"/>
        <v>Shoma MATSUMOTO (05)</v>
      </c>
      <c r="O320" s="34">
        <f t="shared" si="19"/>
        <v>100000319</v>
      </c>
    </row>
    <row r="321" spans="1:15" ht="18">
      <c r="A321" s="186">
        <v>320</v>
      </c>
      <c r="B321" s="2">
        <v>492232</v>
      </c>
      <c r="C321" s="2" t="s">
        <v>40</v>
      </c>
      <c r="D321" s="2" t="s">
        <v>6362</v>
      </c>
      <c r="E321" s="2" t="s">
        <v>6363</v>
      </c>
      <c r="F321" s="196" t="s">
        <v>6364</v>
      </c>
      <c r="G321" s="2">
        <v>1</v>
      </c>
      <c r="H321" s="2" t="s">
        <v>5760</v>
      </c>
      <c r="I321" s="2" t="s">
        <v>401</v>
      </c>
      <c r="J321" s="2" t="s">
        <v>205</v>
      </c>
      <c r="K321" s="2" t="s">
        <v>42</v>
      </c>
      <c r="L321" s="34" t="str">
        <f t="shared" si="16"/>
        <v>森　優人 (1)</v>
      </c>
      <c r="M321" s="34" t="str">
        <f t="shared" si="17"/>
        <v>07</v>
      </c>
      <c r="N321" s="34" t="str">
        <f t="shared" si="18"/>
        <v>Yuto MORI (07)</v>
      </c>
      <c r="O321" s="34">
        <f t="shared" si="19"/>
        <v>100000320</v>
      </c>
    </row>
    <row r="322" spans="1:15" ht="18">
      <c r="A322" s="186">
        <v>321</v>
      </c>
      <c r="B322" s="2">
        <v>492232</v>
      </c>
      <c r="C322" s="2" t="s">
        <v>40</v>
      </c>
      <c r="D322" s="2" t="s">
        <v>6365</v>
      </c>
      <c r="E322" s="2" t="s">
        <v>6366</v>
      </c>
      <c r="F322" s="196" t="s">
        <v>6367</v>
      </c>
      <c r="G322" s="2">
        <v>1</v>
      </c>
      <c r="H322" s="2" t="s">
        <v>5760</v>
      </c>
      <c r="I322" s="2" t="s">
        <v>1237</v>
      </c>
      <c r="J322" s="2" t="s">
        <v>6368</v>
      </c>
      <c r="K322" s="2" t="s">
        <v>42</v>
      </c>
      <c r="L322" s="34" t="str">
        <f t="shared" si="16"/>
        <v>檜垣　禮人 (1)</v>
      </c>
      <c r="M322" s="34" t="str">
        <f t="shared" si="17"/>
        <v>06</v>
      </c>
      <c r="N322" s="34" t="str">
        <f t="shared" si="18"/>
        <v>Yoshihito HIGAKI (06)</v>
      </c>
      <c r="O322" s="34">
        <f t="shared" si="19"/>
        <v>100000321</v>
      </c>
    </row>
    <row r="323" spans="1:15" ht="18">
      <c r="A323" s="186">
        <v>322</v>
      </c>
      <c r="B323" s="2">
        <v>492232</v>
      </c>
      <c r="C323" s="2" t="s">
        <v>40</v>
      </c>
      <c r="D323" s="2" t="s">
        <v>6369</v>
      </c>
      <c r="E323" s="2" t="s">
        <v>6370</v>
      </c>
      <c r="F323" s="196" t="s">
        <v>6371</v>
      </c>
      <c r="G323" s="2">
        <v>1</v>
      </c>
      <c r="H323" s="2" t="s">
        <v>5768</v>
      </c>
      <c r="I323" s="2" t="s">
        <v>402</v>
      </c>
      <c r="J323" s="2" t="s">
        <v>6372</v>
      </c>
      <c r="K323" s="2" t="s">
        <v>42</v>
      </c>
      <c r="L323" s="34" t="str">
        <f t="shared" ref="L323:L386" si="20">IF($A323="","",$D323&amp;" ("&amp;$G323&amp;")")</f>
        <v>髙橋　一虎 (1)</v>
      </c>
      <c r="M323" s="34" t="str">
        <f t="shared" ref="M323:M386" si="21">IF($A323="","",RIGHT(YEAR($F323),2))</f>
        <v>06</v>
      </c>
      <c r="N323" s="34" t="str">
        <f t="shared" ref="N323:N386" si="22">IF($A323="","",$J323&amp;" "&amp;$I323&amp;" ("&amp;$M323&amp;")")</f>
        <v>Ikko TAKAHASHI (06)</v>
      </c>
      <c r="O323" s="34">
        <f t="shared" ref="O323:O386" si="23">IF($A323="","",100000000+$A323)</f>
        <v>100000322</v>
      </c>
    </row>
    <row r="324" spans="1:15" ht="18">
      <c r="A324" s="186">
        <v>323</v>
      </c>
      <c r="B324" s="2">
        <v>492232</v>
      </c>
      <c r="C324" s="2" t="s">
        <v>40</v>
      </c>
      <c r="D324" s="2" t="s">
        <v>6373</v>
      </c>
      <c r="E324" s="2" t="s">
        <v>6374</v>
      </c>
      <c r="F324" s="196" t="s">
        <v>6375</v>
      </c>
      <c r="G324" s="2">
        <v>1</v>
      </c>
      <c r="H324" s="2" t="s">
        <v>5775</v>
      </c>
      <c r="I324" s="2" t="s">
        <v>180</v>
      </c>
      <c r="J324" s="2" t="s">
        <v>162</v>
      </c>
      <c r="K324" s="2" t="s">
        <v>42</v>
      </c>
      <c r="L324" s="34" t="str">
        <f t="shared" si="20"/>
        <v>永田　晃誠 (1)</v>
      </c>
      <c r="M324" s="34" t="str">
        <f t="shared" si="21"/>
        <v>06</v>
      </c>
      <c r="N324" s="34" t="str">
        <f t="shared" si="22"/>
        <v>Kosei NAGATA (06)</v>
      </c>
      <c r="O324" s="34">
        <f t="shared" si="23"/>
        <v>100000323</v>
      </c>
    </row>
    <row r="325" spans="1:15" ht="18">
      <c r="A325" s="186">
        <v>324</v>
      </c>
      <c r="B325" s="2">
        <v>492232</v>
      </c>
      <c r="C325" s="2" t="s">
        <v>40</v>
      </c>
      <c r="D325" s="2" t="s">
        <v>6376</v>
      </c>
      <c r="E325" s="2" t="s">
        <v>6377</v>
      </c>
      <c r="F325" s="196" t="s">
        <v>6201</v>
      </c>
      <c r="G325" s="2">
        <v>1</v>
      </c>
      <c r="H325" s="2" t="s">
        <v>6025</v>
      </c>
      <c r="I325" s="2" t="s">
        <v>1362</v>
      </c>
      <c r="J325" s="2" t="s">
        <v>6378</v>
      </c>
      <c r="K325" s="2" t="s">
        <v>42</v>
      </c>
      <c r="L325" s="34" t="str">
        <f t="shared" si="20"/>
        <v>小澤　軌心 (1)</v>
      </c>
      <c r="M325" s="34" t="str">
        <f t="shared" si="21"/>
        <v>07</v>
      </c>
      <c r="N325" s="34" t="str">
        <f t="shared" si="22"/>
        <v>Kishin OZAWA (07)</v>
      </c>
      <c r="O325" s="34">
        <f t="shared" si="23"/>
        <v>100000324</v>
      </c>
    </row>
    <row r="326" spans="1:15" ht="18">
      <c r="A326" s="186">
        <v>325</v>
      </c>
      <c r="B326" s="2">
        <v>492232</v>
      </c>
      <c r="C326" s="2" t="s">
        <v>40</v>
      </c>
      <c r="D326" s="2" t="s">
        <v>6379</v>
      </c>
      <c r="E326" s="2" t="s">
        <v>6380</v>
      </c>
      <c r="F326" s="196" t="s">
        <v>6381</v>
      </c>
      <c r="G326" s="2">
        <v>1</v>
      </c>
      <c r="H326" s="2" t="s">
        <v>5779</v>
      </c>
      <c r="I326" s="2" t="s">
        <v>6382</v>
      </c>
      <c r="J326" s="2" t="s">
        <v>1103</v>
      </c>
      <c r="K326" s="2" t="s">
        <v>42</v>
      </c>
      <c r="L326" s="34" t="str">
        <f t="shared" si="20"/>
        <v>福井　秀馬 (1)</v>
      </c>
      <c r="M326" s="34" t="str">
        <f t="shared" si="21"/>
        <v>06</v>
      </c>
      <c r="N326" s="34" t="str">
        <f t="shared" si="22"/>
        <v>Shuma HUKUI (06)</v>
      </c>
      <c r="O326" s="34">
        <f t="shared" si="23"/>
        <v>100000325</v>
      </c>
    </row>
    <row r="327" spans="1:15" ht="18">
      <c r="A327" s="186">
        <v>326</v>
      </c>
      <c r="B327" s="2">
        <v>492232</v>
      </c>
      <c r="C327" s="2" t="s">
        <v>40</v>
      </c>
      <c r="D327" s="2" t="s">
        <v>6383</v>
      </c>
      <c r="E327" s="2" t="s">
        <v>6384</v>
      </c>
      <c r="F327" s="196" t="s">
        <v>6385</v>
      </c>
      <c r="G327" s="2">
        <v>1</v>
      </c>
      <c r="H327" s="2" t="s">
        <v>5775</v>
      </c>
      <c r="I327" s="2" t="s">
        <v>402</v>
      </c>
      <c r="J327" s="2" t="s">
        <v>179</v>
      </c>
      <c r="K327" s="2" t="s">
        <v>42</v>
      </c>
      <c r="L327" s="34" t="str">
        <f t="shared" si="20"/>
        <v>髙橋　樹生 (1)</v>
      </c>
      <c r="M327" s="34" t="str">
        <f t="shared" si="21"/>
        <v>06</v>
      </c>
      <c r="N327" s="34" t="str">
        <f t="shared" si="22"/>
        <v>Itsuki TAKAHASHI (06)</v>
      </c>
      <c r="O327" s="34">
        <f t="shared" si="23"/>
        <v>100000326</v>
      </c>
    </row>
    <row r="328" spans="1:15" ht="18">
      <c r="A328" s="186">
        <v>327</v>
      </c>
      <c r="B328" s="2">
        <v>492232</v>
      </c>
      <c r="C328" s="2" t="s">
        <v>40</v>
      </c>
      <c r="D328" s="2" t="s">
        <v>6386</v>
      </c>
      <c r="E328" s="2" t="s">
        <v>6387</v>
      </c>
      <c r="F328" s="196" t="s">
        <v>6388</v>
      </c>
      <c r="G328" s="2">
        <v>1</v>
      </c>
      <c r="H328" s="2" t="s">
        <v>5759</v>
      </c>
      <c r="I328" s="2" t="s">
        <v>275</v>
      </c>
      <c r="J328" s="2" t="s">
        <v>541</v>
      </c>
      <c r="K328" s="2" t="s">
        <v>42</v>
      </c>
      <c r="L328" s="34" t="str">
        <f t="shared" si="20"/>
        <v>渡邉　空 (1)</v>
      </c>
      <c r="M328" s="34" t="str">
        <f t="shared" si="21"/>
        <v>06</v>
      </c>
      <c r="N328" s="34" t="str">
        <f t="shared" si="22"/>
        <v>Sora WATANABE (06)</v>
      </c>
      <c r="O328" s="34">
        <f t="shared" si="23"/>
        <v>100000327</v>
      </c>
    </row>
    <row r="329" spans="1:15" ht="18">
      <c r="A329" s="186">
        <v>328</v>
      </c>
      <c r="B329" s="2">
        <v>492232</v>
      </c>
      <c r="C329" s="2" t="s">
        <v>40</v>
      </c>
      <c r="D329" s="2" t="s">
        <v>6389</v>
      </c>
      <c r="E329" s="2" t="s">
        <v>6390</v>
      </c>
      <c r="F329" s="196" t="s">
        <v>6391</v>
      </c>
      <c r="G329" s="2">
        <v>1</v>
      </c>
      <c r="H329" s="2" t="s">
        <v>6213</v>
      </c>
      <c r="I329" s="2" t="s">
        <v>274</v>
      </c>
      <c r="J329" s="2" t="s">
        <v>1235</v>
      </c>
      <c r="K329" s="2" t="s">
        <v>42</v>
      </c>
      <c r="L329" s="34" t="str">
        <f t="shared" si="20"/>
        <v>山本　聖陽 (1)</v>
      </c>
      <c r="M329" s="34" t="str">
        <f t="shared" si="21"/>
        <v>06</v>
      </c>
      <c r="N329" s="34" t="str">
        <f t="shared" si="22"/>
        <v>Sena YAMAMOTO (06)</v>
      </c>
      <c r="O329" s="34">
        <f t="shared" si="23"/>
        <v>100000328</v>
      </c>
    </row>
    <row r="330" spans="1:15" ht="18">
      <c r="A330" s="186">
        <v>329</v>
      </c>
      <c r="B330" s="2">
        <v>492232</v>
      </c>
      <c r="C330" s="2" t="s">
        <v>40</v>
      </c>
      <c r="D330" s="2" t="s">
        <v>6392</v>
      </c>
      <c r="E330" s="2" t="s">
        <v>6393</v>
      </c>
      <c r="F330" s="196" t="s">
        <v>6394</v>
      </c>
      <c r="G330" s="2">
        <v>1</v>
      </c>
      <c r="H330" s="2" t="s">
        <v>5760</v>
      </c>
      <c r="I330" s="2" t="s">
        <v>6395</v>
      </c>
      <c r="J330" s="2" t="s">
        <v>6396</v>
      </c>
      <c r="K330" s="2" t="s">
        <v>42</v>
      </c>
      <c r="L330" s="34" t="str">
        <f t="shared" si="20"/>
        <v>原科　歩季 (1)</v>
      </c>
      <c r="M330" s="34" t="str">
        <f t="shared" si="21"/>
        <v>06</v>
      </c>
      <c r="N330" s="34" t="str">
        <f t="shared" si="22"/>
        <v>Ayuki HARASHINA (06)</v>
      </c>
      <c r="O330" s="34">
        <f t="shared" si="23"/>
        <v>100000329</v>
      </c>
    </row>
    <row r="331" spans="1:15" ht="18">
      <c r="A331" s="186">
        <v>330</v>
      </c>
      <c r="B331" s="2">
        <v>492232</v>
      </c>
      <c r="C331" s="2" t="s">
        <v>40</v>
      </c>
      <c r="D331" s="2" t="s">
        <v>6397</v>
      </c>
      <c r="E331" s="2" t="s">
        <v>6398</v>
      </c>
      <c r="F331" s="196" t="s">
        <v>6399</v>
      </c>
      <c r="G331" s="2">
        <v>1</v>
      </c>
      <c r="H331" s="2" t="s">
        <v>5759</v>
      </c>
      <c r="I331" s="2" t="s">
        <v>264</v>
      </c>
      <c r="J331" s="2" t="s">
        <v>130</v>
      </c>
      <c r="K331" s="2" t="s">
        <v>42</v>
      </c>
      <c r="L331" s="34" t="str">
        <f t="shared" si="20"/>
        <v>松田　竜弥 (1)</v>
      </c>
      <c r="M331" s="34" t="str">
        <f t="shared" si="21"/>
        <v>06</v>
      </c>
      <c r="N331" s="34" t="str">
        <f t="shared" si="22"/>
        <v>Tatsuya MATSUDA (06)</v>
      </c>
      <c r="O331" s="34">
        <f t="shared" si="23"/>
        <v>100000330</v>
      </c>
    </row>
    <row r="332" spans="1:15" ht="18">
      <c r="A332" s="186">
        <v>331</v>
      </c>
      <c r="B332" s="2">
        <v>492232</v>
      </c>
      <c r="C332" s="2" t="s">
        <v>40</v>
      </c>
      <c r="D332" s="2" t="s">
        <v>6400</v>
      </c>
      <c r="E332" s="2" t="s">
        <v>6401</v>
      </c>
      <c r="F332" s="196" t="s">
        <v>6402</v>
      </c>
      <c r="G332" s="2">
        <v>1</v>
      </c>
      <c r="H332" s="2" t="s">
        <v>5978</v>
      </c>
      <c r="I332" s="2" t="s">
        <v>6403</v>
      </c>
      <c r="J332" s="2" t="s">
        <v>3132</v>
      </c>
      <c r="K332" s="2" t="s">
        <v>42</v>
      </c>
      <c r="L332" s="34" t="str">
        <f t="shared" si="20"/>
        <v>増山　煌冨 (1)</v>
      </c>
      <c r="M332" s="34" t="str">
        <f t="shared" si="21"/>
        <v>06</v>
      </c>
      <c r="N332" s="34" t="str">
        <f t="shared" si="22"/>
        <v>Kirato MASUYAMA (06)</v>
      </c>
      <c r="O332" s="34">
        <f t="shared" si="23"/>
        <v>100000331</v>
      </c>
    </row>
    <row r="333" spans="1:15" ht="18">
      <c r="A333" s="186">
        <v>332</v>
      </c>
      <c r="B333" s="2">
        <v>492232</v>
      </c>
      <c r="C333" s="2" t="s">
        <v>40</v>
      </c>
      <c r="D333" s="2" t="s">
        <v>6404</v>
      </c>
      <c r="E333" s="2" t="s">
        <v>6405</v>
      </c>
      <c r="F333" s="196" t="s">
        <v>6406</v>
      </c>
      <c r="G333" s="2">
        <v>1</v>
      </c>
      <c r="H333" s="2" t="s">
        <v>6024</v>
      </c>
      <c r="I333" s="2" t="s">
        <v>298</v>
      </c>
      <c r="J333" s="2" t="s">
        <v>643</v>
      </c>
      <c r="K333" s="2" t="s">
        <v>42</v>
      </c>
      <c r="L333" s="34" t="str">
        <f t="shared" si="20"/>
        <v>中西　奏輔 (1)</v>
      </c>
      <c r="M333" s="34" t="str">
        <f t="shared" si="21"/>
        <v>07</v>
      </c>
      <c r="N333" s="34" t="str">
        <f t="shared" si="22"/>
        <v>Sosuke NAKANISHI (07)</v>
      </c>
      <c r="O333" s="34">
        <f t="shared" si="23"/>
        <v>100000332</v>
      </c>
    </row>
    <row r="334" spans="1:15" ht="18">
      <c r="A334" s="186">
        <v>333</v>
      </c>
      <c r="B334" s="2">
        <v>492232</v>
      </c>
      <c r="C334" s="2" t="s">
        <v>40</v>
      </c>
      <c r="D334" s="2" t="s">
        <v>6407</v>
      </c>
      <c r="E334" s="2" t="s">
        <v>6408</v>
      </c>
      <c r="F334" s="196" t="s">
        <v>6409</v>
      </c>
      <c r="G334" s="2">
        <v>1</v>
      </c>
      <c r="H334" s="2" t="s">
        <v>5759</v>
      </c>
      <c r="I334" s="2" t="s">
        <v>837</v>
      </c>
      <c r="J334" s="2" t="s">
        <v>178</v>
      </c>
      <c r="K334" s="2" t="s">
        <v>42</v>
      </c>
      <c r="L334" s="34" t="str">
        <f t="shared" si="20"/>
        <v>嶋野　涼太 (1)</v>
      </c>
      <c r="M334" s="34" t="str">
        <f t="shared" si="21"/>
        <v>06</v>
      </c>
      <c r="N334" s="34" t="str">
        <f t="shared" si="22"/>
        <v>Ryota SHIMANO (06)</v>
      </c>
      <c r="O334" s="34">
        <f t="shared" si="23"/>
        <v>100000333</v>
      </c>
    </row>
    <row r="335" spans="1:15" ht="18">
      <c r="A335" s="186">
        <v>334</v>
      </c>
      <c r="B335" s="2">
        <v>492232</v>
      </c>
      <c r="C335" s="2" t="s">
        <v>40</v>
      </c>
      <c r="D335" s="2" t="s">
        <v>6410</v>
      </c>
      <c r="E335" s="2" t="s">
        <v>6411</v>
      </c>
      <c r="F335" s="196" t="s">
        <v>6412</v>
      </c>
      <c r="G335" s="2">
        <v>1</v>
      </c>
      <c r="H335" s="2" t="s">
        <v>5775</v>
      </c>
      <c r="I335" s="2" t="s">
        <v>6413</v>
      </c>
      <c r="J335" s="2" t="s">
        <v>341</v>
      </c>
      <c r="K335" s="2" t="s">
        <v>42</v>
      </c>
      <c r="L335" s="34" t="str">
        <f t="shared" si="20"/>
        <v>尼子　和磨 (1)</v>
      </c>
      <c r="M335" s="34" t="str">
        <f t="shared" si="21"/>
        <v>06</v>
      </c>
      <c r="N335" s="34" t="str">
        <f t="shared" si="22"/>
        <v>Kazuma AMAKO (06)</v>
      </c>
      <c r="O335" s="34">
        <f t="shared" si="23"/>
        <v>100000334</v>
      </c>
    </row>
    <row r="336" spans="1:15" ht="18">
      <c r="A336" s="186">
        <v>335</v>
      </c>
      <c r="B336" s="2">
        <v>492232</v>
      </c>
      <c r="C336" s="2" t="s">
        <v>40</v>
      </c>
      <c r="D336" s="2" t="s">
        <v>6414</v>
      </c>
      <c r="E336" s="2" t="s">
        <v>6415</v>
      </c>
      <c r="F336" s="196" t="s">
        <v>6416</v>
      </c>
      <c r="G336" s="2">
        <v>1</v>
      </c>
      <c r="H336" s="2" t="s">
        <v>5779</v>
      </c>
      <c r="I336" s="2" t="s">
        <v>6417</v>
      </c>
      <c r="J336" s="2" t="s">
        <v>848</v>
      </c>
      <c r="K336" s="2" t="s">
        <v>42</v>
      </c>
      <c r="L336" s="34" t="str">
        <f t="shared" si="20"/>
        <v>川添　勇吹 (1)</v>
      </c>
      <c r="M336" s="34" t="str">
        <f t="shared" si="21"/>
        <v>06</v>
      </c>
      <c r="N336" s="34" t="str">
        <f t="shared" si="22"/>
        <v>Ibuki KAWAZOE (06)</v>
      </c>
      <c r="O336" s="34">
        <f t="shared" si="23"/>
        <v>100000335</v>
      </c>
    </row>
    <row r="337" spans="1:15" ht="18">
      <c r="A337" s="186">
        <v>336</v>
      </c>
      <c r="B337" s="2">
        <v>492232</v>
      </c>
      <c r="C337" s="2" t="s">
        <v>40</v>
      </c>
      <c r="D337" s="2" t="s">
        <v>6418</v>
      </c>
      <c r="E337" s="2" t="s">
        <v>901</v>
      </c>
      <c r="F337" s="196" t="s">
        <v>6416</v>
      </c>
      <c r="G337" s="2">
        <v>1</v>
      </c>
      <c r="H337" s="2" t="s">
        <v>5760</v>
      </c>
      <c r="I337" s="2" t="s">
        <v>274</v>
      </c>
      <c r="J337" s="2" t="s">
        <v>271</v>
      </c>
      <c r="K337" s="2" t="s">
        <v>42</v>
      </c>
      <c r="L337" s="34" t="str">
        <f t="shared" si="20"/>
        <v>山元　颯真 (1)</v>
      </c>
      <c r="M337" s="34" t="str">
        <f t="shared" si="21"/>
        <v>06</v>
      </c>
      <c r="N337" s="34" t="str">
        <f t="shared" si="22"/>
        <v>Soma YAMAMOTO (06)</v>
      </c>
      <c r="O337" s="34">
        <f t="shared" si="23"/>
        <v>100000336</v>
      </c>
    </row>
    <row r="338" spans="1:15" ht="18">
      <c r="A338" s="186">
        <v>337</v>
      </c>
      <c r="B338" s="2">
        <v>492232</v>
      </c>
      <c r="C338" s="2" t="s">
        <v>40</v>
      </c>
      <c r="D338" s="2" t="s">
        <v>6419</v>
      </c>
      <c r="E338" s="2" t="s">
        <v>6420</v>
      </c>
      <c r="F338" s="196" t="s">
        <v>6375</v>
      </c>
      <c r="G338" s="2">
        <v>1</v>
      </c>
      <c r="H338" s="2" t="s">
        <v>5768</v>
      </c>
      <c r="I338" s="2" t="s">
        <v>594</v>
      </c>
      <c r="J338" s="2" t="s">
        <v>815</v>
      </c>
      <c r="K338" s="2" t="s">
        <v>42</v>
      </c>
      <c r="L338" s="34" t="str">
        <f t="shared" si="20"/>
        <v>土肥　星太 (1)</v>
      </c>
      <c r="M338" s="34" t="str">
        <f t="shared" si="21"/>
        <v>06</v>
      </c>
      <c r="N338" s="34" t="str">
        <f t="shared" si="22"/>
        <v>Seita DOI (06)</v>
      </c>
      <c r="O338" s="34">
        <f t="shared" si="23"/>
        <v>100000337</v>
      </c>
    </row>
    <row r="339" spans="1:15" ht="18">
      <c r="A339" s="186">
        <v>338</v>
      </c>
      <c r="B339" s="2">
        <v>492232</v>
      </c>
      <c r="C339" s="2" t="s">
        <v>40</v>
      </c>
      <c r="D339" s="2" t="s">
        <v>6421</v>
      </c>
      <c r="E339" s="2" t="s">
        <v>6422</v>
      </c>
      <c r="F339" s="196" t="s">
        <v>6423</v>
      </c>
      <c r="G339" s="2">
        <v>1</v>
      </c>
      <c r="H339" s="2" t="s">
        <v>5768</v>
      </c>
      <c r="I339" s="2" t="s">
        <v>274</v>
      </c>
      <c r="J339" s="2" t="s">
        <v>185</v>
      </c>
      <c r="K339" s="2" t="s">
        <v>42</v>
      </c>
      <c r="L339" s="34" t="str">
        <f t="shared" si="20"/>
        <v>山本　聖琉 (1)</v>
      </c>
      <c r="M339" s="34" t="str">
        <f t="shared" si="21"/>
        <v>06</v>
      </c>
      <c r="N339" s="34" t="str">
        <f t="shared" si="22"/>
        <v>Hikaru YAMAMOTO (06)</v>
      </c>
      <c r="O339" s="34">
        <f t="shared" si="23"/>
        <v>100000338</v>
      </c>
    </row>
    <row r="340" spans="1:15" ht="18">
      <c r="A340" s="186">
        <v>339</v>
      </c>
      <c r="B340" s="2">
        <v>492232</v>
      </c>
      <c r="C340" s="2" t="s">
        <v>40</v>
      </c>
      <c r="D340" s="2" t="s">
        <v>6424</v>
      </c>
      <c r="E340" s="2" t="s">
        <v>6425</v>
      </c>
      <c r="F340" s="196" t="s">
        <v>6426</v>
      </c>
      <c r="G340" s="2">
        <v>1</v>
      </c>
      <c r="H340" s="2" t="s">
        <v>5760</v>
      </c>
      <c r="I340" s="2" t="s">
        <v>6427</v>
      </c>
      <c r="J340" s="2" t="s">
        <v>256</v>
      </c>
      <c r="K340" s="2" t="s">
        <v>42</v>
      </c>
      <c r="L340" s="34" t="str">
        <f t="shared" si="20"/>
        <v>颯波　壮一 (1)</v>
      </c>
      <c r="M340" s="34" t="str">
        <f t="shared" si="21"/>
        <v>06</v>
      </c>
      <c r="N340" s="34" t="str">
        <f t="shared" si="22"/>
        <v>Soichi SAPPA (06)</v>
      </c>
      <c r="O340" s="34">
        <f t="shared" si="23"/>
        <v>100000339</v>
      </c>
    </row>
    <row r="341" spans="1:15" ht="18">
      <c r="A341" s="186">
        <v>340</v>
      </c>
      <c r="B341" s="2">
        <v>492232</v>
      </c>
      <c r="C341" s="2" t="s">
        <v>40</v>
      </c>
      <c r="D341" s="2" t="s">
        <v>6428</v>
      </c>
      <c r="E341" s="2" t="s">
        <v>6429</v>
      </c>
      <c r="F341" s="196" t="s">
        <v>6430</v>
      </c>
      <c r="G341" s="2">
        <v>1</v>
      </c>
      <c r="H341" s="2" t="s">
        <v>5775</v>
      </c>
      <c r="I341" s="2" t="s">
        <v>1872</v>
      </c>
      <c r="J341" s="2" t="s">
        <v>305</v>
      </c>
      <c r="K341" s="2" t="s">
        <v>42</v>
      </c>
      <c r="L341" s="34" t="str">
        <f t="shared" si="20"/>
        <v>緒方　隆太 (1)</v>
      </c>
      <c r="M341" s="34" t="str">
        <f t="shared" si="21"/>
        <v>06</v>
      </c>
      <c r="N341" s="34" t="str">
        <f t="shared" si="22"/>
        <v>Ryuta OGATA (06)</v>
      </c>
      <c r="O341" s="34">
        <f t="shared" si="23"/>
        <v>100000340</v>
      </c>
    </row>
    <row r="342" spans="1:15" ht="18">
      <c r="A342" s="186">
        <v>341</v>
      </c>
      <c r="B342" s="2">
        <v>492200</v>
      </c>
      <c r="C342" s="2" t="s">
        <v>173</v>
      </c>
      <c r="D342" s="2" t="s">
        <v>223</v>
      </c>
      <c r="E342" s="2" t="s">
        <v>224</v>
      </c>
      <c r="F342" s="196" t="s">
        <v>4070</v>
      </c>
      <c r="G342" s="2" t="s">
        <v>501</v>
      </c>
      <c r="H342" s="2" t="s">
        <v>5996</v>
      </c>
      <c r="I342" s="2" t="s">
        <v>226</v>
      </c>
      <c r="J342" s="2" t="s">
        <v>225</v>
      </c>
      <c r="K342" s="2" t="s">
        <v>42</v>
      </c>
      <c r="L342" s="34" t="str">
        <f t="shared" si="20"/>
        <v>福字　涼太郎 (M2)</v>
      </c>
      <c r="M342" s="34" t="str">
        <f t="shared" si="21"/>
        <v>02</v>
      </c>
      <c r="N342" s="34" t="str">
        <f t="shared" si="22"/>
        <v>Ryotaro FUKUJI (02)</v>
      </c>
      <c r="O342" s="34">
        <f t="shared" si="23"/>
        <v>100000341</v>
      </c>
    </row>
    <row r="343" spans="1:15" ht="18">
      <c r="A343" s="186">
        <v>342</v>
      </c>
      <c r="B343" s="2">
        <v>492200</v>
      </c>
      <c r="C343" s="2" t="s">
        <v>173</v>
      </c>
      <c r="D343" s="2" t="s">
        <v>233</v>
      </c>
      <c r="E343" s="2" t="s">
        <v>234</v>
      </c>
      <c r="F343" s="196" t="s">
        <v>6431</v>
      </c>
      <c r="G343" s="2" t="s">
        <v>501</v>
      </c>
      <c r="H343" s="2" t="s">
        <v>235</v>
      </c>
      <c r="I343" s="2" t="s">
        <v>237</v>
      </c>
      <c r="J343" s="2" t="s">
        <v>236</v>
      </c>
      <c r="K343" s="2" t="s">
        <v>42</v>
      </c>
      <c r="L343" s="34" t="str">
        <f t="shared" si="20"/>
        <v>山崎　公士 (M2)</v>
      </c>
      <c r="M343" s="34" t="str">
        <f t="shared" si="21"/>
        <v>01</v>
      </c>
      <c r="N343" s="34" t="str">
        <f t="shared" si="22"/>
        <v>Koshi YAMAZAKI (01)</v>
      </c>
      <c r="O343" s="34">
        <f t="shared" si="23"/>
        <v>100000342</v>
      </c>
    </row>
    <row r="344" spans="1:15" ht="18">
      <c r="A344" s="186">
        <v>343</v>
      </c>
      <c r="B344" s="2">
        <v>492200</v>
      </c>
      <c r="C344" s="2" t="s">
        <v>173</v>
      </c>
      <c r="D344" s="2" t="s">
        <v>245</v>
      </c>
      <c r="E344" s="2" t="s">
        <v>246</v>
      </c>
      <c r="F344" s="196" t="s">
        <v>3515</v>
      </c>
      <c r="G344" s="2" t="s">
        <v>501</v>
      </c>
      <c r="H344" s="2" t="s">
        <v>5978</v>
      </c>
      <c r="I344" s="2" t="s">
        <v>248</v>
      </c>
      <c r="J344" s="2" t="s">
        <v>247</v>
      </c>
      <c r="K344" s="2" t="s">
        <v>42</v>
      </c>
      <c r="L344" s="34" t="str">
        <f t="shared" si="20"/>
        <v>岩井　星澄 (M2)</v>
      </c>
      <c r="M344" s="34" t="str">
        <f t="shared" si="21"/>
        <v>01</v>
      </c>
      <c r="N344" s="34" t="str">
        <f t="shared" si="22"/>
        <v>Seito IWAI (01)</v>
      </c>
      <c r="O344" s="34">
        <f t="shared" si="23"/>
        <v>100000343</v>
      </c>
    </row>
    <row r="345" spans="1:15" ht="18">
      <c r="A345" s="186">
        <v>344</v>
      </c>
      <c r="B345" s="2">
        <v>492200</v>
      </c>
      <c r="C345" s="2" t="s">
        <v>173</v>
      </c>
      <c r="D345" s="2" t="s">
        <v>259</v>
      </c>
      <c r="E345" s="2" t="s">
        <v>260</v>
      </c>
      <c r="F345" s="196" t="s">
        <v>4300</v>
      </c>
      <c r="G345" s="2" t="s">
        <v>501</v>
      </c>
      <c r="H345" s="2" t="s">
        <v>5760</v>
      </c>
      <c r="I345" s="2" t="s">
        <v>44</v>
      </c>
      <c r="J345" s="2" t="s">
        <v>53</v>
      </c>
      <c r="K345" s="2" t="s">
        <v>42</v>
      </c>
      <c r="L345" s="34" t="str">
        <f t="shared" si="20"/>
        <v>清水　優輝 (M2)</v>
      </c>
      <c r="M345" s="34" t="str">
        <f t="shared" si="21"/>
        <v>01</v>
      </c>
      <c r="N345" s="34" t="str">
        <f t="shared" si="22"/>
        <v>Yuki SHIMIZU (01)</v>
      </c>
      <c r="O345" s="34">
        <f t="shared" si="23"/>
        <v>100000344</v>
      </c>
    </row>
    <row r="346" spans="1:15" ht="18">
      <c r="A346" s="186">
        <v>345</v>
      </c>
      <c r="B346" s="2">
        <v>492200</v>
      </c>
      <c r="C346" s="2" t="s">
        <v>173</v>
      </c>
      <c r="D346" s="2" t="s">
        <v>1163</v>
      </c>
      <c r="E346" s="2" t="s">
        <v>1164</v>
      </c>
      <c r="F346" s="196" t="s">
        <v>4269</v>
      </c>
      <c r="G346" s="2" t="s">
        <v>501</v>
      </c>
      <c r="H346" s="2" t="s">
        <v>5775</v>
      </c>
      <c r="I346" s="2" t="s">
        <v>356</v>
      </c>
      <c r="J346" s="2" t="s">
        <v>1165</v>
      </c>
      <c r="K346" s="2" t="s">
        <v>42</v>
      </c>
      <c r="L346" s="34" t="str">
        <f t="shared" si="20"/>
        <v>西山　在喜 (M2)</v>
      </c>
      <c r="M346" s="34" t="str">
        <f t="shared" si="21"/>
        <v>01</v>
      </c>
      <c r="N346" s="34" t="str">
        <f t="shared" si="22"/>
        <v>Ariki NISHIYAMA (01)</v>
      </c>
      <c r="O346" s="34">
        <f t="shared" si="23"/>
        <v>100000345</v>
      </c>
    </row>
    <row r="347" spans="1:15" ht="18">
      <c r="A347" s="186">
        <v>346</v>
      </c>
      <c r="B347" s="2">
        <v>492200</v>
      </c>
      <c r="C347" s="2" t="s">
        <v>173</v>
      </c>
      <c r="D347" s="2" t="s">
        <v>257</v>
      </c>
      <c r="E347" s="2" t="s">
        <v>258</v>
      </c>
      <c r="F347" s="196" t="s">
        <v>4268</v>
      </c>
      <c r="G347" s="2" t="s">
        <v>501</v>
      </c>
      <c r="H347" s="2" t="s">
        <v>5776</v>
      </c>
      <c r="I347" s="2" t="s">
        <v>108</v>
      </c>
      <c r="J347" s="2" t="s">
        <v>140</v>
      </c>
      <c r="K347" s="2" t="s">
        <v>42</v>
      </c>
      <c r="L347" s="34" t="str">
        <f t="shared" si="20"/>
        <v>小林　一稀 (M2)</v>
      </c>
      <c r="M347" s="34" t="str">
        <f t="shared" si="21"/>
        <v>01</v>
      </c>
      <c r="N347" s="34" t="str">
        <f t="shared" si="22"/>
        <v>Kazuki KOBAYASHI (01)</v>
      </c>
      <c r="O347" s="34">
        <f t="shared" si="23"/>
        <v>100000346</v>
      </c>
    </row>
    <row r="348" spans="1:15" ht="18">
      <c r="A348" s="186">
        <v>347</v>
      </c>
      <c r="B348" s="2">
        <v>492200</v>
      </c>
      <c r="C348" s="2" t="s">
        <v>173</v>
      </c>
      <c r="D348" s="2" t="s">
        <v>1055</v>
      </c>
      <c r="E348" s="2" t="s">
        <v>1056</v>
      </c>
      <c r="F348" s="196" t="s">
        <v>3520</v>
      </c>
      <c r="G348" s="2" t="s">
        <v>172</v>
      </c>
      <c r="H348" s="2" t="s">
        <v>6220</v>
      </c>
      <c r="I348" s="2" t="s">
        <v>274</v>
      </c>
      <c r="J348" s="2" t="s">
        <v>318</v>
      </c>
      <c r="K348" s="2" t="s">
        <v>42</v>
      </c>
      <c r="L348" s="34" t="str">
        <f t="shared" si="20"/>
        <v>山本　智丈 (M1)</v>
      </c>
      <c r="M348" s="34" t="str">
        <f t="shared" si="21"/>
        <v>02</v>
      </c>
      <c r="N348" s="34" t="str">
        <f t="shared" si="22"/>
        <v>Tomohiro YAMAMOTO (02)</v>
      </c>
      <c r="O348" s="34">
        <f t="shared" si="23"/>
        <v>100000347</v>
      </c>
    </row>
    <row r="349" spans="1:15" ht="18">
      <c r="A349" s="186">
        <v>348</v>
      </c>
      <c r="B349" s="2">
        <v>492200</v>
      </c>
      <c r="C349" s="2" t="s">
        <v>173</v>
      </c>
      <c r="D349" s="2" t="s">
        <v>1057</v>
      </c>
      <c r="E349" s="2" t="s">
        <v>1058</v>
      </c>
      <c r="F349" s="196" t="s">
        <v>3594</v>
      </c>
      <c r="G349" s="2" t="s">
        <v>172</v>
      </c>
      <c r="H349" s="2" t="s">
        <v>6213</v>
      </c>
      <c r="I349" s="2" t="s">
        <v>1059</v>
      </c>
      <c r="J349" s="2" t="s">
        <v>53</v>
      </c>
      <c r="K349" s="2" t="s">
        <v>42</v>
      </c>
      <c r="L349" s="34" t="str">
        <f t="shared" si="20"/>
        <v>細江　友暉 (M1)</v>
      </c>
      <c r="M349" s="34" t="str">
        <f t="shared" si="21"/>
        <v>01</v>
      </c>
      <c r="N349" s="34" t="str">
        <f t="shared" si="22"/>
        <v>Yuki HOSOE (01)</v>
      </c>
      <c r="O349" s="34">
        <f t="shared" si="23"/>
        <v>100000348</v>
      </c>
    </row>
    <row r="350" spans="1:15" ht="18">
      <c r="A350" s="186">
        <v>349</v>
      </c>
      <c r="B350" s="2">
        <v>492200</v>
      </c>
      <c r="C350" s="2" t="s">
        <v>173</v>
      </c>
      <c r="D350" s="2" t="s">
        <v>1061</v>
      </c>
      <c r="E350" s="2" t="s">
        <v>1062</v>
      </c>
      <c r="F350" s="196" t="s">
        <v>4534</v>
      </c>
      <c r="G350" s="2" t="s">
        <v>172</v>
      </c>
      <c r="H350" s="2" t="s">
        <v>5779</v>
      </c>
      <c r="I350" s="2" t="s">
        <v>349</v>
      </c>
      <c r="J350" s="2" t="s">
        <v>430</v>
      </c>
      <c r="K350" s="2" t="s">
        <v>42</v>
      </c>
      <c r="L350" s="34" t="str">
        <f t="shared" si="20"/>
        <v>橋本　慶太 (M1)</v>
      </c>
      <c r="M350" s="34" t="str">
        <f t="shared" si="21"/>
        <v>02</v>
      </c>
      <c r="N350" s="34" t="str">
        <f t="shared" si="22"/>
        <v>Keita HASHIMOTO (02)</v>
      </c>
      <c r="O350" s="34">
        <f t="shared" si="23"/>
        <v>100000349</v>
      </c>
    </row>
    <row r="351" spans="1:15" ht="18">
      <c r="A351" s="186">
        <v>350</v>
      </c>
      <c r="B351" s="2">
        <v>492200</v>
      </c>
      <c r="C351" s="2" t="s">
        <v>173</v>
      </c>
      <c r="D351" s="2" t="s">
        <v>1063</v>
      </c>
      <c r="E351" s="2" t="s">
        <v>1064</v>
      </c>
      <c r="F351" s="196" t="s">
        <v>3821</v>
      </c>
      <c r="G351" s="2" t="s">
        <v>172</v>
      </c>
      <c r="H351" s="2" t="s">
        <v>5779</v>
      </c>
      <c r="I351" s="2" t="s">
        <v>730</v>
      </c>
      <c r="J351" s="2" t="s">
        <v>45</v>
      </c>
      <c r="K351" s="2" t="s">
        <v>42</v>
      </c>
      <c r="L351" s="34" t="str">
        <f t="shared" si="20"/>
        <v>関　晃太朗 (M1)</v>
      </c>
      <c r="M351" s="34" t="str">
        <f t="shared" si="21"/>
        <v>02</v>
      </c>
      <c r="N351" s="34" t="str">
        <f t="shared" si="22"/>
        <v>Kotaro SEKI (02)</v>
      </c>
      <c r="O351" s="34">
        <f t="shared" si="23"/>
        <v>100000350</v>
      </c>
    </row>
    <row r="352" spans="1:15" ht="18">
      <c r="A352" s="186">
        <v>351</v>
      </c>
      <c r="B352" s="2">
        <v>492200</v>
      </c>
      <c r="C352" s="2" t="s">
        <v>173</v>
      </c>
      <c r="D352" s="2" t="s">
        <v>1065</v>
      </c>
      <c r="E352" s="2" t="s">
        <v>1066</v>
      </c>
      <c r="F352" s="196" t="s">
        <v>3513</v>
      </c>
      <c r="G352" s="2" t="s">
        <v>172</v>
      </c>
      <c r="H352" s="2" t="s">
        <v>5759</v>
      </c>
      <c r="I352" s="2" t="s">
        <v>131</v>
      </c>
      <c r="J352" s="2" t="s">
        <v>243</v>
      </c>
      <c r="K352" s="2" t="s">
        <v>42</v>
      </c>
      <c r="L352" s="34" t="str">
        <f t="shared" si="20"/>
        <v>中村　一貴 (M1)</v>
      </c>
      <c r="M352" s="34" t="str">
        <f t="shared" si="21"/>
        <v>01</v>
      </c>
      <c r="N352" s="34" t="str">
        <f t="shared" si="22"/>
        <v>Kazutaka NAKAMURA (01)</v>
      </c>
      <c r="O352" s="34">
        <f t="shared" si="23"/>
        <v>100000351</v>
      </c>
    </row>
    <row r="353" spans="1:15" ht="18">
      <c r="A353" s="186">
        <v>352</v>
      </c>
      <c r="B353" s="2">
        <v>492200</v>
      </c>
      <c r="C353" s="2" t="s">
        <v>173</v>
      </c>
      <c r="D353" s="2" t="s">
        <v>1696</v>
      </c>
      <c r="E353" s="2" t="s">
        <v>1697</v>
      </c>
      <c r="F353" s="196" t="s">
        <v>4537</v>
      </c>
      <c r="G353" s="2">
        <v>4</v>
      </c>
      <c r="H353" s="2" t="s">
        <v>6128</v>
      </c>
      <c r="I353" s="2" t="s">
        <v>1223</v>
      </c>
      <c r="J353" s="2" t="s">
        <v>55</v>
      </c>
      <c r="K353" s="2" t="s">
        <v>42</v>
      </c>
      <c r="L353" s="34" t="str">
        <f t="shared" si="20"/>
        <v>栗本　遥生 (4)</v>
      </c>
      <c r="M353" s="34" t="str">
        <f t="shared" si="21"/>
        <v>03</v>
      </c>
      <c r="N353" s="34" t="str">
        <f t="shared" si="22"/>
        <v>Haruki KURIMOTO (03)</v>
      </c>
      <c r="O353" s="34">
        <f t="shared" si="23"/>
        <v>100000352</v>
      </c>
    </row>
    <row r="354" spans="1:15" ht="18">
      <c r="A354" s="186">
        <v>353</v>
      </c>
      <c r="B354" s="2">
        <v>492200</v>
      </c>
      <c r="C354" s="2" t="s">
        <v>173</v>
      </c>
      <c r="D354" s="2" t="s">
        <v>1698</v>
      </c>
      <c r="E354" s="2" t="s">
        <v>1699</v>
      </c>
      <c r="F354" s="196" t="s">
        <v>4538</v>
      </c>
      <c r="G354" s="2">
        <v>4</v>
      </c>
      <c r="H354" s="2" t="s">
        <v>5779</v>
      </c>
      <c r="I354" s="2" t="s">
        <v>275</v>
      </c>
      <c r="J354" s="2" t="s">
        <v>406</v>
      </c>
      <c r="K354" s="2" t="s">
        <v>42</v>
      </c>
      <c r="L354" s="34" t="str">
        <f t="shared" si="20"/>
        <v>渡邊　泰生 (4)</v>
      </c>
      <c r="M354" s="34" t="str">
        <f t="shared" si="21"/>
        <v>03</v>
      </c>
      <c r="N354" s="34" t="str">
        <f t="shared" si="22"/>
        <v>Taiki WATANABE (03)</v>
      </c>
      <c r="O354" s="34">
        <f t="shared" si="23"/>
        <v>100000353</v>
      </c>
    </row>
    <row r="355" spans="1:15" ht="18">
      <c r="A355" s="186">
        <v>354</v>
      </c>
      <c r="B355" s="2">
        <v>492200</v>
      </c>
      <c r="C355" s="2" t="s">
        <v>173</v>
      </c>
      <c r="D355" s="2" t="s">
        <v>1700</v>
      </c>
      <c r="E355" s="2" t="s">
        <v>1701</v>
      </c>
      <c r="F355" s="196" t="s">
        <v>3533</v>
      </c>
      <c r="G355" s="2">
        <v>4</v>
      </c>
      <c r="H355" s="2" t="s">
        <v>5978</v>
      </c>
      <c r="I355" s="2" t="s">
        <v>1387</v>
      </c>
      <c r="J355" s="2" t="s">
        <v>162</v>
      </c>
      <c r="K355" s="2" t="s">
        <v>42</v>
      </c>
      <c r="L355" s="34" t="str">
        <f t="shared" si="20"/>
        <v>尾林　恒星 (4)</v>
      </c>
      <c r="M355" s="34" t="str">
        <f t="shared" si="21"/>
        <v>03</v>
      </c>
      <c r="N355" s="34" t="str">
        <f t="shared" si="22"/>
        <v>Kosei OBAYASHI (03)</v>
      </c>
      <c r="O355" s="34">
        <f t="shared" si="23"/>
        <v>100000354</v>
      </c>
    </row>
    <row r="356" spans="1:15" ht="18">
      <c r="A356" s="186">
        <v>355</v>
      </c>
      <c r="B356" s="2">
        <v>492200</v>
      </c>
      <c r="C356" s="2" t="s">
        <v>173</v>
      </c>
      <c r="D356" s="2" t="s">
        <v>1702</v>
      </c>
      <c r="E356" s="2" t="s">
        <v>1703</v>
      </c>
      <c r="F356" s="196" t="s">
        <v>4539</v>
      </c>
      <c r="G356" s="2">
        <v>4</v>
      </c>
      <c r="H356" s="2" t="s">
        <v>5978</v>
      </c>
      <c r="I356" s="2" t="s">
        <v>548</v>
      </c>
      <c r="J356" s="2" t="s">
        <v>158</v>
      </c>
      <c r="K356" s="2" t="s">
        <v>42</v>
      </c>
      <c r="L356" s="34" t="str">
        <f t="shared" si="20"/>
        <v>坂口　賢太朗 (4)</v>
      </c>
      <c r="M356" s="34" t="str">
        <f t="shared" si="21"/>
        <v>04</v>
      </c>
      <c r="N356" s="34" t="str">
        <f t="shared" si="22"/>
        <v>Kentaro SAKAGUCHI (04)</v>
      </c>
      <c r="O356" s="34">
        <f t="shared" si="23"/>
        <v>100000355</v>
      </c>
    </row>
    <row r="357" spans="1:15" ht="18">
      <c r="A357" s="186">
        <v>356</v>
      </c>
      <c r="B357" s="2">
        <v>492200</v>
      </c>
      <c r="C357" s="2" t="s">
        <v>173</v>
      </c>
      <c r="D357" s="2" t="s">
        <v>1704</v>
      </c>
      <c r="E357" s="2" t="s">
        <v>1705</v>
      </c>
      <c r="F357" s="196" t="s">
        <v>4540</v>
      </c>
      <c r="G357" s="2">
        <v>4</v>
      </c>
      <c r="H357" s="2" t="s">
        <v>5978</v>
      </c>
      <c r="I357" s="2" t="s">
        <v>333</v>
      </c>
      <c r="J357" s="2" t="s">
        <v>6432</v>
      </c>
      <c r="K357" s="2" t="s">
        <v>42</v>
      </c>
      <c r="L357" s="34" t="str">
        <f t="shared" si="20"/>
        <v>田部　央 (4)</v>
      </c>
      <c r="M357" s="34" t="str">
        <f t="shared" si="21"/>
        <v>04</v>
      </c>
      <c r="N357" s="34" t="str">
        <f t="shared" si="22"/>
        <v>O TANABE (04)</v>
      </c>
      <c r="O357" s="34">
        <f t="shared" si="23"/>
        <v>100000356</v>
      </c>
    </row>
    <row r="358" spans="1:15" ht="18">
      <c r="A358" s="186">
        <v>357</v>
      </c>
      <c r="B358" s="2">
        <v>492200</v>
      </c>
      <c r="C358" s="2" t="s">
        <v>173</v>
      </c>
      <c r="D358" s="2" t="s">
        <v>1706</v>
      </c>
      <c r="E358" s="2" t="s">
        <v>1707</v>
      </c>
      <c r="F358" s="196" t="s">
        <v>3522</v>
      </c>
      <c r="G358" s="2">
        <v>4</v>
      </c>
      <c r="H358" s="2" t="s">
        <v>5779</v>
      </c>
      <c r="I358" s="2" t="s">
        <v>278</v>
      </c>
      <c r="J358" s="2" t="s">
        <v>305</v>
      </c>
      <c r="K358" s="2" t="s">
        <v>42</v>
      </c>
      <c r="L358" s="34" t="str">
        <f t="shared" si="20"/>
        <v>井上　龍太 (4)</v>
      </c>
      <c r="M358" s="34" t="str">
        <f t="shared" si="21"/>
        <v>03</v>
      </c>
      <c r="N358" s="34" t="str">
        <f t="shared" si="22"/>
        <v>Ryuta INOUE (03)</v>
      </c>
      <c r="O358" s="34">
        <f t="shared" si="23"/>
        <v>100000357</v>
      </c>
    </row>
    <row r="359" spans="1:15" ht="18">
      <c r="A359" s="186">
        <v>358</v>
      </c>
      <c r="B359" s="2">
        <v>492200</v>
      </c>
      <c r="C359" s="2" t="s">
        <v>173</v>
      </c>
      <c r="D359" s="2" t="s">
        <v>1708</v>
      </c>
      <c r="E359" s="2" t="s">
        <v>1709</v>
      </c>
      <c r="F359" s="196" t="s">
        <v>4541</v>
      </c>
      <c r="G359" s="2">
        <v>4</v>
      </c>
      <c r="H359" s="2" t="s">
        <v>5779</v>
      </c>
      <c r="I359" s="2" t="s">
        <v>1710</v>
      </c>
      <c r="J359" s="2" t="s">
        <v>654</v>
      </c>
      <c r="K359" s="2" t="s">
        <v>42</v>
      </c>
      <c r="L359" s="34" t="str">
        <f t="shared" si="20"/>
        <v>金高　哲哉 (4)</v>
      </c>
      <c r="M359" s="34" t="str">
        <f t="shared" si="21"/>
        <v>03</v>
      </c>
      <c r="N359" s="34" t="str">
        <f t="shared" si="22"/>
        <v>Tetsuya KINTAKA (03)</v>
      </c>
      <c r="O359" s="34">
        <f t="shared" si="23"/>
        <v>100000358</v>
      </c>
    </row>
    <row r="360" spans="1:15" ht="18">
      <c r="A360" s="186">
        <v>359</v>
      </c>
      <c r="B360" s="2">
        <v>492200</v>
      </c>
      <c r="C360" s="2" t="s">
        <v>173</v>
      </c>
      <c r="D360" s="2" t="s">
        <v>1711</v>
      </c>
      <c r="E360" s="2" t="s">
        <v>1712</v>
      </c>
      <c r="F360" s="196" t="s">
        <v>3798</v>
      </c>
      <c r="G360" s="2">
        <v>4</v>
      </c>
      <c r="H360" s="2" t="s">
        <v>5768</v>
      </c>
      <c r="I360" s="2" t="s">
        <v>540</v>
      </c>
      <c r="J360" s="2" t="s">
        <v>391</v>
      </c>
      <c r="K360" s="2" t="s">
        <v>42</v>
      </c>
      <c r="L360" s="34" t="str">
        <f t="shared" si="20"/>
        <v>土屋　温希 (4)</v>
      </c>
      <c r="M360" s="34" t="str">
        <f t="shared" si="21"/>
        <v>03</v>
      </c>
      <c r="N360" s="34" t="str">
        <f t="shared" si="22"/>
        <v>Atsuki TSUCHIYA (03)</v>
      </c>
      <c r="O360" s="34">
        <f t="shared" si="23"/>
        <v>100000359</v>
      </c>
    </row>
    <row r="361" spans="1:15" ht="18">
      <c r="A361" s="186">
        <v>360</v>
      </c>
      <c r="B361" s="2">
        <v>492200</v>
      </c>
      <c r="C361" s="2" t="s">
        <v>173</v>
      </c>
      <c r="D361" s="2" t="s">
        <v>1713</v>
      </c>
      <c r="E361" s="2" t="s">
        <v>1714</v>
      </c>
      <c r="F361" s="196" t="s">
        <v>4542</v>
      </c>
      <c r="G361" s="2">
        <v>4</v>
      </c>
      <c r="H361" s="2" t="s">
        <v>5779</v>
      </c>
      <c r="I361" s="2" t="s">
        <v>69</v>
      </c>
      <c r="J361" s="2" t="s">
        <v>241</v>
      </c>
      <c r="K361" s="2" t="s">
        <v>42</v>
      </c>
      <c r="L361" s="34" t="str">
        <f t="shared" si="20"/>
        <v>八木　丞太郎 (4)</v>
      </c>
      <c r="M361" s="34" t="str">
        <f t="shared" si="21"/>
        <v>03</v>
      </c>
      <c r="N361" s="34" t="str">
        <f t="shared" si="22"/>
        <v>Shotaro YAGI (03)</v>
      </c>
      <c r="O361" s="34">
        <f t="shared" si="23"/>
        <v>100000360</v>
      </c>
    </row>
    <row r="362" spans="1:15" ht="18">
      <c r="A362" s="186">
        <v>361</v>
      </c>
      <c r="B362" s="2">
        <v>492200</v>
      </c>
      <c r="C362" s="2" t="s">
        <v>173</v>
      </c>
      <c r="D362" s="2" t="s">
        <v>1715</v>
      </c>
      <c r="E362" s="2" t="s">
        <v>1716</v>
      </c>
      <c r="F362" s="196" t="s">
        <v>4543</v>
      </c>
      <c r="G362" s="2">
        <v>4</v>
      </c>
      <c r="H362" s="2" t="s">
        <v>5978</v>
      </c>
      <c r="I362" s="2" t="s">
        <v>1717</v>
      </c>
      <c r="J362" s="2" t="s">
        <v>1718</v>
      </c>
      <c r="K362" s="2" t="s">
        <v>42</v>
      </c>
      <c r="L362" s="34" t="str">
        <f t="shared" si="20"/>
        <v>福谷　苑樹 (4)</v>
      </c>
      <c r="M362" s="34" t="str">
        <f t="shared" si="21"/>
        <v>03</v>
      </c>
      <c r="N362" s="34" t="str">
        <f t="shared" si="22"/>
        <v>Enju FUKUTANI (03)</v>
      </c>
      <c r="O362" s="34">
        <f t="shared" si="23"/>
        <v>100000361</v>
      </c>
    </row>
    <row r="363" spans="1:15" ht="18">
      <c r="A363" s="186">
        <v>362</v>
      </c>
      <c r="B363" s="2">
        <v>492200</v>
      </c>
      <c r="C363" s="2" t="s">
        <v>173</v>
      </c>
      <c r="D363" s="2" t="s">
        <v>1719</v>
      </c>
      <c r="E363" s="2" t="s">
        <v>1720</v>
      </c>
      <c r="F363" s="196" t="s">
        <v>3600</v>
      </c>
      <c r="G363" s="2">
        <v>4</v>
      </c>
      <c r="H363" s="2" t="s">
        <v>5768</v>
      </c>
      <c r="I363" s="2" t="s">
        <v>4544</v>
      </c>
      <c r="J363" s="2" t="s">
        <v>445</v>
      </c>
      <c r="K363" s="2" t="s">
        <v>42</v>
      </c>
      <c r="L363" s="34" t="str">
        <f t="shared" si="20"/>
        <v>倉橋　慶 (4)</v>
      </c>
      <c r="M363" s="34" t="str">
        <f t="shared" si="21"/>
        <v>03</v>
      </c>
      <c r="N363" s="34" t="str">
        <f t="shared" si="22"/>
        <v>Kei KURAHASHI (03)</v>
      </c>
      <c r="O363" s="34">
        <f t="shared" si="23"/>
        <v>100000362</v>
      </c>
    </row>
    <row r="364" spans="1:15" ht="18">
      <c r="A364" s="186">
        <v>363</v>
      </c>
      <c r="B364" s="2">
        <v>492200</v>
      </c>
      <c r="C364" s="2" t="s">
        <v>173</v>
      </c>
      <c r="D364" s="2" t="s">
        <v>1721</v>
      </c>
      <c r="E364" s="2" t="s">
        <v>1722</v>
      </c>
      <c r="F364" s="196" t="s">
        <v>4545</v>
      </c>
      <c r="G364" s="2">
        <v>4</v>
      </c>
      <c r="H364" s="2" t="s">
        <v>5779</v>
      </c>
      <c r="I364" s="2" t="s">
        <v>3282</v>
      </c>
      <c r="J364" s="2" t="s">
        <v>176</v>
      </c>
      <c r="K364" s="2" t="s">
        <v>42</v>
      </c>
      <c r="L364" s="34" t="str">
        <f t="shared" si="20"/>
        <v>長澤　悠太 (4)</v>
      </c>
      <c r="M364" s="34" t="str">
        <f t="shared" si="21"/>
        <v>03</v>
      </c>
      <c r="N364" s="34" t="str">
        <f t="shared" si="22"/>
        <v>Yuta NAGASAWA (03)</v>
      </c>
      <c r="O364" s="34">
        <f t="shared" si="23"/>
        <v>100000363</v>
      </c>
    </row>
    <row r="365" spans="1:15" ht="18">
      <c r="A365" s="186">
        <v>364</v>
      </c>
      <c r="B365" s="2">
        <v>492200</v>
      </c>
      <c r="C365" s="2" t="s">
        <v>173</v>
      </c>
      <c r="D365" s="2" t="s">
        <v>1723</v>
      </c>
      <c r="E365" s="2" t="s">
        <v>1724</v>
      </c>
      <c r="F365" s="196" t="s">
        <v>4155</v>
      </c>
      <c r="G365" s="2">
        <v>4</v>
      </c>
      <c r="H365" s="2" t="s">
        <v>5978</v>
      </c>
      <c r="I365" s="2" t="s">
        <v>3018</v>
      </c>
      <c r="J365" s="2" t="s">
        <v>101</v>
      </c>
      <c r="K365" s="2" t="s">
        <v>42</v>
      </c>
      <c r="L365" s="34" t="str">
        <f t="shared" si="20"/>
        <v>茶木　涼介 (4)</v>
      </c>
      <c r="M365" s="34" t="str">
        <f t="shared" si="21"/>
        <v>03</v>
      </c>
      <c r="N365" s="34" t="str">
        <f t="shared" si="22"/>
        <v>Ryosuke CHAKI (03)</v>
      </c>
      <c r="O365" s="34">
        <f t="shared" si="23"/>
        <v>100000364</v>
      </c>
    </row>
    <row r="366" spans="1:15" ht="18">
      <c r="A366" s="186">
        <v>365</v>
      </c>
      <c r="B366" s="2">
        <v>492200</v>
      </c>
      <c r="C366" s="2" t="s">
        <v>173</v>
      </c>
      <c r="D366" s="2" t="s">
        <v>1725</v>
      </c>
      <c r="E366" s="2" t="s">
        <v>1726</v>
      </c>
      <c r="F366" s="196" t="s">
        <v>4031</v>
      </c>
      <c r="G366" s="2">
        <v>4</v>
      </c>
      <c r="H366" s="2" t="s">
        <v>5759</v>
      </c>
      <c r="I366" s="2" t="s">
        <v>4546</v>
      </c>
      <c r="J366" s="2" t="s">
        <v>371</v>
      </c>
      <c r="K366" s="2" t="s">
        <v>42</v>
      </c>
      <c r="L366" s="34" t="str">
        <f t="shared" si="20"/>
        <v>高　蓮太郎 (4)</v>
      </c>
      <c r="M366" s="34" t="str">
        <f t="shared" si="21"/>
        <v>03</v>
      </c>
      <c r="N366" s="34" t="str">
        <f t="shared" si="22"/>
        <v>Rentaro KO (03)</v>
      </c>
      <c r="O366" s="34">
        <f t="shared" si="23"/>
        <v>100000365</v>
      </c>
    </row>
    <row r="367" spans="1:15" ht="18">
      <c r="A367" s="186">
        <v>366</v>
      </c>
      <c r="B367" s="2">
        <v>492200</v>
      </c>
      <c r="C367" s="2" t="s">
        <v>173</v>
      </c>
      <c r="D367" s="2" t="s">
        <v>1727</v>
      </c>
      <c r="E367" s="2" t="s">
        <v>1728</v>
      </c>
      <c r="F367" s="196" t="s">
        <v>4547</v>
      </c>
      <c r="G367" s="2">
        <v>4</v>
      </c>
      <c r="H367" s="2" t="s">
        <v>249</v>
      </c>
      <c r="I367" s="2" t="s">
        <v>108</v>
      </c>
      <c r="J367" s="2" t="s">
        <v>1729</v>
      </c>
      <c r="K367" s="2" t="s">
        <v>42</v>
      </c>
      <c r="L367" s="34" t="str">
        <f t="shared" si="20"/>
        <v>小林　生承 (4)</v>
      </c>
      <c r="M367" s="34" t="str">
        <f t="shared" si="21"/>
        <v>03</v>
      </c>
      <c r="N367" s="34" t="str">
        <f t="shared" si="22"/>
        <v>Kisho KOBAYASHI (03)</v>
      </c>
      <c r="O367" s="34">
        <f t="shared" si="23"/>
        <v>100000366</v>
      </c>
    </row>
    <row r="368" spans="1:15" ht="18">
      <c r="A368" s="186">
        <v>367</v>
      </c>
      <c r="B368" s="2">
        <v>492200</v>
      </c>
      <c r="C368" s="2" t="s">
        <v>173</v>
      </c>
      <c r="D368" s="2" t="s">
        <v>1730</v>
      </c>
      <c r="E368" s="2" t="s">
        <v>4548</v>
      </c>
      <c r="F368" s="196" t="s">
        <v>4549</v>
      </c>
      <c r="G368" s="2">
        <v>4</v>
      </c>
      <c r="H368" s="2" t="s">
        <v>6074</v>
      </c>
      <c r="I368" s="2" t="s">
        <v>4550</v>
      </c>
      <c r="J368" s="2" t="s">
        <v>299</v>
      </c>
      <c r="K368" s="2" t="s">
        <v>42</v>
      </c>
      <c r="L368" s="34" t="str">
        <f t="shared" si="20"/>
        <v>上田　瑞樹 (4)</v>
      </c>
      <c r="M368" s="34" t="str">
        <f t="shared" si="21"/>
        <v>03</v>
      </c>
      <c r="N368" s="34" t="str">
        <f t="shared" si="22"/>
        <v>Mizuki UETA (03)</v>
      </c>
      <c r="O368" s="34">
        <f t="shared" si="23"/>
        <v>100000367</v>
      </c>
    </row>
    <row r="369" spans="1:15" ht="18">
      <c r="A369" s="186">
        <v>368</v>
      </c>
      <c r="B369" s="2">
        <v>492200</v>
      </c>
      <c r="C369" s="2" t="s">
        <v>173</v>
      </c>
      <c r="D369" s="2" t="s">
        <v>1731</v>
      </c>
      <c r="E369" s="2" t="s">
        <v>1732</v>
      </c>
      <c r="F369" s="196" t="s">
        <v>4551</v>
      </c>
      <c r="G369" s="2">
        <v>4</v>
      </c>
      <c r="H369" s="2" t="s">
        <v>5761</v>
      </c>
      <c r="I369" s="2" t="s">
        <v>411</v>
      </c>
      <c r="J369" s="2" t="s">
        <v>101</v>
      </c>
      <c r="K369" s="2" t="s">
        <v>42</v>
      </c>
      <c r="L369" s="34" t="str">
        <f t="shared" si="20"/>
        <v>木下　凌輔 (4)</v>
      </c>
      <c r="M369" s="34" t="str">
        <f t="shared" si="21"/>
        <v>03</v>
      </c>
      <c r="N369" s="34" t="str">
        <f t="shared" si="22"/>
        <v>Ryosuke KINOSHITA (03)</v>
      </c>
      <c r="O369" s="34">
        <f t="shared" si="23"/>
        <v>100000368</v>
      </c>
    </row>
    <row r="370" spans="1:15" ht="18">
      <c r="A370" s="186">
        <v>369</v>
      </c>
      <c r="B370" s="2">
        <v>492200</v>
      </c>
      <c r="C370" s="2" t="s">
        <v>173</v>
      </c>
      <c r="D370" s="2" t="s">
        <v>1733</v>
      </c>
      <c r="E370" s="2" t="s">
        <v>1734</v>
      </c>
      <c r="F370" s="196" t="s">
        <v>3607</v>
      </c>
      <c r="G370" s="2">
        <v>4</v>
      </c>
      <c r="H370" s="2" t="s">
        <v>249</v>
      </c>
      <c r="I370" s="2" t="s">
        <v>277</v>
      </c>
      <c r="J370" s="2" t="s">
        <v>449</v>
      </c>
      <c r="K370" s="2" t="s">
        <v>42</v>
      </c>
      <c r="L370" s="34" t="str">
        <f t="shared" si="20"/>
        <v>松井　聰 (4)</v>
      </c>
      <c r="M370" s="34" t="str">
        <f t="shared" si="21"/>
        <v>03</v>
      </c>
      <c r="N370" s="34" t="str">
        <f t="shared" si="22"/>
        <v>Hajime MATSUI (03)</v>
      </c>
      <c r="O370" s="34">
        <f t="shared" si="23"/>
        <v>100000369</v>
      </c>
    </row>
    <row r="371" spans="1:15" ht="18">
      <c r="A371" s="186">
        <v>370</v>
      </c>
      <c r="B371" s="2">
        <v>492200</v>
      </c>
      <c r="C371" s="2" t="s">
        <v>173</v>
      </c>
      <c r="D371" s="2" t="s">
        <v>1735</v>
      </c>
      <c r="E371" s="2" t="s">
        <v>1736</v>
      </c>
      <c r="F371" s="196" t="s">
        <v>4154</v>
      </c>
      <c r="G371" s="2">
        <v>4</v>
      </c>
      <c r="H371" s="2" t="s">
        <v>5761</v>
      </c>
      <c r="I371" s="2" t="s">
        <v>637</v>
      </c>
      <c r="J371" s="2" t="s">
        <v>113</v>
      </c>
      <c r="K371" s="2" t="s">
        <v>42</v>
      </c>
      <c r="L371" s="34" t="str">
        <f t="shared" si="20"/>
        <v>田原　佳悟 (4)</v>
      </c>
      <c r="M371" s="34" t="str">
        <f t="shared" si="21"/>
        <v>03</v>
      </c>
      <c r="N371" s="34" t="str">
        <f t="shared" si="22"/>
        <v>Keigo TAHARA (03)</v>
      </c>
      <c r="O371" s="34">
        <f t="shared" si="23"/>
        <v>100000370</v>
      </c>
    </row>
    <row r="372" spans="1:15" ht="18">
      <c r="A372" s="186">
        <v>371</v>
      </c>
      <c r="B372" s="2">
        <v>492200</v>
      </c>
      <c r="C372" s="2" t="s">
        <v>173</v>
      </c>
      <c r="D372" s="2" t="s">
        <v>4588</v>
      </c>
      <c r="E372" s="2" t="s">
        <v>4589</v>
      </c>
      <c r="F372" s="196" t="s">
        <v>4590</v>
      </c>
      <c r="G372" s="2">
        <v>4</v>
      </c>
      <c r="H372" s="2" t="s">
        <v>6433</v>
      </c>
      <c r="I372" s="2" t="s">
        <v>4591</v>
      </c>
      <c r="J372" s="2" t="s">
        <v>109</v>
      </c>
      <c r="K372" s="2" t="s">
        <v>42</v>
      </c>
      <c r="L372" s="34" t="str">
        <f t="shared" si="20"/>
        <v>久永　健太 (4)</v>
      </c>
      <c r="M372" s="34" t="str">
        <f t="shared" si="21"/>
        <v>02</v>
      </c>
      <c r="N372" s="34" t="str">
        <f t="shared" si="22"/>
        <v>Kenta HISANAGA (02)</v>
      </c>
      <c r="O372" s="34">
        <f t="shared" si="23"/>
        <v>100000371</v>
      </c>
    </row>
    <row r="373" spans="1:15" ht="18">
      <c r="A373" s="186">
        <v>372</v>
      </c>
      <c r="B373" s="2">
        <v>492200</v>
      </c>
      <c r="C373" s="2" t="s">
        <v>173</v>
      </c>
      <c r="D373" s="2" t="s">
        <v>1737</v>
      </c>
      <c r="E373" s="2" t="s">
        <v>1738</v>
      </c>
      <c r="F373" s="196" t="s">
        <v>3834</v>
      </c>
      <c r="G373" s="2">
        <v>4</v>
      </c>
      <c r="H373" s="2" t="s">
        <v>5775</v>
      </c>
      <c r="I373" s="2" t="s">
        <v>356</v>
      </c>
      <c r="J373" s="2" t="s">
        <v>445</v>
      </c>
      <c r="K373" s="2" t="s">
        <v>42</v>
      </c>
      <c r="L373" s="34" t="str">
        <f t="shared" si="20"/>
        <v>西山　慧 (4)</v>
      </c>
      <c r="M373" s="34" t="str">
        <f t="shared" si="21"/>
        <v>03</v>
      </c>
      <c r="N373" s="34" t="str">
        <f t="shared" si="22"/>
        <v>Kei NISHIYAMA (03)</v>
      </c>
      <c r="O373" s="34">
        <f t="shared" si="23"/>
        <v>100000372</v>
      </c>
    </row>
    <row r="374" spans="1:15" ht="18">
      <c r="A374" s="186">
        <v>373</v>
      </c>
      <c r="B374" s="2">
        <v>492200</v>
      </c>
      <c r="C374" s="2" t="s">
        <v>173</v>
      </c>
      <c r="D374" s="2" t="s">
        <v>1739</v>
      </c>
      <c r="E374" s="2" t="s">
        <v>1740</v>
      </c>
      <c r="F374" s="196" t="s">
        <v>3917</v>
      </c>
      <c r="G374" s="2">
        <v>4</v>
      </c>
      <c r="H374" s="2" t="s">
        <v>5760</v>
      </c>
      <c r="I374" s="2" t="s">
        <v>1741</v>
      </c>
      <c r="J374" s="2" t="s">
        <v>71</v>
      </c>
      <c r="K374" s="2" t="s">
        <v>42</v>
      </c>
      <c r="L374" s="34" t="str">
        <f t="shared" si="20"/>
        <v>横田　紘季 (4)</v>
      </c>
      <c r="M374" s="34" t="str">
        <f t="shared" si="21"/>
        <v>03</v>
      </c>
      <c r="N374" s="34" t="str">
        <f t="shared" si="22"/>
        <v>Koki YOKOTA (03)</v>
      </c>
      <c r="O374" s="34">
        <f t="shared" si="23"/>
        <v>100000373</v>
      </c>
    </row>
    <row r="375" spans="1:15" ht="18">
      <c r="A375" s="186">
        <v>374</v>
      </c>
      <c r="B375" s="2">
        <v>492200</v>
      </c>
      <c r="C375" s="2" t="s">
        <v>173</v>
      </c>
      <c r="D375" s="2" t="s">
        <v>1742</v>
      </c>
      <c r="E375" s="2" t="s">
        <v>1743</v>
      </c>
      <c r="F375" s="196" t="s">
        <v>4119</v>
      </c>
      <c r="G375" s="2">
        <v>4</v>
      </c>
      <c r="H375" s="2" t="s">
        <v>249</v>
      </c>
      <c r="I375" s="2" t="s">
        <v>993</v>
      </c>
      <c r="J375" s="2" t="s">
        <v>81</v>
      </c>
      <c r="K375" s="2" t="s">
        <v>42</v>
      </c>
      <c r="L375" s="34" t="str">
        <f t="shared" si="20"/>
        <v>北川　広大 (4)</v>
      </c>
      <c r="M375" s="34" t="str">
        <f t="shared" si="21"/>
        <v>03</v>
      </c>
      <c r="N375" s="34" t="str">
        <f t="shared" si="22"/>
        <v>Kodai KITAGAWA (03)</v>
      </c>
      <c r="O375" s="34">
        <f t="shared" si="23"/>
        <v>100000374</v>
      </c>
    </row>
    <row r="376" spans="1:15" ht="18">
      <c r="A376" s="186">
        <v>375</v>
      </c>
      <c r="B376" s="2">
        <v>492200</v>
      </c>
      <c r="C376" s="2" t="s">
        <v>173</v>
      </c>
      <c r="D376" s="2" t="s">
        <v>2681</v>
      </c>
      <c r="E376" s="2" t="s">
        <v>2682</v>
      </c>
      <c r="F376" s="196" t="s">
        <v>3818</v>
      </c>
      <c r="G376" s="2">
        <v>4</v>
      </c>
      <c r="H376" s="2" t="s">
        <v>5759</v>
      </c>
      <c r="I376" s="2" t="s">
        <v>44</v>
      </c>
      <c r="J376" s="2" t="s">
        <v>232</v>
      </c>
      <c r="K376" s="2" t="s">
        <v>42</v>
      </c>
      <c r="L376" s="34" t="str">
        <f t="shared" si="20"/>
        <v>清水　慎太郎 (4)</v>
      </c>
      <c r="M376" s="34" t="str">
        <f t="shared" si="21"/>
        <v>03</v>
      </c>
      <c r="N376" s="34" t="str">
        <f t="shared" si="22"/>
        <v>Shintaro SHIMIZU (03)</v>
      </c>
      <c r="O376" s="34">
        <f t="shared" si="23"/>
        <v>100000375</v>
      </c>
    </row>
    <row r="377" spans="1:15" ht="18">
      <c r="A377" s="186">
        <v>376</v>
      </c>
      <c r="B377" s="2">
        <v>492200</v>
      </c>
      <c r="C377" s="2" t="s">
        <v>173</v>
      </c>
      <c r="D377" s="2" t="s">
        <v>2683</v>
      </c>
      <c r="E377" s="2" t="s">
        <v>2684</v>
      </c>
      <c r="F377" s="196" t="s">
        <v>3611</v>
      </c>
      <c r="G377" s="2">
        <v>4</v>
      </c>
      <c r="H377" s="2" t="s">
        <v>5760</v>
      </c>
      <c r="I377" s="2" t="s">
        <v>192</v>
      </c>
      <c r="J377" s="2" t="s">
        <v>73</v>
      </c>
      <c r="K377" s="2" t="s">
        <v>42</v>
      </c>
      <c r="L377" s="34" t="str">
        <f t="shared" si="20"/>
        <v>山下　諒 (4)</v>
      </c>
      <c r="M377" s="34" t="str">
        <f t="shared" si="21"/>
        <v>04</v>
      </c>
      <c r="N377" s="34" t="str">
        <f t="shared" si="22"/>
        <v>Ryo YAMASHITA (04)</v>
      </c>
      <c r="O377" s="34">
        <f t="shared" si="23"/>
        <v>100000376</v>
      </c>
    </row>
    <row r="378" spans="1:15" ht="18">
      <c r="A378" s="186">
        <v>377</v>
      </c>
      <c r="B378" s="2">
        <v>492200</v>
      </c>
      <c r="C378" s="2" t="s">
        <v>173</v>
      </c>
      <c r="D378" s="2" t="s">
        <v>2685</v>
      </c>
      <c r="E378" s="2" t="s">
        <v>2686</v>
      </c>
      <c r="F378" s="196" t="s">
        <v>3822</v>
      </c>
      <c r="G378" s="2">
        <v>4</v>
      </c>
      <c r="H378" s="2" t="s">
        <v>6434</v>
      </c>
      <c r="I378" s="2" t="s">
        <v>1441</v>
      </c>
      <c r="J378" s="2" t="s">
        <v>462</v>
      </c>
      <c r="K378" s="2" t="s">
        <v>42</v>
      </c>
      <c r="L378" s="34" t="str">
        <f t="shared" si="20"/>
        <v>依田　巧磨 (4)</v>
      </c>
      <c r="M378" s="34" t="str">
        <f t="shared" si="21"/>
        <v>03</v>
      </c>
      <c r="N378" s="34" t="str">
        <f t="shared" si="22"/>
        <v>Takuma YODA (03)</v>
      </c>
      <c r="O378" s="34">
        <f t="shared" si="23"/>
        <v>100000377</v>
      </c>
    </row>
    <row r="379" spans="1:15" ht="18">
      <c r="A379" s="186">
        <v>378</v>
      </c>
      <c r="B379" s="2">
        <v>492200</v>
      </c>
      <c r="C379" s="2" t="s">
        <v>173</v>
      </c>
      <c r="D379" s="2" t="s">
        <v>2687</v>
      </c>
      <c r="E379" s="2" t="s">
        <v>2688</v>
      </c>
      <c r="F379" s="196" t="s">
        <v>4118</v>
      </c>
      <c r="G379" s="2">
        <v>4</v>
      </c>
      <c r="H379" s="2" t="s">
        <v>5775</v>
      </c>
      <c r="I379" s="2" t="s">
        <v>1073</v>
      </c>
      <c r="J379" s="2" t="s">
        <v>348</v>
      </c>
      <c r="K379" s="2" t="s">
        <v>42</v>
      </c>
      <c r="L379" s="34" t="str">
        <f t="shared" si="20"/>
        <v>檀上　亜里 (4)</v>
      </c>
      <c r="M379" s="34" t="str">
        <f t="shared" si="21"/>
        <v>03</v>
      </c>
      <c r="N379" s="34" t="str">
        <f t="shared" si="22"/>
        <v>Asato DANJO (03)</v>
      </c>
      <c r="O379" s="34">
        <f t="shared" si="23"/>
        <v>100000378</v>
      </c>
    </row>
    <row r="380" spans="1:15" ht="18">
      <c r="A380" s="186">
        <v>379</v>
      </c>
      <c r="B380" s="2">
        <v>492200</v>
      </c>
      <c r="C380" s="2" t="s">
        <v>173</v>
      </c>
      <c r="D380" s="2" t="s">
        <v>2689</v>
      </c>
      <c r="E380" s="2" t="s">
        <v>2690</v>
      </c>
      <c r="F380" s="196" t="s">
        <v>4552</v>
      </c>
      <c r="G380" s="2">
        <v>4</v>
      </c>
      <c r="H380" s="2" t="s">
        <v>5761</v>
      </c>
      <c r="I380" s="2" t="s">
        <v>252</v>
      </c>
      <c r="J380" s="2" t="s">
        <v>130</v>
      </c>
      <c r="K380" s="2" t="s">
        <v>42</v>
      </c>
      <c r="L380" s="34" t="str">
        <f t="shared" si="20"/>
        <v>山口　達也 (4)</v>
      </c>
      <c r="M380" s="34" t="str">
        <f t="shared" si="21"/>
        <v>03</v>
      </c>
      <c r="N380" s="34" t="str">
        <f t="shared" si="22"/>
        <v>Tatsuya YAMAGUCHI (03)</v>
      </c>
      <c r="O380" s="34">
        <f t="shared" si="23"/>
        <v>100000379</v>
      </c>
    </row>
    <row r="381" spans="1:15" ht="18">
      <c r="A381" s="186">
        <v>380</v>
      </c>
      <c r="B381" s="2">
        <v>492200</v>
      </c>
      <c r="C381" s="2" t="s">
        <v>173</v>
      </c>
      <c r="D381" s="2" t="s">
        <v>2691</v>
      </c>
      <c r="E381" s="2" t="s">
        <v>2692</v>
      </c>
      <c r="F381" s="196" t="s">
        <v>3522</v>
      </c>
      <c r="G381" s="2">
        <v>4</v>
      </c>
      <c r="H381" s="2" t="s">
        <v>5779</v>
      </c>
      <c r="I381" s="2" t="s">
        <v>44</v>
      </c>
      <c r="J381" s="2" t="s">
        <v>92</v>
      </c>
      <c r="K381" s="2" t="s">
        <v>42</v>
      </c>
      <c r="L381" s="34" t="str">
        <f t="shared" si="20"/>
        <v>清水　隼人 (4)</v>
      </c>
      <c r="M381" s="34" t="str">
        <f t="shared" si="21"/>
        <v>03</v>
      </c>
      <c r="N381" s="34" t="str">
        <f t="shared" si="22"/>
        <v>Hayato SHIMIZU (03)</v>
      </c>
      <c r="O381" s="34">
        <f t="shared" si="23"/>
        <v>100000380</v>
      </c>
    </row>
    <row r="382" spans="1:15" ht="18">
      <c r="A382" s="186">
        <v>381</v>
      </c>
      <c r="B382" s="2">
        <v>492200</v>
      </c>
      <c r="C382" s="2" t="s">
        <v>173</v>
      </c>
      <c r="D382" s="2" t="s">
        <v>2693</v>
      </c>
      <c r="E382" s="2" t="s">
        <v>2694</v>
      </c>
      <c r="F382" s="196" t="s">
        <v>4553</v>
      </c>
      <c r="G382" s="2">
        <v>4</v>
      </c>
      <c r="H382" s="2" t="s">
        <v>5769</v>
      </c>
      <c r="I382" s="2" t="s">
        <v>3070</v>
      </c>
      <c r="J382" s="2" t="s">
        <v>53</v>
      </c>
      <c r="K382" s="2" t="s">
        <v>42</v>
      </c>
      <c r="L382" s="34" t="str">
        <f t="shared" si="20"/>
        <v>恵南　優貴 (4)</v>
      </c>
      <c r="M382" s="34" t="str">
        <f t="shared" si="21"/>
        <v>03</v>
      </c>
      <c r="N382" s="34" t="str">
        <f t="shared" si="22"/>
        <v>Yuki ENAMI (03)</v>
      </c>
      <c r="O382" s="34">
        <f t="shared" si="23"/>
        <v>100000381</v>
      </c>
    </row>
    <row r="383" spans="1:15" ht="18">
      <c r="A383" s="186">
        <v>382</v>
      </c>
      <c r="B383" s="2">
        <v>492200</v>
      </c>
      <c r="C383" s="2" t="s">
        <v>173</v>
      </c>
      <c r="D383" s="2" t="s">
        <v>2695</v>
      </c>
      <c r="E383" s="2" t="s">
        <v>2696</v>
      </c>
      <c r="F383" s="196" t="s">
        <v>3720</v>
      </c>
      <c r="G383" s="2">
        <v>4</v>
      </c>
      <c r="H383" s="2" t="s">
        <v>6288</v>
      </c>
      <c r="I383" s="2" t="s">
        <v>275</v>
      </c>
      <c r="J383" s="2" t="s">
        <v>439</v>
      </c>
      <c r="K383" s="2" t="s">
        <v>42</v>
      </c>
      <c r="L383" s="34" t="str">
        <f t="shared" si="20"/>
        <v>渡邉　拓 (4)</v>
      </c>
      <c r="M383" s="34" t="str">
        <f t="shared" si="21"/>
        <v>03</v>
      </c>
      <c r="N383" s="34" t="str">
        <f t="shared" si="22"/>
        <v>Taku WATANABE (03)</v>
      </c>
      <c r="O383" s="34">
        <f t="shared" si="23"/>
        <v>100000382</v>
      </c>
    </row>
    <row r="384" spans="1:15" ht="18">
      <c r="A384" s="186">
        <v>383</v>
      </c>
      <c r="B384" s="2">
        <v>492200</v>
      </c>
      <c r="C384" s="2" t="s">
        <v>173</v>
      </c>
      <c r="D384" s="2" t="s">
        <v>2697</v>
      </c>
      <c r="E384" s="2" t="s">
        <v>2698</v>
      </c>
      <c r="F384" s="196" t="s">
        <v>4555</v>
      </c>
      <c r="G384" s="2">
        <v>4</v>
      </c>
      <c r="H384" s="2" t="s">
        <v>6023</v>
      </c>
      <c r="I384" s="2" t="s">
        <v>3071</v>
      </c>
      <c r="J384" s="2" t="s">
        <v>513</v>
      </c>
      <c r="K384" s="2" t="s">
        <v>42</v>
      </c>
      <c r="L384" s="34" t="str">
        <f t="shared" si="20"/>
        <v>門脇　優 (4)</v>
      </c>
      <c r="M384" s="34" t="str">
        <f t="shared" si="21"/>
        <v>04</v>
      </c>
      <c r="N384" s="34" t="str">
        <f t="shared" si="22"/>
        <v>Yu KADOWAKI (04)</v>
      </c>
      <c r="O384" s="34">
        <f t="shared" si="23"/>
        <v>100000383</v>
      </c>
    </row>
    <row r="385" spans="1:15" ht="18">
      <c r="A385" s="186">
        <v>384</v>
      </c>
      <c r="B385" s="2">
        <v>492200</v>
      </c>
      <c r="C385" s="2" t="s">
        <v>173</v>
      </c>
      <c r="D385" s="2" t="s">
        <v>2699</v>
      </c>
      <c r="E385" s="2" t="s">
        <v>2700</v>
      </c>
      <c r="F385" s="196" t="s">
        <v>3896</v>
      </c>
      <c r="G385" s="2">
        <v>4</v>
      </c>
      <c r="H385" s="2" t="s">
        <v>5759</v>
      </c>
      <c r="I385" s="2" t="s">
        <v>918</v>
      </c>
      <c r="J385" s="2" t="s">
        <v>178</v>
      </c>
      <c r="K385" s="2" t="s">
        <v>42</v>
      </c>
      <c r="L385" s="34" t="str">
        <f t="shared" si="20"/>
        <v>黒瀬　涼大 (4)</v>
      </c>
      <c r="M385" s="34" t="str">
        <f t="shared" si="21"/>
        <v>02</v>
      </c>
      <c r="N385" s="34" t="str">
        <f t="shared" si="22"/>
        <v>Ryota KUROSE (02)</v>
      </c>
      <c r="O385" s="34">
        <f t="shared" si="23"/>
        <v>100000384</v>
      </c>
    </row>
    <row r="386" spans="1:15" ht="18">
      <c r="A386" s="186">
        <v>385</v>
      </c>
      <c r="B386" s="2">
        <v>492200</v>
      </c>
      <c r="C386" s="2" t="s">
        <v>173</v>
      </c>
      <c r="D386" s="2" t="s">
        <v>2701</v>
      </c>
      <c r="E386" s="2" t="s">
        <v>2702</v>
      </c>
      <c r="F386" s="196" t="s">
        <v>4556</v>
      </c>
      <c r="G386" s="2">
        <v>4</v>
      </c>
      <c r="H386" s="2" t="s">
        <v>5759</v>
      </c>
      <c r="I386" s="2" t="s">
        <v>415</v>
      </c>
      <c r="J386" s="2" t="s">
        <v>3072</v>
      </c>
      <c r="K386" s="2" t="s">
        <v>42</v>
      </c>
      <c r="L386" s="34" t="str">
        <f t="shared" si="20"/>
        <v>中野　峻作 (4)</v>
      </c>
      <c r="M386" s="34" t="str">
        <f t="shared" si="21"/>
        <v>03</v>
      </c>
      <c r="N386" s="34" t="str">
        <f t="shared" si="22"/>
        <v>Shunsaku NAKANO (03)</v>
      </c>
      <c r="O386" s="34">
        <f t="shared" si="23"/>
        <v>100000385</v>
      </c>
    </row>
    <row r="387" spans="1:15" ht="18">
      <c r="A387" s="186">
        <v>386</v>
      </c>
      <c r="B387" s="2">
        <v>492200</v>
      </c>
      <c r="C387" s="2" t="s">
        <v>173</v>
      </c>
      <c r="D387" s="2" t="s">
        <v>2703</v>
      </c>
      <c r="E387" s="2" t="s">
        <v>2704</v>
      </c>
      <c r="F387" s="196" t="s">
        <v>4557</v>
      </c>
      <c r="G387" s="2">
        <v>4</v>
      </c>
      <c r="H387" s="2" t="s">
        <v>6435</v>
      </c>
      <c r="I387" s="2" t="s">
        <v>349</v>
      </c>
      <c r="J387" s="2" t="s">
        <v>276</v>
      </c>
      <c r="K387" s="2" t="s">
        <v>42</v>
      </c>
      <c r="L387" s="34" t="str">
        <f t="shared" ref="L387:L450" si="24">IF($A387="","",$D387&amp;" ("&amp;$G387&amp;")")</f>
        <v>橋本　翔太 (4)</v>
      </c>
      <c r="M387" s="34" t="str">
        <f t="shared" ref="M387:M450" si="25">IF($A387="","",RIGHT(YEAR($F387),2))</f>
        <v>03</v>
      </c>
      <c r="N387" s="34" t="str">
        <f t="shared" ref="N387:N450" si="26">IF($A387="","",$J387&amp;" "&amp;$I387&amp;" ("&amp;$M387&amp;")")</f>
        <v>Shota HASHIMOTO (03)</v>
      </c>
      <c r="O387" s="34">
        <f t="shared" ref="O387:O450" si="27">IF($A387="","",100000000+$A387)</f>
        <v>100000386</v>
      </c>
    </row>
    <row r="388" spans="1:15" ht="18">
      <c r="A388" s="186">
        <v>387</v>
      </c>
      <c r="B388" s="2">
        <v>492200</v>
      </c>
      <c r="C388" s="2" t="s">
        <v>173</v>
      </c>
      <c r="D388" s="2" t="s">
        <v>2705</v>
      </c>
      <c r="E388" s="2" t="s">
        <v>2706</v>
      </c>
      <c r="F388" s="196" t="s">
        <v>3723</v>
      </c>
      <c r="G388" s="2">
        <v>4</v>
      </c>
      <c r="H388" s="2" t="s">
        <v>6128</v>
      </c>
      <c r="I388" s="2" t="s">
        <v>666</v>
      </c>
      <c r="J388" s="2" t="s">
        <v>430</v>
      </c>
      <c r="K388" s="2" t="s">
        <v>42</v>
      </c>
      <c r="L388" s="34" t="str">
        <f t="shared" si="24"/>
        <v>中島　慶大 (4)</v>
      </c>
      <c r="M388" s="34" t="str">
        <f t="shared" si="25"/>
        <v>04</v>
      </c>
      <c r="N388" s="34" t="str">
        <f t="shared" si="26"/>
        <v>Keita NAKASHIMA (04)</v>
      </c>
      <c r="O388" s="34">
        <f t="shared" si="27"/>
        <v>100000387</v>
      </c>
    </row>
    <row r="389" spans="1:15" ht="18">
      <c r="A389" s="186">
        <v>388</v>
      </c>
      <c r="B389" s="2">
        <v>492200</v>
      </c>
      <c r="C389" s="2" t="s">
        <v>173</v>
      </c>
      <c r="D389" s="2" t="s">
        <v>2707</v>
      </c>
      <c r="E389" s="2" t="s">
        <v>2708</v>
      </c>
      <c r="F389" s="196" t="s">
        <v>4553</v>
      </c>
      <c r="G389" s="2">
        <v>4</v>
      </c>
      <c r="H389" s="2" t="s">
        <v>5760</v>
      </c>
      <c r="I389" s="2" t="s">
        <v>3073</v>
      </c>
      <c r="J389" s="2" t="s">
        <v>3074</v>
      </c>
      <c r="K389" s="2" t="s">
        <v>42</v>
      </c>
      <c r="L389" s="34" t="str">
        <f t="shared" si="24"/>
        <v>宿野　咲太 (4)</v>
      </c>
      <c r="M389" s="34" t="str">
        <f t="shared" si="25"/>
        <v>03</v>
      </c>
      <c r="N389" s="34" t="str">
        <f t="shared" si="26"/>
        <v>Sakuta SHUKUNO (03)</v>
      </c>
      <c r="O389" s="34">
        <f t="shared" si="27"/>
        <v>100000388</v>
      </c>
    </row>
    <row r="390" spans="1:15" ht="18">
      <c r="A390" s="186">
        <v>389</v>
      </c>
      <c r="B390" s="2">
        <v>492200</v>
      </c>
      <c r="C390" s="2" t="s">
        <v>173</v>
      </c>
      <c r="D390" s="2" t="s">
        <v>2709</v>
      </c>
      <c r="E390" s="2" t="s">
        <v>2710</v>
      </c>
      <c r="F390" s="196" t="s">
        <v>4554</v>
      </c>
      <c r="G390" s="2">
        <v>4</v>
      </c>
      <c r="H390" s="2" t="s">
        <v>5759</v>
      </c>
      <c r="I390" s="2" t="s">
        <v>1717</v>
      </c>
      <c r="J390" s="2" t="s">
        <v>116</v>
      </c>
      <c r="K390" s="2" t="s">
        <v>42</v>
      </c>
      <c r="L390" s="34" t="str">
        <f t="shared" si="24"/>
        <v>福谷　知紀 (4)</v>
      </c>
      <c r="M390" s="34" t="str">
        <f t="shared" si="25"/>
        <v>03</v>
      </c>
      <c r="N390" s="34" t="str">
        <f t="shared" si="26"/>
        <v>Tomoki FUKUTANI (03)</v>
      </c>
      <c r="O390" s="34">
        <f t="shared" si="27"/>
        <v>100000389</v>
      </c>
    </row>
    <row r="391" spans="1:15" ht="18">
      <c r="A391" s="186">
        <v>390</v>
      </c>
      <c r="B391" s="2">
        <v>492200</v>
      </c>
      <c r="C391" s="2" t="s">
        <v>173</v>
      </c>
      <c r="D391" s="2" t="s">
        <v>2711</v>
      </c>
      <c r="E391" s="2" t="s">
        <v>2712</v>
      </c>
      <c r="F391" s="196" t="s">
        <v>3992</v>
      </c>
      <c r="G391" s="2">
        <v>4</v>
      </c>
      <c r="H391" s="2" t="s">
        <v>5761</v>
      </c>
      <c r="I391" s="2" t="s">
        <v>3075</v>
      </c>
      <c r="J391" s="2" t="s">
        <v>47</v>
      </c>
      <c r="K391" s="2" t="s">
        <v>42</v>
      </c>
      <c r="L391" s="34" t="str">
        <f t="shared" si="24"/>
        <v>久留宮　圭祐 (4)</v>
      </c>
      <c r="M391" s="34" t="str">
        <f t="shared" si="25"/>
        <v>03</v>
      </c>
      <c r="N391" s="34" t="str">
        <f t="shared" si="26"/>
        <v>Keisuke KURUMIYA (03)</v>
      </c>
      <c r="O391" s="34">
        <f t="shared" si="27"/>
        <v>100000390</v>
      </c>
    </row>
    <row r="392" spans="1:15" ht="18">
      <c r="A392" s="186">
        <v>391</v>
      </c>
      <c r="B392" s="2">
        <v>492200</v>
      </c>
      <c r="C392" s="2" t="s">
        <v>173</v>
      </c>
      <c r="D392" s="2" t="s">
        <v>2713</v>
      </c>
      <c r="E392" s="2" t="s">
        <v>2714</v>
      </c>
      <c r="F392" s="196" t="s">
        <v>4558</v>
      </c>
      <c r="G392" s="2">
        <v>4</v>
      </c>
      <c r="H392" s="2" t="s">
        <v>5779</v>
      </c>
      <c r="I392" s="2" t="s">
        <v>202</v>
      </c>
      <c r="J392" s="2" t="s">
        <v>73</v>
      </c>
      <c r="K392" s="2" t="s">
        <v>42</v>
      </c>
      <c r="L392" s="34" t="str">
        <f t="shared" si="24"/>
        <v>増田　涼 (4)</v>
      </c>
      <c r="M392" s="34" t="str">
        <f t="shared" si="25"/>
        <v>03</v>
      </c>
      <c r="N392" s="34" t="str">
        <f t="shared" si="26"/>
        <v>Ryo MASUDA (03)</v>
      </c>
      <c r="O392" s="34">
        <f t="shared" si="27"/>
        <v>100000391</v>
      </c>
    </row>
    <row r="393" spans="1:15" ht="18">
      <c r="A393" s="186">
        <v>392</v>
      </c>
      <c r="B393" s="2">
        <v>492200</v>
      </c>
      <c r="C393" s="2" t="s">
        <v>173</v>
      </c>
      <c r="D393" s="2" t="s">
        <v>2715</v>
      </c>
      <c r="E393" s="2" t="s">
        <v>2716</v>
      </c>
      <c r="F393" s="196" t="s">
        <v>3523</v>
      </c>
      <c r="G393" s="2">
        <v>4</v>
      </c>
      <c r="H393" s="2" t="s">
        <v>5759</v>
      </c>
      <c r="I393" s="2" t="s">
        <v>1037</v>
      </c>
      <c r="J393" s="2" t="s">
        <v>181</v>
      </c>
      <c r="K393" s="2" t="s">
        <v>42</v>
      </c>
      <c r="L393" s="34" t="str">
        <f t="shared" si="24"/>
        <v>山上　海斗 (4)</v>
      </c>
      <c r="M393" s="34" t="str">
        <f t="shared" si="25"/>
        <v>03</v>
      </c>
      <c r="N393" s="34" t="str">
        <f t="shared" si="26"/>
        <v>Kaito YAMAGAMI (03)</v>
      </c>
      <c r="O393" s="34">
        <f t="shared" si="27"/>
        <v>100000392</v>
      </c>
    </row>
    <row r="394" spans="1:15" ht="18">
      <c r="A394" s="186">
        <v>393</v>
      </c>
      <c r="B394" s="2">
        <v>492200</v>
      </c>
      <c r="C394" s="2" t="s">
        <v>173</v>
      </c>
      <c r="D394" s="2" t="s">
        <v>2717</v>
      </c>
      <c r="E394" s="2" t="s">
        <v>2718</v>
      </c>
      <c r="F394" s="196" t="s">
        <v>3830</v>
      </c>
      <c r="G394" s="2">
        <v>4</v>
      </c>
      <c r="H394" s="2" t="s">
        <v>5775</v>
      </c>
      <c r="I394" s="2" t="s">
        <v>512</v>
      </c>
      <c r="J394" s="2" t="s">
        <v>3076</v>
      </c>
      <c r="K394" s="2" t="s">
        <v>42</v>
      </c>
      <c r="L394" s="34" t="str">
        <f t="shared" si="24"/>
        <v>宇野　京弥 (4)</v>
      </c>
      <c r="M394" s="34" t="str">
        <f t="shared" si="25"/>
        <v>04</v>
      </c>
      <c r="N394" s="34" t="str">
        <f t="shared" si="26"/>
        <v>Kyoya UNO (04)</v>
      </c>
      <c r="O394" s="34">
        <f t="shared" si="27"/>
        <v>100000393</v>
      </c>
    </row>
    <row r="395" spans="1:15" ht="18">
      <c r="A395" s="186">
        <v>394</v>
      </c>
      <c r="B395" s="2">
        <v>492200</v>
      </c>
      <c r="C395" s="2" t="s">
        <v>173</v>
      </c>
      <c r="D395" s="2" t="s">
        <v>2719</v>
      </c>
      <c r="E395" s="2" t="s">
        <v>2720</v>
      </c>
      <c r="F395" s="196" t="s">
        <v>4559</v>
      </c>
      <c r="G395" s="2">
        <v>4</v>
      </c>
      <c r="H395" s="2" t="s">
        <v>5759</v>
      </c>
      <c r="I395" s="2" t="s">
        <v>1373</v>
      </c>
      <c r="J395" s="2" t="s">
        <v>3058</v>
      </c>
      <c r="K395" s="2" t="s">
        <v>42</v>
      </c>
      <c r="L395" s="34" t="str">
        <f t="shared" si="24"/>
        <v>福井　大斗 (4)</v>
      </c>
      <c r="M395" s="34" t="str">
        <f t="shared" si="25"/>
        <v>03</v>
      </c>
      <c r="N395" s="34" t="str">
        <f t="shared" si="26"/>
        <v>Daito FUKUI (03)</v>
      </c>
      <c r="O395" s="34">
        <f t="shared" si="27"/>
        <v>100000394</v>
      </c>
    </row>
    <row r="396" spans="1:15" ht="18">
      <c r="A396" s="186">
        <v>395</v>
      </c>
      <c r="B396" s="2">
        <v>492200</v>
      </c>
      <c r="C396" s="2" t="s">
        <v>173</v>
      </c>
      <c r="D396" s="2" t="s">
        <v>3306</v>
      </c>
      <c r="E396" s="2" t="s">
        <v>3307</v>
      </c>
      <c r="F396" s="196" t="s">
        <v>4272</v>
      </c>
      <c r="G396" s="2">
        <v>4</v>
      </c>
      <c r="H396" s="2" t="s">
        <v>5978</v>
      </c>
      <c r="I396" s="2" t="s">
        <v>375</v>
      </c>
      <c r="J396" s="2" t="s">
        <v>194</v>
      </c>
      <c r="K396" s="2" t="s">
        <v>42</v>
      </c>
      <c r="L396" s="34" t="str">
        <f t="shared" si="24"/>
        <v>澤田　潤 (4)</v>
      </c>
      <c r="M396" s="34" t="str">
        <f t="shared" si="25"/>
        <v>03</v>
      </c>
      <c r="N396" s="34" t="str">
        <f t="shared" si="26"/>
        <v>Jun SAWADA (03)</v>
      </c>
      <c r="O396" s="34">
        <f t="shared" si="27"/>
        <v>100000395</v>
      </c>
    </row>
    <row r="397" spans="1:15" ht="18">
      <c r="A397" s="186">
        <v>396</v>
      </c>
      <c r="B397" s="2">
        <v>492200</v>
      </c>
      <c r="C397" s="2" t="s">
        <v>173</v>
      </c>
      <c r="D397" s="2" t="s">
        <v>4560</v>
      </c>
      <c r="E397" s="2" t="s">
        <v>4561</v>
      </c>
      <c r="F397" s="196" t="s">
        <v>4228</v>
      </c>
      <c r="G397" s="2">
        <v>4</v>
      </c>
      <c r="H397" s="2" t="s">
        <v>5779</v>
      </c>
      <c r="I397" s="2" t="s">
        <v>843</v>
      </c>
      <c r="J397" s="2" t="s">
        <v>250</v>
      </c>
      <c r="K397" s="2" t="s">
        <v>42</v>
      </c>
      <c r="L397" s="34" t="str">
        <f t="shared" si="24"/>
        <v>尾上　陽人 (4)</v>
      </c>
      <c r="M397" s="34" t="str">
        <f t="shared" si="25"/>
        <v>03</v>
      </c>
      <c r="N397" s="34" t="str">
        <f t="shared" si="26"/>
        <v>Haruto ONOUE (03)</v>
      </c>
      <c r="O397" s="34">
        <f t="shared" si="27"/>
        <v>100000396</v>
      </c>
    </row>
    <row r="398" spans="1:15" ht="18">
      <c r="A398" s="186">
        <v>397</v>
      </c>
      <c r="B398" s="2">
        <v>492200</v>
      </c>
      <c r="C398" s="2" t="s">
        <v>173</v>
      </c>
      <c r="D398" s="2" t="s">
        <v>6436</v>
      </c>
      <c r="E398" s="2" t="s">
        <v>6437</v>
      </c>
      <c r="F398" s="196" t="s">
        <v>4934</v>
      </c>
      <c r="G398" s="2">
        <v>4</v>
      </c>
      <c r="H398" s="2" t="s">
        <v>5759</v>
      </c>
      <c r="I398" s="2" t="s">
        <v>6438</v>
      </c>
      <c r="J398" s="2" t="s">
        <v>205</v>
      </c>
      <c r="K398" s="2" t="s">
        <v>42</v>
      </c>
      <c r="L398" s="34" t="str">
        <f t="shared" si="24"/>
        <v>中道　勇翔 (4)</v>
      </c>
      <c r="M398" s="34" t="str">
        <f t="shared" si="25"/>
        <v>03</v>
      </c>
      <c r="N398" s="34" t="str">
        <f t="shared" si="26"/>
        <v>Yuto NAKAMICHI (03)</v>
      </c>
      <c r="O398" s="34">
        <f t="shared" si="27"/>
        <v>100000397</v>
      </c>
    </row>
    <row r="399" spans="1:15" ht="18">
      <c r="A399" s="186">
        <v>398</v>
      </c>
      <c r="B399" s="2">
        <v>492200</v>
      </c>
      <c r="C399" s="2" t="s">
        <v>173</v>
      </c>
      <c r="D399" s="2" t="s">
        <v>4562</v>
      </c>
      <c r="E399" s="2" t="s">
        <v>4563</v>
      </c>
      <c r="F399" s="196" t="s">
        <v>4310</v>
      </c>
      <c r="G399" s="2">
        <v>3</v>
      </c>
      <c r="H399" s="2" t="s">
        <v>5978</v>
      </c>
      <c r="I399" s="2" t="s">
        <v>471</v>
      </c>
      <c r="J399" s="2" t="s">
        <v>175</v>
      </c>
      <c r="K399" s="2" t="s">
        <v>42</v>
      </c>
      <c r="L399" s="34" t="str">
        <f t="shared" si="24"/>
        <v>児玉　航洋 (3)</v>
      </c>
      <c r="M399" s="34" t="str">
        <f t="shared" si="25"/>
        <v>04</v>
      </c>
      <c r="N399" s="34" t="str">
        <f t="shared" si="26"/>
        <v>Koyo KODAMA (04)</v>
      </c>
      <c r="O399" s="34">
        <f t="shared" si="27"/>
        <v>100000398</v>
      </c>
    </row>
    <row r="400" spans="1:15" ht="18">
      <c r="A400" s="186">
        <v>399</v>
      </c>
      <c r="B400" s="2">
        <v>492200</v>
      </c>
      <c r="C400" s="2" t="s">
        <v>173</v>
      </c>
      <c r="D400" s="2" t="s">
        <v>4564</v>
      </c>
      <c r="E400" s="2" t="s">
        <v>4565</v>
      </c>
      <c r="F400" s="196" t="s">
        <v>4068</v>
      </c>
      <c r="G400" s="2">
        <v>3</v>
      </c>
      <c r="H400" s="2" t="s">
        <v>5760</v>
      </c>
      <c r="I400" s="2" t="s">
        <v>184</v>
      </c>
      <c r="J400" s="2" t="s">
        <v>3343</v>
      </c>
      <c r="K400" s="2" t="s">
        <v>42</v>
      </c>
      <c r="L400" s="34" t="str">
        <f t="shared" si="24"/>
        <v>吉田　正道 (3)</v>
      </c>
      <c r="M400" s="34" t="str">
        <f t="shared" si="25"/>
        <v>04</v>
      </c>
      <c r="N400" s="34" t="str">
        <f t="shared" si="26"/>
        <v>Masamichi YOSHIDA (04)</v>
      </c>
      <c r="O400" s="34">
        <f t="shared" si="27"/>
        <v>100000399</v>
      </c>
    </row>
    <row r="401" spans="1:15" ht="18">
      <c r="A401" s="186">
        <v>400</v>
      </c>
      <c r="B401" s="2">
        <v>492200</v>
      </c>
      <c r="C401" s="2" t="s">
        <v>173</v>
      </c>
      <c r="D401" s="2" t="s">
        <v>4566</v>
      </c>
      <c r="E401" s="2" t="s">
        <v>4567</v>
      </c>
      <c r="F401" s="196" t="s">
        <v>4568</v>
      </c>
      <c r="G401" s="2">
        <v>3</v>
      </c>
      <c r="H401" s="2" t="s">
        <v>5978</v>
      </c>
      <c r="I401" s="2" t="s">
        <v>838</v>
      </c>
      <c r="J401" s="2" t="s">
        <v>45</v>
      </c>
      <c r="K401" s="2" t="s">
        <v>42</v>
      </c>
      <c r="L401" s="34" t="str">
        <f t="shared" si="24"/>
        <v>堀　航太朗 (3)</v>
      </c>
      <c r="M401" s="34" t="str">
        <f t="shared" si="25"/>
        <v>04</v>
      </c>
      <c r="N401" s="34" t="str">
        <f t="shared" si="26"/>
        <v>Kotaro HORI (04)</v>
      </c>
      <c r="O401" s="34">
        <f t="shared" si="27"/>
        <v>100000400</v>
      </c>
    </row>
    <row r="402" spans="1:15" ht="18">
      <c r="A402" s="186">
        <v>401</v>
      </c>
      <c r="B402" s="2">
        <v>492200</v>
      </c>
      <c r="C402" s="2" t="s">
        <v>173</v>
      </c>
      <c r="D402" s="2" t="s">
        <v>4569</v>
      </c>
      <c r="E402" s="2" t="s">
        <v>4570</v>
      </c>
      <c r="F402" s="196" t="s">
        <v>4571</v>
      </c>
      <c r="G402" s="2">
        <v>3</v>
      </c>
      <c r="H402" s="2" t="s">
        <v>5978</v>
      </c>
      <c r="I402" s="2" t="s">
        <v>3633</v>
      </c>
      <c r="J402" s="2" t="s">
        <v>250</v>
      </c>
      <c r="K402" s="2" t="s">
        <v>42</v>
      </c>
      <c r="L402" s="34" t="str">
        <f t="shared" si="24"/>
        <v>今岡　遥仁 (3)</v>
      </c>
      <c r="M402" s="34" t="str">
        <f t="shared" si="25"/>
        <v>04</v>
      </c>
      <c r="N402" s="34" t="str">
        <f t="shared" si="26"/>
        <v>Haruto IMAOKA (04)</v>
      </c>
      <c r="O402" s="34">
        <f t="shared" si="27"/>
        <v>100000401</v>
      </c>
    </row>
    <row r="403" spans="1:15" ht="18">
      <c r="A403" s="186">
        <v>402</v>
      </c>
      <c r="B403" s="2">
        <v>492200</v>
      </c>
      <c r="C403" s="2" t="s">
        <v>173</v>
      </c>
      <c r="D403" s="2" t="s">
        <v>4572</v>
      </c>
      <c r="E403" s="2" t="s">
        <v>4573</v>
      </c>
      <c r="F403" s="196" t="s">
        <v>3903</v>
      </c>
      <c r="G403" s="2">
        <v>3</v>
      </c>
      <c r="H403" s="2" t="s">
        <v>249</v>
      </c>
      <c r="I403" s="2" t="s">
        <v>3101</v>
      </c>
      <c r="J403" s="2" t="s">
        <v>176</v>
      </c>
      <c r="K403" s="2" t="s">
        <v>42</v>
      </c>
      <c r="L403" s="34" t="str">
        <f t="shared" si="24"/>
        <v>宮坂　侑汰 (3)</v>
      </c>
      <c r="M403" s="34" t="str">
        <f t="shared" si="25"/>
        <v>04</v>
      </c>
      <c r="N403" s="34" t="str">
        <f t="shared" si="26"/>
        <v>Yuta MIYASAKA (04)</v>
      </c>
      <c r="O403" s="34">
        <f t="shared" si="27"/>
        <v>100000402</v>
      </c>
    </row>
    <row r="404" spans="1:15" ht="18">
      <c r="A404" s="186">
        <v>403</v>
      </c>
      <c r="B404" s="2">
        <v>492200</v>
      </c>
      <c r="C404" s="2" t="s">
        <v>173</v>
      </c>
      <c r="D404" s="2" t="s">
        <v>4574</v>
      </c>
      <c r="E404" s="2" t="s">
        <v>4575</v>
      </c>
      <c r="F404" s="196" t="s">
        <v>4576</v>
      </c>
      <c r="G404" s="2">
        <v>3</v>
      </c>
      <c r="H404" s="2" t="s">
        <v>5760</v>
      </c>
      <c r="I404" s="2" t="s">
        <v>242</v>
      </c>
      <c r="J404" s="2" t="s">
        <v>122</v>
      </c>
      <c r="K404" s="2" t="s">
        <v>42</v>
      </c>
      <c r="L404" s="34" t="str">
        <f t="shared" si="24"/>
        <v>中山　柊太 (3)</v>
      </c>
      <c r="M404" s="34" t="str">
        <f t="shared" si="25"/>
        <v>04</v>
      </c>
      <c r="N404" s="34" t="str">
        <f t="shared" si="26"/>
        <v>Shuta NAKAYAMA (04)</v>
      </c>
      <c r="O404" s="34">
        <f t="shared" si="27"/>
        <v>100000403</v>
      </c>
    </row>
    <row r="405" spans="1:15" ht="18">
      <c r="A405" s="186">
        <v>404</v>
      </c>
      <c r="B405" s="2">
        <v>492200</v>
      </c>
      <c r="C405" s="2" t="s">
        <v>173</v>
      </c>
      <c r="D405" s="2" t="s">
        <v>4577</v>
      </c>
      <c r="E405" s="2" t="s">
        <v>4578</v>
      </c>
      <c r="F405" s="196" t="s">
        <v>4314</v>
      </c>
      <c r="G405" s="2">
        <v>3</v>
      </c>
      <c r="H405" s="2" t="s">
        <v>6213</v>
      </c>
      <c r="I405" s="2" t="s">
        <v>412</v>
      </c>
      <c r="J405" s="2" t="s">
        <v>300</v>
      </c>
      <c r="K405" s="2" t="s">
        <v>42</v>
      </c>
      <c r="L405" s="34" t="str">
        <f t="shared" si="24"/>
        <v>髙木　大翔 (3)</v>
      </c>
      <c r="M405" s="34" t="str">
        <f t="shared" si="25"/>
        <v>04</v>
      </c>
      <c r="N405" s="34" t="str">
        <f t="shared" si="26"/>
        <v>Taito TAKAGI (04)</v>
      </c>
      <c r="O405" s="34">
        <f t="shared" si="27"/>
        <v>100000404</v>
      </c>
    </row>
    <row r="406" spans="1:15" ht="18">
      <c r="A406" s="186">
        <v>405</v>
      </c>
      <c r="B406" s="2">
        <v>492200</v>
      </c>
      <c r="C406" s="2" t="s">
        <v>173</v>
      </c>
      <c r="D406" s="2" t="s">
        <v>4579</v>
      </c>
      <c r="E406" s="2" t="s">
        <v>4580</v>
      </c>
      <c r="F406" s="196" t="s">
        <v>4581</v>
      </c>
      <c r="G406" s="2">
        <v>3</v>
      </c>
      <c r="H406" s="2" t="s">
        <v>5760</v>
      </c>
      <c r="I406" s="2" t="s">
        <v>583</v>
      </c>
      <c r="J406" s="2" t="s">
        <v>276</v>
      </c>
      <c r="K406" s="2" t="s">
        <v>42</v>
      </c>
      <c r="L406" s="34" t="str">
        <f t="shared" si="24"/>
        <v>中井　翔太 (3)</v>
      </c>
      <c r="M406" s="34" t="str">
        <f t="shared" si="25"/>
        <v>04</v>
      </c>
      <c r="N406" s="34" t="str">
        <f t="shared" si="26"/>
        <v>Shota NAKAI (04)</v>
      </c>
      <c r="O406" s="34">
        <f t="shared" si="27"/>
        <v>100000405</v>
      </c>
    </row>
    <row r="407" spans="1:15" ht="18">
      <c r="A407" s="186">
        <v>406</v>
      </c>
      <c r="B407" s="2">
        <v>492200</v>
      </c>
      <c r="C407" s="2" t="s">
        <v>173</v>
      </c>
      <c r="D407" s="2" t="s">
        <v>4582</v>
      </c>
      <c r="E407" s="2" t="s">
        <v>4583</v>
      </c>
      <c r="F407" s="196" t="s">
        <v>4584</v>
      </c>
      <c r="G407" s="2">
        <v>3</v>
      </c>
      <c r="H407" s="2" t="s">
        <v>6439</v>
      </c>
      <c r="I407" s="2" t="s">
        <v>503</v>
      </c>
      <c r="J407" s="2" t="s">
        <v>282</v>
      </c>
      <c r="K407" s="2" t="s">
        <v>42</v>
      </c>
      <c r="L407" s="34" t="str">
        <f t="shared" si="24"/>
        <v>村田　真一朗 (3)</v>
      </c>
      <c r="M407" s="34" t="str">
        <f t="shared" si="25"/>
        <v>04</v>
      </c>
      <c r="N407" s="34" t="str">
        <f t="shared" si="26"/>
        <v>Shinichiro MURATA (04)</v>
      </c>
      <c r="O407" s="34">
        <f t="shared" si="27"/>
        <v>100000406</v>
      </c>
    </row>
    <row r="408" spans="1:15" ht="18">
      <c r="A408" s="186">
        <v>407</v>
      </c>
      <c r="B408" s="2">
        <v>492200</v>
      </c>
      <c r="C408" s="2" t="s">
        <v>173</v>
      </c>
      <c r="D408" s="2" t="s">
        <v>4585</v>
      </c>
      <c r="E408" s="2" t="s">
        <v>4586</v>
      </c>
      <c r="F408" s="196" t="s">
        <v>4587</v>
      </c>
      <c r="G408" s="2">
        <v>3</v>
      </c>
      <c r="H408" s="2" t="s">
        <v>5761</v>
      </c>
      <c r="I408" s="2" t="s">
        <v>1391</v>
      </c>
      <c r="J408" s="2" t="s">
        <v>660</v>
      </c>
      <c r="K408" s="2" t="s">
        <v>42</v>
      </c>
      <c r="L408" s="34" t="str">
        <f t="shared" si="24"/>
        <v>藪田　虎志朗 (3)</v>
      </c>
      <c r="M408" s="34" t="str">
        <f t="shared" si="25"/>
        <v>04</v>
      </c>
      <c r="N408" s="34" t="str">
        <f t="shared" si="26"/>
        <v>Kojiro YABUTA (04)</v>
      </c>
      <c r="O408" s="34">
        <f t="shared" si="27"/>
        <v>100000407</v>
      </c>
    </row>
    <row r="409" spans="1:15" ht="18">
      <c r="A409" s="186">
        <v>408</v>
      </c>
      <c r="B409" s="2">
        <v>492200</v>
      </c>
      <c r="C409" s="2" t="s">
        <v>173</v>
      </c>
      <c r="D409" s="2" t="s">
        <v>4592</v>
      </c>
      <c r="E409" s="2" t="s">
        <v>4593</v>
      </c>
      <c r="F409" s="196" t="s">
        <v>3708</v>
      </c>
      <c r="G409" s="2">
        <v>3</v>
      </c>
      <c r="H409" s="2" t="s">
        <v>6025</v>
      </c>
      <c r="I409" s="2" t="s">
        <v>343</v>
      </c>
      <c r="J409" s="2" t="s">
        <v>296</v>
      </c>
      <c r="K409" s="2" t="s">
        <v>42</v>
      </c>
      <c r="L409" s="34" t="str">
        <f t="shared" si="24"/>
        <v>望月　大生 (3)</v>
      </c>
      <c r="M409" s="34" t="str">
        <f t="shared" si="25"/>
        <v>04</v>
      </c>
      <c r="N409" s="34" t="str">
        <f t="shared" si="26"/>
        <v>Taisei MOCHIZUKI (04)</v>
      </c>
      <c r="O409" s="34">
        <f t="shared" si="27"/>
        <v>100000408</v>
      </c>
    </row>
    <row r="410" spans="1:15" ht="18">
      <c r="A410" s="186">
        <v>409</v>
      </c>
      <c r="B410" s="2">
        <v>492200</v>
      </c>
      <c r="C410" s="2" t="s">
        <v>173</v>
      </c>
      <c r="D410" s="2" t="s">
        <v>5376</v>
      </c>
      <c r="E410" s="2" t="s">
        <v>5377</v>
      </c>
      <c r="F410" s="196" t="s">
        <v>3903</v>
      </c>
      <c r="G410" s="2">
        <v>3</v>
      </c>
      <c r="H410" s="2" t="s">
        <v>5760</v>
      </c>
      <c r="I410" s="2" t="s">
        <v>349</v>
      </c>
      <c r="J410" s="2" t="s">
        <v>140</v>
      </c>
      <c r="K410" s="2" t="s">
        <v>42</v>
      </c>
      <c r="L410" s="34" t="str">
        <f t="shared" si="24"/>
        <v>橋本　和希 (3)</v>
      </c>
      <c r="M410" s="34" t="str">
        <f t="shared" si="25"/>
        <v>04</v>
      </c>
      <c r="N410" s="34" t="str">
        <f t="shared" si="26"/>
        <v>Kazuki HASHIMOTO (04)</v>
      </c>
      <c r="O410" s="34">
        <f t="shared" si="27"/>
        <v>100000409</v>
      </c>
    </row>
    <row r="411" spans="1:15" ht="18">
      <c r="A411" s="186">
        <v>410</v>
      </c>
      <c r="B411" s="2">
        <v>492200</v>
      </c>
      <c r="C411" s="2" t="s">
        <v>173</v>
      </c>
      <c r="D411" s="2" t="s">
        <v>5378</v>
      </c>
      <c r="E411" s="2" t="s">
        <v>5379</v>
      </c>
      <c r="F411" s="196" t="s">
        <v>4782</v>
      </c>
      <c r="G411" s="2">
        <v>3</v>
      </c>
      <c r="H411" s="2" t="s">
        <v>6440</v>
      </c>
      <c r="I411" s="2" t="s">
        <v>402</v>
      </c>
      <c r="J411" s="2" t="s">
        <v>92</v>
      </c>
      <c r="K411" s="2" t="s">
        <v>42</v>
      </c>
      <c r="L411" s="34" t="str">
        <f t="shared" si="24"/>
        <v>髙橋　早大 (3)</v>
      </c>
      <c r="M411" s="34" t="str">
        <f t="shared" si="25"/>
        <v>04</v>
      </c>
      <c r="N411" s="34" t="str">
        <f t="shared" si="26"/>
        <v>Hayato TAKAHASHI (04)</v>
      </c>
      <c r="O411" s="34">
        <f t="shared" si="27"/>
        <v>100000410</v>
      </c>
    </row>
    <row r="412" spans="1:15" ht="18">
      <c r="A412" s="186">
        <v>411</v>
      </c>
      <c r="B412" s="2">
        <v>492200</v>
      </c>
      <c r="C412" s="2" t="s">
        <v>173</v>
      </c>
      <c r="D412" s="2" t="s">
        <v>5380</v>
      </c>
      <c r="E412" s="2" t="s">
        <v>5381</v>
      </c>
      <c r="F412" s="196" t="s">
        <v>4310</v>
      </c>
      <c r="G412" s="2">
        <v>3</v>
      </c>
      <c r="H412" s="2" t="s">
        <v>5779</v>
      </c>
      <c r="I412" s="2" t="s">
        <v>99</v>
      </c>
      <c r="J412" s="2" t="s">
        <v>94</v>
      </c>
      <c r="K412" s="2" t="s">
        <v>42</v>
      </c>
      <c r="L412" s="34" t="str">
        <f t="shared" si="24"/>
        <v>今井　颯太 (3)</v>
      </c>
      <c r="M412" s="34" t="str">
        <f t="shared" si="25"/>
        <v>04</v>
      </c>
      <c r="N412" s="34" t="str">
        <f t="shared" si="26"/>
        <v>Sota IMAI (04)</v>
      </c>
      <c r="O412" s="34">
        <f t="shared" si="27"/>
        <v>100000411</v>
      </c>
    </row>
    <row r="413" spans="1:15" ht="18">
      <c r="A413" s="186">
        <v>412</v>
      </c>
      <c r="B413" s="2">
        <v>492200</v>
      </c>
      <c r="C413" s="2" t="s">
        <v>173</v>
      </c>
      <c r="D413" s="2" t="s">
        <v>5703</v>
      </c>
      <c r="E413" s="2" t="s">
        <v>5704</v>
      </c>
      <c r="F413" s="196" t="s">
        <v>3681</v>
      </c>
      <c r="G413" s="2">
        <v>3</v>
      </c>
      <c r="H413" s="2" t="s">
        <v>5978</v>
      </c>
      <c r="I413" s="2" t="s">
        <v>353</v>
      </c>
      <c r="J413" s="2" t="s">
        <v>621</v>
      </c>
      <c r="K413" s="2" t="s">
        <v>42</v>
      </c>
      <c r="L413" s="34" t="str">
        <f t="shared" si="24"/>
        <v>吉川　大洋 (3)</v>
      </c>
      <c r="M413" s="34" t="str">
        <f t="shared" si="25"/>
        <v>04</v>
      </c>
      <c r="N413" s="34" t="str">
        <f t="shared" si="26"/>
        <v>Taiyo YOSHIKAWA (04)</v>
      </c>
      <c r="O413" s="34">
        <f t="shared" si="27"/>
        <v>100000412</v>
      </c>
    </row>
    <row r="414" spans="1:15" ht="18">
      <c r="A414" s="186">
        <v>413</v>
      </c>
      <c r="B414" s="2">
        <v>492200</v>
      </c>
      <c r="C414" s="2" t="s">
        <v>173</v>
      </c>
      <c r="D414" s="2" t="s">
        <v>5705</v>
      </c>
      <c r="E414" s="2" t="s">
        <v>5706</v>
      </c>
      <c r="F414" s="196" t="s">
        <v>4846</v>
      </c>
      <c r="G414" s="2">
        <v>3</v>
      </c>
      <c r="H414" s="2" t="s">
        <v>545</v>
      </c>
      <c r="I414" s="2" t="s">
        <v>184</v>
      </c>
      <c r="J414" s="2" t="s">
        <v>144</v>
      </c>
      <c r="K414" s="2" t="s">
        <v>42</v>
      </c>
      <c r="L414" s="34" t="str">
        <f t="shared" si="24"/>
        <v>吉田　蒼 (3)</v>
      </c>
      <c r="M414" s="34" t="str">
        <f t="shared" si="25"/>
        <v>04</v>
      </c>
      <c r="N414" s="34" t="str">
        <f t="shared" si="26"/>
        <v>So YOSHIDA (04)</v>
      </c>
      <c r="O414" s="34">
        <f t="shared" si="27"/>
        <v>100000413</v>
      </c>
    </row>
    <row r="415" spans="1:15" ht="18">
      <c r="A415" s="186">
        <v>414</v>
      </c>
      <c r="B415" s="2">
        <v>492200</v>
      </c>
      <c r="C415" s="2" t="s">
        <v>173</v>
      </c>
      <c r="D415" s="2" t="s">
        <v>6441</v>
      </c>
      <c r="E415" s="2" t="s">
        <v>6442</v>
      </c>
      <c r="F415" s="196" t="s">
        <v>5402</v>
      </c>
      <c r="G415" s="2">
        <v>3</v>
      </c>
      <c r="H415" s="2" t="s">
        <v>6443</v>
      </c>
      <c r="I415" s="2" t="s">
        <v>275</v>
      </c>
      <c r="J415" s="2" t="s">
        <v>94</v>
      </c>
      <c r="K415" s="2" t="s">
        <v>42</v>
      </c>
      <c r="L415" s="34" t="str">
        <f t="shared" si="24"/>
        <v>渡邉　壮大 (3)</v>
      </c>
      <c r="M415" s="34" t="str">
        <f t="shared" si="25"/>
        <v>04</v>
      </c>
      <c r="N415" s="34" t="str">
        <f t="shared" si="26"/>
        <v>Sota WATANABE (04)</v>
      </c>
      <c r="O415" s="34">
        <f t="shared" si="27"/>
        <v>100000414</v>
      </c>
    </row>
    <row r="416" spans="1:15" ht="18">
      <c r="A416" s="186">
        <v>415</v>
      </c>
      <c r="B416" s="2">
        <v>492200</v>
      </c>
      <c r="C416" s="2" t="s">
        <v>173</v>
      </c>
      <c r="D416" s="2" t="s">
        <v>6444</v>
      </c>
      <c r="E416" s="2" t="s">
        <v>6445</v>
      </c>
      <c r="F416" s="196" t="s">
        <v>4640</v>
      </c>
      <c r="G416" s="2">
        <v>3</v>
      </c>
      <c r="H416" s="2" t="s">
        <v>5779</v>
      </c>
      <c r="I416" s="2" t="s">
        <v>3025</v>
      </c>
      <c r="J416" s="2" t="s">
        <v>1285</v>
      </c>
      <c r="K416" s="2" t="s">
        <v>42</v>
      </c>
      <c r="L416" s="34" t="str">
        <f t="shared" si="24"/>
        <v>井田　想 (3)</v>
      </c>
      <c r="M416" s="34" t="str">
        <f t="shared" si="25"/>
        <v>04</v>
      </c>
      <c r="N416" s="34" t="str">
        <f t="shared" si="26"/>
        <v>Kokoro IDA (04)</v>
      </c>
      <c r="O416" s="34">
        <f t="shared" si="27"/>
        <v>100000415</v>
      </c>
    </row>
    <row r="417" spans="1:15" ht="18">
      <c r="A417" s="186">
        <v>416</v>
      </c>
      <c r="B417" s="2">
        <v>492200</v>
      </c>
      <c r="C417" s="2" t="s">
        <v>173</v>
      </c>
      <c r="D417" s="2" t="s">
        <v>6446</v>
      </c>
      <c r="E417" s="2" t="s">
        <v>6447</v>
      </c>
      <c r="F417" s="196" t="s">
        <v>4823</v>
      </c>
      <c r="G417" s="2">
        <v>3</v>
      </c>
      <c r="H417" s="2" t="s">
        <v>6025</v>
      </c>
      <c r="I417" s="2" t="s">
        <v>6448</v>
      </c>
      <c r="J417" s="2" t="s">
        <v>3056</v>
      </c>
      <c r="K417" s="2" t="s">
        <v>42</v>
      </c>
      <c r="L417" s="34" t="str">
        <f t="shared" si="24"/>
        <v>小穴　陽哉 (3)</v>
      </c>
      <c r="M417" s="34" t="str">
        <f t="shared" si="25"/>
        <v>04</v>
      </c>
      <c r="N417" s="34" t="str">
        <f t="shared" si="26"/>
        <v>Haruya OANA (04)</v>
      </c>
      <c r="O417" s="34">
        <f t="shared" si="27"/>
        <v>100000416</v>
      </c>
    </row>
    <row r="418" spans="1:15" ht="18">
      <c r="A418" s="186">
        <v>417</v>
      </c>
      <c r="B418" s="2">
        <v>492200</v>
      </c>
      <c r="C418" s="2" t="s">
        <v>173</v>
      </c>
      <c r="D418" s="2" t="s">
        <v>6449</v>
      </c>
      <c r="E418" s="2" t="s">
        <v>6450</v>
      </c>
      <c r="F418" s="196" t="s">
        <v>4654</v>
      </c>
      <c r="G418" s="2">
        <v>3</v>
      </c>
      <c r="H418" s="2" t="s">
        <v>5978</v>
      </c>
      <c r="I418" s="2" t="s">
        <v>6451</v>
      </c>
      <c r="J418" s="2" t="s">
        <v>6452</v>
      </c>
      <c r="K418" s="2" t="s">
        <v>42</v>
      </c>
      <c r="L418" s="34" t="str">
        <f t="shared" si="24"/>
        <v>川路　竜平 (3)</v>
      </c>
      <c r="M418" s="34" t="str">
        <f t="shared" si="25"/>
        <v>04</v>
      </c>
      <c r="N418" s="34" t="str">
        <f t="shared" si="26"/>
        <v>Ryuhei KAWAJI (04)</v>
      </c>
      <c r="O418" s="34">
        <f t="shared" si="27"/>
        <v>100000417</v>
      </c>
    </row>
    <row r="419" spans="1:15" ht="18">
      <c r="A419" s="186">
        <v>418</v>
      </c>
      <c r="B419" s="2">
        <v>492200</v>
      </c>
      <c r="C419" s="2" t="s">
        <v>173</v>
      </c>
      <c r="D419" s="2" t="s">
        <v>6453</v>
      </c>
      <c r="E419" s="2" t="s">
        <v>6454</v>
      </c>
      <c r="F419" s="196" t="s">
        <v>3668</v>
      </c>
      <c r="G419" s="2">
        <v>3</v>
      </c>
      <c r="H419" s="2" t="s">
        <v>5779</v>
      </c>
      <c r="I419" s="2" t="s">
        <v>6455</v>
      </c>
      <c r="J419" s="2" t="s">
        <v>86</v>
      </c>
      <c r="K419" s="2" t="s">
        <v>42</v>
      </c>
      <c r="L419" s="34" t="str">
        <f t="shared" si="24"/>
        <v>安木　康太 (3)</v>
      </c>
      <c r="M419" s="34" t="str">
        <f t="shared" si="25"/>
        <v>04</v>
      </c>
      <c r="N419" s="34" t="str">
        <f t="shared" si="26"/>
        <v>Kota YASUKI (04)</v>
      </c>
      <c r="O419" s="34">
        <f t="shared" si="27"/>
        <v>100000418</v>
      </c>
    </row>
    <row r="420" spans="1:15" ht="18">
      <c r="A420" s="186">
        <v>419</v>
      </c>
      <c r="B420" s="2">
        <v>492200</v>
      </c>
      <c r="C420" s="2" t="s">
        <v>173</v>
      </c>
      <c r="D420" s="2" t="s">
        <v>6456</v>
      </c>
      <c r="E420" s="2" t="s">
        <v>6457</v>
      </c>
      <c r="F420" s="196" t="s">
        <v>3749</v>
      </c>
      <c r="G420" s="2">
        <v>3</v>
      </c>
      <c r="H420" s="2" t="s">
        <v>5978</v>
      </c>
      <c r="I420" s="2" t="s">
        <v>402</v>
      </c>
      <c r="J420" s="2" t="s">
        <v>154</v>
      </c>
      <c r="K420" s="2" t="s">
        <v>42</v>
      </c>
      <c r="L420" s="34" t="str">
        <f t="shared" si="24"/>
        <v>髙橋　侑聖 (3)</v>
      </c>
      <c r="M420" s="34" t="str">
        <f t="shared" si="25"/>
        <v>04</v>
      </c>
      <c r="N420" s="34" t="str">
        <f t="shared" si="26"/>
        <v>Yuma TAKAHASHI (04)</v>
      </c>
      <c r="O420" s="34">
        <f t="shared" si="27"/>
        <v>100000419</v>
      </c>
    </row>
    <row r="421" spans="1:15" ht="18">
      <c r="A421" s="186">
        <v>420</v>
      </c>
      <c r="B421" s="2">
        <v>492200</v>
      </c>
      <c r="C421" s="2" t="s">
        <v>173</v>
      </c>
      <c r="D421" s="2" t="s">
        <v>6458</v>
      </c>
      <c r="E421" s="2" t="s">
        <v>6459</v>
      </c>
      <c r="F421" s="196" t="s">
        <v>4665</v>
      </c>
      <c r="G421" s="2">
        <v>3</v>
      </c>
      <c r="H421" s="2" t="s">
        <v>5779</v>
      </c>
      <c r="I421" s="2" t="s">
        <v>159</v>
      </c>
      <c r="J421" s="2" t="s">
        <v>271</v>
      </c>
      <c r="K421" s="2" t="s">
        <v>42</v>
      </c>
      <c r="L421" s="34" t="str">
        <f t="shared" si="24"/>
        <v>仲谷　颯真 (3)</v>
      </c>
      <c r="M421" s="34" t="str">
        <f t="shared" si="25"/>
        <v>04</v>
      </c>
      <c r="N421" s="34" t="str">
        <f t="shared" si="26"/>
        <v>Soma NAKATANI (04)</v>
      </c>
      <c r="O421" s="34">
        <f t="shared" si="27"/>
        <v>100000420</v>
      </c>
    </row>
    <row r="422" spans="1:15" ht="18">
      <c r="A422" s="186">
        <v>421</v>
      </c>
      <c r="B422" s="2">
        <v>492200</v>
      </c>
      <c r="C422" s="2" t="s">
        <v>173</v>
      </c>
      <c r="D422" s="2" t="s">
        <v>6460</v>
      </c>
      <c r="E422" s="2" t="s">
        <v>6461</v>
      </c>
      <c r="F422" s="196" t="s">
        <v>6462</v>
      </c>
      <c r="G422" s="2">
        <v>3</v>
      </c>
      <c r="H422" s="2" t="s">
        <v>5759</v>
      </c>
      <c r="I422" s="2" t="s">
        <v>6463</v>
      </c>
      <c r="J422" s="2" t="s">
        <v>6464</v>
      </c>
      <c r="K422" s="2" t="s">
        <v>42</v>
      </c>
      <c r="L422" s="34" t="str">
        <f t="shared" si="24"/>
        <v>金近　東悟 (3)</v>
      </c>
      <c r="M422" s="34" t="str">
        <f t="shared" si="25"/>
        <v>04</v>
      </c>
      <c r="N422" s="34" t="str">
        <f t="shared" si="26"/>
        <v>Togo KANECHIKA (04)</v>
      </c>
      <c r="O422" s="34">
        <f t="shared" si="27"/>
        <v>100000421</v>
      </c>
    </row>
    <row r="423" spans="1:15" ht="18">
      <c r="A423" s="186">
        <v>422</v>
      </c>
      <c r="B423" s="2">
        <v>492200</v>
      </c>
      <c r="C423" s="2" t="s">
        <v>173</v>
      </c>
      <c r="D423" s="2" t="s">
        <v>6465</v>
      </c>
      <c r="E423" s="2" t="s">
        <v>6466</v>
      </c>
      <c r="F423" s="196" t="s">
        <v>4283</v>
      </c>
      <c r="G423" s="2">
        <v>3</v>
      </c>
      <c r="H423" s="2" t="s">
        <v>5978</v>
      </c>
      <c r="I423" s="2" t="s">
        <v>758</v>
      </c>
      <c r="J423" s="2" t="s">
        <v>6467</v>
      </c>
      <c r="K423" s="2" t="s">
        <v>42</v>
      </c>
      <c r="L423" s="34" t="str">
        <f t="shared" si="24"/>
        <v>畑中　常似 (3)</v>
      </c>
      <c r="M423" s="34" t="str">
        <f t="shared" si="25"/>
        <v>04</v>
      </c>
      <c r="N423" s="34" t="str">
        <f t="shared" si="26"/>
        <v>Joji HATANAKA (04)</v>
      </c>
      <c r="O423" s="34">
        <f t="shared" si="27"/>
        <v>100000422</v>
      </c>
    </row>
    <row r="424" spans="1:15" ht="18">
      <c r="A424" s="186">
        <v>423</v>
      </c>
      <c r="B424" s="2">
        <v>492200</v>
      </c>
      <c r="C424" s="2" t="s">
        <v>173</v>
      </c>
      <c r="D424" s="2" t="s">
        <v>6468</v>
      </c>
      <c r="E424" s="2" t="s">
        <v>6469</v>
      </c>
      <c r="F424" s="196" t="s">
        <v>3689</v>
      </c>
      <c r="G424" s="2">
        <v>3</v>
      </c>
      <c r="H424" s="2" t="s">
        <v>5978</v>
      </c>
      <c r="I424" s="2" t="s">
        <v>155</v>
      </c>
      <c r="J424" s="2" t="s">
        <v>6470</v>
      </c>
      <c r="K424" s="2" t="s">
        <v>42</v>
      </c>
      <c r="L424" s="34" t="str">
        <f t="shared" si="24"/>
        <v>柴田　怜人 (3)</v>
      </c>
      <c r="M424" s="34" t="str">
        <f t="shared" si="25"/>
        <v>04</v>
      </c>
      <c r="N424" s="34" t="str">
        <f t="shared" si="26"/>
        <v>Reito SHIBATA (04)</v>
      </c>
      <c r="O424" s="34">
        <f t="shared" si="27"/>
        <v>100000423</v>
      </c>
    </row>
    <row r="425" spans="1:15" ht="18">
      <c r="A425" s="186">
        <v>424</v>
      </c>
      <c r="B425" s="2">
        <v>492200</v>
      </c>
      <c r="C425" s="2" t="s">
        <v>173</v>
      </c>
      <c r="D425" s="2" t="s">
        <v>6471</v>
      </c>
      <c r="E425" s="2" t="s">
        <v>6472</v>
      </c>
      <c r="F425" s="196" t="s">
        <v>4571</v>
      </c>
      <c r="G425" s="2">
        <v>3</v>
      </c>
      <c r="H425" s="2" t="s">
        <v>6213</v>
      </c>
      <c r="I425" s="2" t="s">
        <v>136</v>
      </c>
      <c r="J425" s="2" t="s">
        <v>1150</v>
      </c>
      <c r="K425" s="2" t="s">
        <v>42</v>
      </c>
      <c r="L425" s="34" t="str">
        <f t="shared" si="24"/>
        <v>齋藤　幹斗 (3)</v>
      </c>
      <c r="M425" s="34" t="str">
        <f t="shared" si="25"/>
        <v>04</v>
      </c>
      <c r="N425" s="34" t="str">
        <f t="shared" si="26"/>
        <v>Mikito SAITO (04)</v>
      </c>
      <c r="O425" s="34">
        <f t="shared" si="27"/>
        <v>100000424</v>
      </c>
    </row>
    <row r="426" spans="1:15" ht="18">
      <c r="A426" s="186">
        <v>425</v>
      </c>
      <c r="B426" s="2">
        <v>492200</v>
      </c>
      <c r="C426" s="2" t="s">
        <v>173</v>
      </c>
      <c r="D426" s="2" t="s">
        <v>6473</v>
      </c>
      <c r="E426" s="2" t="s">
        <v>6474</v>
      </c>
      <c r="F426" s="196" t="s">
        <v>6475</v>
      </c>
      <c r="G426" s="2">
        <v>3</v>
      </c>
      <c r="H426" s="2" t="s">
        <v>5775</v>
      </c>
      <c r="I426" s="2" t="s">
        <v>2029</v>
      </c>
      <c r="J426" s="2" t="s">
        <v>801</v>
      </c>
      <c r="K426" s="2" t="s">
        <v>42</v>
      </c>
      <c r="L426" s="34" t="str">
        <f t="shared" si="24"/>
        <v>秋山　柊二 (3)</v>
      </c>
      <c r="M426" s="34" t="str">
        <f t="shared" si="25"/>
        <v>04</v>
      </c>
      <c r="N426" s="34" t="str">
        <f t="shared" si="26"/>
        <v>Shuji AKIYAMA (04)</v>
      </c>
      <c r="O426" s="34">
        <f t="shared" si="27"/>
        <v>100000425</v>
      </c>
    </row>
    <row r="427" spans="1:15" ht="18">
      <c r="A427" s="186">
        <v>426</v>
      </c>
      <c r="B427" s="2">
        <v>492200</v>
      </c>
      <c r="C427" s="2" t="s">
        <v>173</v>
      </c>
      <c r="D427" s="2" t="s">
        <v>6476</v>
      </c>
      <c r="E427" s="2" t="s">
        <v>6477</v>
      </c>
      <c r="F427" s="196" t="s">
        <v>3605</v>
      </c>
      <c r="G427" s="2">
        <v>3</v>
      </c>
      <c r="H427" s="2" t="s">
        <v>6288</v>
      </c>
      <c r="I427" s="2" t="s">
        <v>129</v>
      </c>
      <c r="J427" s="2" t="s">
        <v>205</v>
      </c>
      <c r="K427" s="2" t="s">
        <v>42</v>
      </c>
      <c r="L427" s="34" t="str">
        <f t="shared" si="24"/>
        <v>田中　裕人 (3)</v>
      </c>
      <c r="M427" s="34" t="str">
        <f t="shared" si="25"/>
        <v>03</v>
      </c>
      <c r="N427" s="34" t="str">
        <f t="shared" si="26"/>
        <v>Yuto TANAKA (03)</v>
      </c>
      <c r="O427" s="34">
        <f t="shared" si="27"/>
        <v>100000426</v>
      </c>
    </row>
    <row r="428" spans="1:15" ht="18">
      <c r="A428" s="186">
        <v>427</v>
      </c>
      <c r="B428" s="2">
        <v>492200</v>
      </c>
      <c r="C428" s="2" t="s">
        <v>173</v>
      </c>
      <c r="D428" s="2" t="s">
        <v>6478</v>
      </c>
      <c r="E428" s="2" t="s">
        <v>6479</v>
      </c>
      <c r="F428" s="196" t="s">
        <v>3577</v>
      </c>
      <c r="G428" s="2">
        <v>3</v>
      </c>
      <c r="H428" s="2" t="s">
        <v>5779</v>
      </c>
      <c r="I428" s="2" t="s">
        <v>6480</v>
      </c>
      <c r="J428" s="2" t="s">
        <v>6481</v>
      </c>
      <c r="K428" s="2" t="s">
        <v>42</v>
      </c>
      <c r="L428" s="34" t="str">
        <f t="shared" si="24"/>
        <v>高屋　天海 (3)</v>
      </c>
      <c r="M428" s="34" t="str">
        <f t="shared" si="25"/>
        <v>04</v>
      </c>
      <c r="N428" s="34" t="str">
        <f t="shared" si="26"/>
        <v>Tenka TAKAYA (04)</v>
      </c>
      <c r="O428" s="34">
        <f t="shared" si="27"/>
        <v>100000427</v>
      </c>
    </row>
    <row r="429" spans="1:15" ht="18">
      <c r="A429" s="186">
        <v>428</v>
      </c>
      <c r="B429" s="2">
        <v>492200</v>
      </c>
      <c r="C429" s="2" t="s">
        <v>173</v>
      </c>
      <c r="D429" s="2" t="s">
        <v>6482</v>
      </c>
      <c r="E429" s="2" t="s">
        <v>6483</v>
      </c>
      <c r="F429" s="196" t="s">
        <v>4823</v>
      </c>
      <c r="G429" s="2">
        <v>3</v>
      </c>
      <c r="H429" s="2" t="s">
        <v>5759</v>
      </c>
      <c r="I429" s="2" t="s">
        <v>177</v>
      </c>
      <c r="J429" s="2" t="s">
        <v>1292</v>
      </c>
      <c r="K429" s="2" t="s">
        <v>42</v>
      </c>
      <c r="L429" s="34" t="str">
        <f t="shared" si="24"/>
        <v>鈴木　陽太 (3)</v>
      </c>
      <c r="M429" s="34" t="str">
        <f t="shared" si="25"/>
        <v>04</v>
      </c>
      <c r="N429" s="34" t="str">
        <f t="shared" si="26"/>
        <v>Hinata SUZUKI (04)</v>
      </c>
      <c r="O429" s="34">
        <f t="shared" si="27"/>
        <v>100000428</v>
      </c>
    </row>
    <row r="430" spans="1:15" ht="18">
      <c r="A430" s="186">
        <v>429</v>
      </c>
      <c r="B430" s="2">
        <v>492200</v>
      </c>
      <c r="C430" s="2" t="s">
        <v>173</v>
      </c>
      <c r="D430" s="2" t="s">
        <v>6484</v>
      </c>
      <c r="E430" s="2" t="s">
        <v>6485</v>
      </c>
      <c r="F430" s="196" t="s">
        <v>6486</v>
      </c>
      <c r="G430" s="2">
        <v>3</v>
      </c>
      <c r="H430" s="2" t="s">
        <v>5830</v>
      </c>
      <c r="I430" s="2" t="s">
        <v>6487</v>
      </c>
      <c r="J430" s="2" t="s">
        <v>6488</v>
      </c>
      <c r="K430" s="2" t="s">
        <v>42</v>
      </c>
      <c r="L430" s="34" t="str">
        <f t="shared" si="24"/>
        <v>浦﨑　倖碧 (3)</v>
      </c>
      <c r="M430" s="34" t="str">
        <f t="shared" si="25"/>
        <v>04</v>
      </c>
      <c r="N430" s="34" t="str">
        <f t="shared" si="26"/>
        <v>Koheki URASAKI (04)</v>
      </c>
      <c r="O430" s="34">
        <f t="shared" si="27"/>
        <v>100000429</v>
      </c>
    </row>
    <row r="431" spans="1:15" ht="18">
      <c r="A431" s="186">
        <v>430</v>
      </c>
      <c r="B431" s="2">
        <v>492200</v>
      </c>
      <c r="C431" s="2" t="s">
        <v>173</v>
      </c>
      <c r="D431" s="2" t="s">
        <v>6489</v>
      </c>
      <c r="E431" s="2" t="s">
        <v>6490</v>
      </c>
      <c r="F431" s="196" t="s">
        <v>3575</v>
      </c>
      <c r="G431" s="2">
        <v>3</v>
      </c>
      <c r="H431" s="2" t="s">
        <v>6025</v>
      </c>
      <c r="I431" s="2" t="s">
        <v>283</v>
      </c>
      <c r="J431" s="2" t="s">
        <v>284</v>
      </c>
      <c r="K431" s="2" t="s">
        <v>42</v>
      </c>
      <c r="L431" s="34" t="str">
        <f t="shared" si="24"/>
        <v>落合　駿介 (3)</v>
      </c>
      <c r="M431" s="34" t="str">
        <f t="shared" si="25"/>
        <v>04</v>
      </c>
      <c r="N431" s="34" t="str">
        <f t="shared" si="26"/>
        <v>Shunsuke OCHIAI (04)</v>
      </c>
      <c r="O431" s="34">
        <f t="shared" si="27"/>
        <v>100000430</v>
      </c>
    </row>
    <row r="432" spans="1:15" ht="18">
      <c r="A432" s="186">
        <v>431</v>
      </c>
      <c r="B432" s="2">
        <v>492200</v>
      </c>
      <c r="C432" s="2" t="s">
        <v>173</v>
      </c>
      <c r="D432" s="2" t="s">
        <v>6491</v>
      </c>
      <c r="E432" s="2" t="s">
        <v>6492</v>
      </c>
      <c r="F432" s="196" t="s">
        <v>4176</v>
      </c>
      <c r="G432" s="2">
        <v>3</v>
      </c>
      <c r="H432" s="2" t="s">
        <v>5978</v>
      </c>
      <c r="I432" s="2" t="s">
        <v>183</v>
      </c>
      <c r="J432" s="2" t="s">
        <v>1912</v>
      </c>
      <c r="K432" s="2" t="s">
        <v>42</v>
      </c>
      <c r="L432" s="34" t="str">
        <f t="shared" si="24"/>
        <v>東　誠樹 (3)</v>
      </c>
      <c r="M432" s="34" t="str">
        <f t="shared" si="25"/>
        <v>04</v>
      </c>
      <c r="N432" s="34" t="str">
        <f t="shared" si="26"/>
        <v>Naruki HIGASHI (04)</v>
      </c>
      <c r="O432" s="34">
        <f t="shared" si="27"/>
        <v>100000431</v>
      </c>
    </row>
    <row r="433" spans="1:15" ht="18">
      <c r="A433" s="186">
        <v>432</v>
      </c>
      <c r="B433" s="2">
        <v>492200</v>
      </c>
      <c r="C433" s="2" t="s">
        <v>173</v>
      </c>
      <c r="D433" s="2" t="s">
        <v>6493</v>
      </c>
      <c r="E433" s="2" t="s">
        <v>6494</v>
      </c>
      <c r="F433" s="196" t="s">
        <v>4972</v>
      </c>
      <c r="G433" s="2">
        <v>3</v>
      </c>
      <c r="H433" s="2" t="s">
        <v>6439</v>
      </c>
      <c r="I433" s="2" t="s">
        <v>582</v>
      </c>
      <c r="J433" s="2" t="s">
        <v>111</v>
      </c>
      <c r="K433" s="2" t="s">
        <v>42</v>
      </c>
      <c r="L433" s="34" t="str">
        <f t="shared" si="24"/>
        <v>小西　篤史 (3)</v>
      </c>
      <c r="M433" s="34" t="str">
        <f t="shared" si="25"/>
        <v>03</v>
      </c>
      <c r="N433" s="34" t="str">
        <f t="shared" si="26"/>
        <v>Atsushi KONISHI (03)</v>
      </c>
      <c r="O433" s="34">
        <f t="shared" si="27"/>
        <v>100000432</v>
      </c>
    </row>
    <row r="434" spans="1:15" ht="18">
      <c r="A434" s="186">
        <v>433</v>
      </c>
      <c r="B434" s="2">
        <v>492200</v>
      </c>
      <c r="C434" s="2" t="s">
        <v>173</v>
      </c>
      <c r="D434" s="2" t="s">
        <v>6495</v>
      </c>
      <c r="E434" s="2" t="s">
        <v>6496</v>
      </c>
      <c r="F434" s="196" t="s">
        <v>3615</v>
      </c>
      <c r="G434" s="2">
        <v>3</v>
      </c>
      <c r="H434" s="2" t="s">
        <v>5759</v>
      </c>
      <c r="I434" s="2" t="s">
        <v>6497</v>
      </c>
      <c r="J434" s="2" t="s">
        <v>205</v>
      </c>
      <c r="K434" s="2" t="s">
        <v>42</v>
      </c>
      <c r="L434" s="34" t="str">
        <f t="shared" si="24"/>
        <v>鈴江　優人 (3)</v>
      </c>
      <c r="M434" s="34" t="str">
        <f t="shared" si="25"/>
        <v>03</v>
      </c>
      <c r="N434" s="34" t="str">
        <f t="shared" si="26"/>
        <v>Yuto SUZUE (03)</v>
      </c>
      <c r="O434" s="34">
        <f t="shared" si="27"/>
        <v>100000433</v>
      </c>
    </row>
    <row r="435" spans="1:15" ht="18">
      <c r="A435" s="186">
        <v>434</v>
      </c>
      <c r="B435" s="2">
        <v>492200</v>
      </c>
      <c r="C435" s="2" t="s">
        <v>173</v>
      </c>
      <c r="D435" s="2" t="s">
        <v>6498</v>
      </c>
      <c r="E435" s="2" t="s">
        <v>6499</v>
      </c>
      <c r="F435" s="196" t="s">
        <v>3767</v>
      </c>
      <c r="G435" s="2">
        <v>3</v>
      </c>
      <c r="H435" s="2" t="s">
        <v>5978</v>
      </c>
      <c r="I435" s="2" t="s">
        <v>6500</v>
      </c>
      <c r="J435" s="2" t="s">
        <v>182</v>
      </c>
      <c r="K435" s="2" t="s">
        <v>42</v>
      </c>
      <c r="L435" s="34" t="str">
        <f t="shared" si="24"/>
        <v>今在家　直暉 (3)</v>
      </c>
      <c r="M435" s="34" t="str">
        <f t="shared" si="25"/>
        <v>04</v>
      </c>
      <c r="N435" s="34" t="str">
        <f t="shared" si="26"/>
        <v>Naoki IMAZAIKE (04)</v>
      </c>
      <c r="O435" s="34">
        <f t="shared" si="27"/>
        <v>100000434</v>
      </c>
    </row>
    <row r="436" spans="1:15" ht="18">
      <c r="A436" s="186">
        <v>435</v>
      </c>
      <c r="B436" s="2">
        <v>492200</v>
      </c>
      <c r="C436" s="2" t="s">
        <v>173</v>
      </c>
      <c r="D436" s="2" t="s">
        <v>6501</v>
      </c>
      <c r="E436" s="2" t="s">
        <v>6502</v>
      </c>
      <c r="F436" s="196" t="s">
        <v>6503</v>
      </c>
      <c r="G436" s="2">
        <v>3</v>
      </c>
      <c r="H436" s="2" t="s">
        <v>5760</v>
      </c>
      <c r="I436" s="2" t="s">
        <v>373</v>
      </c>
      <c r="J436" s="2" t="s">
        <v>239</v>
      </c>
      <c r="K436" s="2" t="s">
        <v>42</v>
      </c>
      <c r="L436" s="34" t="str">
        <f t="shared" si="24"/>
        <v>織田　誠也 (3)</v>
      </c>
      <c r="M436" s="34" t="str">
        <f t="shared" si="25"/>
        <v>04</v>
      </c>
      <c r="N436" s="34" t="str">
        <f t="shared" si="26"/>
        <v>Seiya ODA (04)</v>
      </c>
      <c r="O436" s="34">
        <f t="shared" si="27"/>
        <v>100000435</v>
      </c>
    </row>
    <row r="437" spans="1:15" ht="18">
      <c r="A437" s="186">
        <v>436</v>
      </c>
      <c r="B437" s="2">
        <v>492200</v>
      </c>
      <c r="C437" s="2" t="s">
        <v>173</v>
      </c>
      <c r="D437" s="2" t="s">
        <v>6504</v>
      </c>
      <c r="E437" s="2" t="s">
        <v>6505</v>
      </c>
      <c r="F437" s="196" t="s">
        <v>3674</v>
      </c>
      <c r="G437" s="2">
        <v>3</v>
      </c>
      <c r="H437" s="2" t="s">
        <v>5830</v>
      </c>
      <c r="I437" s="2" t="s">
        <v>100</v>
      </c>
      <c r="J437" s="2" t="s">
        <v>71</v>
      </c>
      <c r="K437" s="2" t="s">
        <v>42</v>
      </c>
      <c r="L437" s="34" t="str">
        <f t="shared" si="24"/>
        <v>岩本　嵩己 (3)</v>
      </c>
      <c r="M437" s="34" t="str">
        <f t="shared" si="25"/>
        <v>05</v>
      </c>
      <c r="N437" s="34" t="str">
        <f t="shared" si="26"/>
        <v>Koki IWAMOTO (05)</v>
      </c>
      <c r="O437" s="34">
        <f t="shared" si="27"/>
        <v>100000436</v>
      </c>
    </row>
    <row r="438" spans="1:15" ht="18">
      <c r="A438" s="186">
        <v>437</v>
      </c>
      <c r="B438" s="2">
        <v>492200</v>
      </c>
      <c r="C438" s="2" t="s">
        <v>173</v>
      </c>
      <c r="D438" s="2" t="s">
        <v>6506</v>
      </c>
      <c r="E438" s="2" t="s">
        <v>6507</v>
      </c>
      <c r="F438" s="196" t="s">
        <v>5151</v>
      </c>
      <c r="G438" s="2">
        <v>3</v>
      </c>
      <c r="H438" s="2" t="s">
        <v>6025</v>
      </c>
      <c r="I438" s="2" t="s">
        <v>6508</v>
      </c>
      <c r="J438" s="2" t="s">
        <v>86</v>
      </c>
      <c r="K438" s="2" t="s">
        <v>42</v>
      </c>
      <c r="L438" s="34" t="str">
        <f t="shared" si="24"/>
        <v>五十嵐　滉太 (3)</v>
      </c>
      <c r="M438" s="34" t="str">
        <f t="shared" si="25"/>
        <v>04</v>
      </c>
      <c r="N438" s="34" t="str">
        <f t="shared" si="26"/>
        <v>Kota IGARASHI (04)</v>
      </c>
      <c r="O438" s="34">
        <f t="shared" si="27"/>
        <v>100000437</v>
      </c>
    </row>
    <row r="439" spans="1:15" ht="18">
      <c r="A439" s="186">
        <v>438</v>
      </c>
      <c r="B439" s="2">
        <v>492200</v>
      </c>
      <c r="C439" s="2" t="s">
        <v>173</v>
      </c>
      <c r="D439" s="2" t="s">
        <v>6509</v>
      </c>
      <c r="E439" s="2" t="s">
        <v>6510</v>
      </c>
      <c r="F439" s="196" t="s">
        <v>6511</v>
      </c>
      <c r="G439" s="2">
        <v>3</v>
      </c>
      <c r="H439" s="2" t="s">
        <v>5978</v>
      </c>
      <c r="I439" s="2" t="s">
        <v>6512</v>
      </c>
      <c r="J439" s="2" t="s">
        <v>612</v>
      </c>
      <c r="K439" s="2" t="s">
        <v>42</v>
      </c>
      <c r="L439" s="34" t="str">
        <f t="shared" si="24"/>
        <v>三永　大輔 (3)</v>
      </c>
      <c r="M439" s="34" t="str">
        <f t="shared" si="25"/>
        <v>05</v>
      </c>
      <c r="N439" s="34" t="str">
        <f t="shared" si="26"/>
        <v>Daisuke MINAGA (05)</v>
      </c>
      <c r="O439" s="34">
        <f t="shared" si="27"/>
        <v>100000438</v>
      </c>
    </row>
    <row r="440" spans="1:15" ht="18">
      <c r="A440" s="186">
        <v>439</v>
      </c>
      <c r="B440" s="2">
        <v>492200</v>
      </c>
      <c r="C440" s="2" t="s">
        <v>173</v>
      </c>
      <c r="D440" s="2" t="s">
        <v>6513</v>
      </c>
      <c r="E440" s="2" t="s">
        <v>6514</v>
      </c>
      <c r="F440" s="196" t="s">
        <v>6515</v>
      </c>
      <c r="G440" s="2">
        <v>3</v>
      </c>
      <c r="H440" s="2" t="s">
        <v>5779</v>
      </c>
      <c r="I440" s="2" t="s">
        <v>6516</v>
      </c>
      <c r="J440" s="2" t="s">
        <v>831</v>
      </c>
      <c r="K440" s="2" t="s">
        <v>42</v>
      </c>
      <c r="L440" s="34" t="str">
        <f t="shared" si="24"/>
        <v>吉尾　康一 (3)</v>
      </c>
      <c r="M440" s="34" t="str">
        <f t="shared" si="25"/>
        <v>05</v>
      </c>
      <c r="N440" s="34" t="str">
        <f t="shared" si="26"/>
        <v>Koichi YOSHIO (05)</v>
      </c>
      <c r="O440" s="34">
        <f t="shared" si="27"/>
        <v>100000439</v>
      </c>
    </row>
    <row r="441" spans="1:15" ht="18">
      <c r="A441" s="186">
        <v>440</v>
      </c>
      <c r="B441" s="2">
        <v>492200</v>
      </c>
      <c r="C441" s="2" t="s">
        <v>173</v>
      </c>
      <c r="D441" s="2" t="s">
        <v>6517</v>
      </c>
      <c r="E441" s="2" t="s">
        <v>6518</v>
      </c>
      <c r="F441" s="196" t="s">
        <v>3971</v>
      </c>
      <c r="G441" s="2">
        <v>3</v>
      </c>
      <c r="H441" s="2" t="s">
        <v>6519</v>
      </c>
      <c r="I441" s="2" t="s">
        <v>180</v>
      </c>
      <c r="J441" s="2" t="s">
        <v>6520</v>
      </c>
      <c r="K441" s="2" t="s">
        <v>42</v>
      </c>
      <c r="L441" s="34" t="str">
        <f t="shared" si="24"/>
        <v>長田　悠仁 (3)</v>
      </c>
      <c r="M441" s="34" t="str">
        <f t="shared" si="25"/>
        <v>04</v>
      </c>
      <c r="N441" s="34" t="str">
        <f t="shared" si="26"/>
        <v>Yujin NAGATA (04)</v>
      </c>
      <c r="O441" s="34">
        <f t="shared" si="27"/>
        <v>100000440</v>
      </c>
    </row>
    <row r="442" spans="1:15" ht="18">
      <c r="A442" s="186">
        <v>441</v>
      </c>
      <c r="B442" s="2">
        <v>492200</v>
      </c>
      <c r="C442" s="2" t="s">
        <v>173</v>
      </c>
      <c r="D442" s="2" t="s">
        <v>6521</v>
      </c>
      <c r="E442" s="2" t="s">
        <v>6522</v>
      </c>
      <c r="F442" s="196" t="s">
        <v>6523</v>
      </c>
      <c r="G442" s="2">
        <v>2</v>
      </c>
      <c r="H442" s="2" t="s">
        <v>5759</v>
      </c>
      <c r="I442" s="2" t="s">
        <v>136</v>
      </c>
      <c r="J442" s="2" t="s">
        <v>185</v>
      </c>
      <c r="K442" s="2" t="s">
        <v>42</v>
      </c>
      <c r="L442" s="34" t="str">
        <f t="shared" si="24"/>
        <v>齋藤　輝 (2)</v>
      </c>
      <c r="M442" s="34" t="str">
        <f t="shared" si="25"/>
        <v>05</v>
      </c>
      <c r="N442" s="34" t="str">
        <f t="shared" si="26"/>
        <v>Hikaru SAITO (05)</v>
      </c>
      <c r="O442" s="34">
        <f t="shared" si="27"/>
        <v>100000441</v>
      </c>
    </row>
    <row r="443" spans="1:15" ht="18">
      <c r="A443" s="186">
        <v>442</v>
      </c>
      <c r="B443" s="2">
        <v>492200</v>
      </c>
      <c r="C443" s="2" t="s">
        <v>173</v>
      </c>
      <c r="D443" s="2" t="s">
        <v>6524</v>
      </c>
      <c r="E443" s="2" t="s">
        <v>6525</v>
      </c>
      <c r="F443" s="196" t="s">
        <v>6334</v>
      </c>
      <c r="G443" s="2">
        <v>2</v>
      </c>
      <c r="H443" s="2" t="s">
        <v>5768</v>
      </c>
      <c r="I443" s="2" t="s">
        <v>868</v>
      </c>
      <c r="J443" s="2" t="s">
        <v>53</v>
      </c>
      <c r="K443" s="2" t="s">
        <v>42</v>
      </c>
      <c r="L443" s="34" t="str">
        <f t="shared" si="24"/>
        <v>柏木　優希 (2)</v>
      </c>
      <c r="M443" s="34" t="str">
        <f t="shared" si="25"/>
        <v>05</v>
      </c>
      <c r="N443" s="34" t="str">
        <f t="shared" si="26"/>
        <v>Yuki KASHIWAGI (05)</v>
      </c>
      <c r="O443" s="34">
        <f t="shared" si="27"/>
        <v>100000442</v>
      </c>
    </row>
    <row r="444" spans="1:15" ht="18">
      <c r="A444" s="186">
        <v>443</v>
      </c>
      <c r="B444" s="2">
        <v>492200</v>
      </c>
      <c r="C444" s="2" t="s">
        <v>173</v>
      </c>
      <c r="D444" s="2" t="s">
        <v>6526</v>
      </c>
      <c r="E444" s="2" t="s">
        <v>6527</v>
      </c>
      <c r="F444" s="196" t="s">
        <v>6528</v>
      </c>
      <c r="G444" s="2">
        <v>2</v>
      </c>
      <c r="H444" s="2" t="s">
        <v>5761</v>
      </c>
      <c r="I444" s="2" t="s">
        <v>349</v>
      </c>
      <c r="J444" s="2" t="s">
        <v>6529</v>
      </c>
      <c r="K444" s="2" t="s">
        <v>42</v>
      </c>
      <c r="L444" s="34" t="str">
        <f t="shared" si="24"/>
        <v>橋本　憲一郎 (2)</v>
      </c>
      <c r="M444" s="34" t="str">
        <f t="shared" si="25"/>
        <v>05</v>
      </c>
      <c r="N444" s="34" t="str">
        <f t="shared" si="26"/>
        <v>Kenichiro HASHIMOTO (05)</v>
      </c>
      <c r="O444" s="34">
        <f t="shared" si="27"/>
        <v>100000443</v>
      </c>
    </row>
    <row r="445" spans="1:15" ht="18">
      <c r="A445" s="186">
        <v>444</v>
      </c>
      <c r="B445" s="2">
        <v>492200</v>
      </c>
      <c r="C445" s="2" t="s">
        <v>173</v>
      </c>
      <c r="D445" s="2" t="s">
        <v>6530</v>
      </c>
      <c r="E445" s="2" t="s">
        <v>6531</v>
      </c>
      <c r="F445" s="196" t="s">
        <v>6532</v>
      </c>
      <c r="G445" s="2">
        <v>2</v>
      </c>
      <c r="H445" s="2" t="s">
        <v>6288</v>
      </c>
      <c r="I445" s="2" t="s">
        <v>4235</v>
      </c>
      <c r="J445" s="2" t="s">
        <v>116</v>
      </c>
      <c r="K445" s="2" t="s">
        <v>42</v>
      </c>
      <c r="L445" s="34" t="str">
        <f t="shared" si="24"/>
        <v>末永　倫輝 (2)</v>
      </c>
      <c r="M445" s="34" t="str">
        <f t="shared" si="25"/>
        <v>05</v>
      </c>
      <c r="N445" s="34" t="str">
        <f t="shared" si="26"/>
        <v>Tomoki SUENAGA (05)</v>
      </c>
      <c r="O445" s="34">
        <f t="shared" si="27"/>
        <v>100000444</v>
      </c>
    </row>
    <row r="446" spans="1:15" ht="18">
      <c r="A446" s="186">
        <v>445</v>
      </c>
      <c r="B446" s="2">
        <v>492200</v>
      </c>
      <c r="C446" s="2" t="s">
        <v>173</v>
      </c>
      <c r="D446" s="2" t="s">
        <v>6533</v>
      </c>
      <c r="E446" s="2" t="s">
        <v>6534</v>
      </c>
      <c r="F446" s="196" t="s">
        <v>5875</v>
      </c>
      <c r="G446" s="2">
        <v>2</v>
      </c>
      <c r="H446" s="2" t="s">
        <v>5759</v>
      </c>
      <c r="I446" s="2" t="s">
        <v>255</v>
      </c>
      <c r="J446" s="2" t="s">
        <v>6535</v>
      </c>
      <c r="K446" s="2" t="s">
        <v>42</v>
      </c>
      <c r="L446" s="34" t="str">
        <f t="shared" si="24"/>
        <v>石川　心希 (2)</v>
      </c>
      <c r="M446" s="34" t="str">
        <f t="shared" si="25"/>
        <v>05</v>
      </c>
      <c r="N446" s="34" t="str">
        <f t="shared" si="26"/>
        <v>Shinki ISHIKAWA (05)</v>
      </c>
      <c r="O446" s="34">
        <f t="shared" si="27"/>
        <v>100000445</v>
      </c>
    </row>
    <row r="447" spans="1:15" ht="18">
      <c r="A447" s="186">
        <v>446</v>
      </c>
      <c r="B447" s="2">
        <v>492200</v>
      </c>
      <c r="C447" s="2" t="s">
        <v>173</v>
      </c>
      <c r="D447" s="2" t="s">
        <v>6536</v>
      </c>
      <c r="E447" s="2" t="s">
        <v>6537</v>
      </c>
      <c r="F447" s="196" t="s">
        <v>6538</v>
      </c>
      <c r="G447" s="2">
        <v>2</v>
      </c>
      <c r="H447" s="2" t="s">
        <v>6022</v>
      </c>
      <c r="I447" s="2" t="s">
        <v>6539</v>
      </c>
      <c r="J447" s="2" t="s">
        <v>701</v>
      </c>
      <c r="K447" s="2" t="s">
        <v>42</v>
      </c>
      <c r="L447" s="34" t="str">
        <f t="shared" si="24"/>
        <v>松尾　岳 (2)</v>
      </c>
      <c r="M447" s="34" t="str">
        <f t="shared" si="25"/>
        <v>05</v>
      </c>
      <c r="N447" s="34" t="str">
        <f t="shared" si="26"/>
        <v>Gaku MATSUO (05)</v>
      </c>
      <c r="O447" s="34">
        <f t="shared" si="27"/>
        <v>100000446</v>
      </c>
    </row>
    <row r="448" spans="1:15" ht="18">
      <c r="A448" s="186">
        <v>447</v>
      </c>
      <c r="B448" s="2">
        <v>492200</v>
      </c>
      <c r="C448" s="2" t="s">
        <v>173</v>
      </c>
      <c r="D448" s="2" t="s">
        <v>6540</v>
      </c>
      <c r="E448" s="2" t="s">
        <v>6541</v>
      </c>
      <c r="F448" s="196" t="s">
        <v>6542</v>
      </c>
      <c r="G448" s="2">
        <v>2</v>
      </c>
      <c r="H448" s="2" t="s">
        <v>5779</v>
      </c>
      <c r="I448" s="2" t="s">
        <v>156</v>
      </c>
      <c r="J448" s="2" t="s">
        <v>116</v>
      </c>
      <c r="K448" s="2" t="s">
        <v>42</v>
      </c>
      <c r="L448" s="34" t="str">
        <f t="shared" si="24"/>
        <v>髙田　智生 (2)</v>
      </c>
      <c r="M448" s="34" t="str">
        <f t="shared" si="25"/>
        <v>05</v>
      </c>
      <c r="N448" s="34" t="str">
        <f t="shared" si="26"/>
        <v>Tomoki TAKADA (05)</v>
      </c>
      <c r="O448" s="34">
        <f t="shared" si="27"/>
        <v>100000447</v>
      </c>
    </row>
    <row r="449" spans="1:15" ht="18">
      <c r="A449" s="186">
        <v>448</v>
      </c>
      <c r="B449" s="2">
        <v>492200</v>
      </c>
      <c r="C449" s="2" t="s">
        <v>173</v>
      </c>
      <c r="D449" s="2" t="s">
        <v>6543</v>
      </c>
      <c r="E449" s="2" t="s">
        <v>6544</v>
      </c>
      <c r="F449" s="196" t="s">
        <v>6545</v>
      </c>
      <c r="G449" s="2">
        <v>2</v>
      </c>
      <c r="H449" s="2" t="s">
        <v>5775</v>
      </c>
      <c r="I449" s="2" t="s">
        <v>528</v>
      </c>
      <c r="J449" s="2" t="s">
        <v>178</v>
      </c>
      <c r="K449" s="2" t="s">
        <v>42</v>
      </c>
      <c r="L449" s="34" t="str">
        <f t="shared" si="24"/>
        <v>濱　良太 (2)</v>
      </c>
      <c r="M449" s="34" t="str">
        <f t="shared" si="25"/>
        <v>05</v>
      </c>
      <c r="N449" s="34" t="str">
        <f t="shared" si="26"/>
        <v>Ryota HAMA (05)</v>
      </c>
      <c r="O449" s="34">
        <f t="shared" si="27"/>
        <v>100000448</v>
      </c>
    </row>
    <row r="450" spans="1:15" ht="18">
      <c r="A450" s="186">
        <v>449</v>
      </c>
      <c r="B450" s="2">
        <v>492200</v>
      </c>
      <c r="C450" s="2" t="s">
        <v>173</v>
      </c>
      <c r="D450" s="2" t="s">
        <v>6546</v>
      </c>
      <c r="E450" s="2" t="s">
        <v>6547</v>
      </c>
      <c r="F450" s="196" t="s">
        <v>6548</v>
      </c>
      <c r="G450" s="2">
        <v>2</v>
      </c>
      <c r="H450" s="2" t="s">
        <v>5761</v>
      </c>
      <c r="I450" s="2" t="s">
        <v>255</v>
      </c>
      <c r="J450" s="2" t="s">
        <v>3094</v>
      </c>
      <c r="K450" s="2" t="s">
        <v>42</v>
      </c>
      <c r="L450" s="34" t="str">
        <f t="shared" si="24"/>
        <v>石川　智基 (2)</v>
      </c>
      <c r="M450" s="34" t="str">
        <f t="shared" si="25"/>
        <v>05</v>
      </c>
      <c r="N450" s="34" t="str">
        <f t="shared" si="26"/>
        <v>Satoki ISHIKAWA (05)</v>
      </c>
      <c r="O450" s="34">
        <f t="shared" si="27"/>
        <v>100000449</v>
      </c>
    </row>
    <row r="451" spans="1:15" ht="18">
      <c r="A451" s="186">
        <v>450</v>
      </c>
      <c r="B451" s="2">
        <v>492200</v>
      </c>
      <c r="C451" s="2" t="s">
        <v>173</v>
      </c>
      <c r="D451" s="2" t="s">
        <v>6549</v>
      </c>
      <c r="E451" s="2" t="s">
        <v>6550</v>
      </c>
      <c r="F451" s="196" t="s">
        <v>6551</v>
      </c>
      <c r="G451" s="2">
        <v>2</v>
      </c>
      <c r="H451" s="2" t="s">
        <v>5761</v>
      </c>
      <c r="I451" s="2" t="s">
        <v>177</v>
      </c>
      <c r="J451" s="2" t="s">
        <v>66</v>
      </c>
      <c r="K451" s="2" t="s">
        <v>42</v>
      </c>
      <c r="L451" s="34" t="str">
        <f t="shared" ref="L451:L514" si="28">IF($A451="","",$D451&amp;" ("&amp;$G451&amp;")")</f>
        <v>鈴木　哉汰 (2)</v>
      </c>
      <c r="M451" s="34" t="str">
        <f t="shared" ref="M451:M514" si="29">IF($A451="","",RIGHT(YEAR($F451),2))</f>
        <v>06</v>
      </c>
      <c r="N451" s="34" t="str">
        <f t="shared" ref="N451:N514" si="30">IF($A451="","",$J451&amp;" "&amp;$I451&amp;" ("&amp;$M451&amp;")")</f>
        <v>Kanata SUZUKI (06)</v>
      </c>
      <c r="O451" s="34">
        <f t="shared" ref="O451:O514" si="31">IF($A451="","",100000000+$A451)</f>
        <v>100000450</v>
      </c>
    </row>
    <row r="452" spans="1:15" ht="18">
      <c r="A452" s="186">
        <v>451</v>
      </c>
      <c r="B452" s="2">
        <v>492200</v>
      </c>
      <c r="C452" s="2" t="s">
        <v>173</v>
      </c>
      <c r="D452" s="2" t="s">
        <v>6552</v>
      </c>
      <c r="E452" s="2" t="s">
        <v>6553</v>
      </c>
      <c r="F452" s="196" t="s">
        <v>6554</v>
      </c>
      <c r="G452" s="2">
        <v>2</v>
      </c>
      <c r="H452" s="2" t="s">
        <v>6029</v>
      </c>
      <c r="I452" s="2" t="s">
        <v>730</v>
      </c>
      <c r="J452" s="2" t="s">
        <v>209</v>
      </c>
      <c r="K452" s="2" t="s">
        <v>42</v>
      </c>
      <c r="L452" s="34" t="str">
        <f t="shared" si="28"/>
        <v>関　大樹 (2)</v>
      </c>
      <c r="M452" s="34" t="str">
        <f t="shared" si="29"/>
        <v>05</v>
      </c>
      <c r="N452" s="34" t="str">
        <f t="shared" si="30"/>
        <v>Daiki SEKI (05)</v>
      </c>
      <c r="O452" s="34">
        <f t="shared" si="31"/>
        <v>100000451</v>
      </c>
    </row>
    <row r="453" spans="1:15" ht="18">
      <c r="A453" s="186">
        <v>452</v>
      </c>
      <c r="B453" s="2">
        <v>492200</v>
      </c>
      <c r="C453" s="2" t="s">
        <v>173</v>
      </c>
      <c r="D453" s="2" t="s">
        <v>6555</v>
      </c>
      <c r="E453" s="2" t="s">
        <v>6556</v>
      </c>
      <c r="F453" s="196" t="s">
        <v>6557</v>
      </c>
      <c r="G453" s="2">
        <v>2</v>
      </c>
      <c r="H453" s="2" t="s">
        <v>5759</v>
      </c>
      <c r="I453" s="2" t="s">
        <v>6558</v>
      </c>
      <c r="J453" s="2" t="s">
        <v>181</v>
      </c>
      <c r="K453" s="2" t="s">
        <v>42</v>
      </c>
      <c r="L453" s="34" t="str">
        <f t="shared" si="28"/>
        <v>川原畑　海人 (2)</v>
      </c>
      <c r="M453" s="34" t="str">
        <f t="shared" si="29"/>
        <v>05</v>
      </c>
      <c r="N453" s="34" t="str">
        <f t="shared" si="30"/>
        <v>Kaito KAWARAHATA (05)</v>
      </c>
      <c r="O453" s="34">
        <f t="shared" si="31"/>
        <v>100000452</v>
      </c>
    </row>
    <row r="454" spans="1:15" ht="18">
      <c r="A454" s="186">
        <v>453</v>
      </c>
      <c r="B454" s="2">
        <v>492200</v>
      </c>
      <c r="C454" s="2" t="s">
        <v>173</v>
      </c>
      <c r="D454" s="2" t="s">
        <v>6559</v>
      </c>
      <c r="E454" s="2" t="s">
        <v>6560</v>
      </c>
      <c r="F454" s="196" t="s">
        <v>6561</v>
      </c>
      <c r="G454" s="2">
        <v>2</v>
      </c>
      <c r="H454" s="2" t="s">
        <v>5759</v>
      </c>
      <c r="I454" s="2" t="s">
        <v>1305</v>
      </c>
      <c r="J454" s="2" t="s">
        <v>94</v>
      </c>
      <c r="K454" s="2" t="s">
        <v>42</v>
      </c>
      <c r="L454" s="34" t="str">
        <f t="shared" si="28"/>
        <v>野口　蒼太 (2)</v>
      </c>
      <c r="M454" s="34" t="str">
        <f t="shared" si="29"/>
        <v>05</v>
      </c>
      <c r="N454" s="34" t="str">
        <f t="shared" si="30"/>
        <v>Sota NOGUCHI (05)</v>
      </c>
      <c r="O454" s="34">
        <f t="shared" si="31"/>
        <v>100000453</v>
      </c>
    </row>
    <row r="455" spans="1:15" ht="18">
      <c r="A455" s="186">
        <v>454</v>
      </c>
      <c r="B455" s="2">
        <v>492200</v>
      </c>
      <c r="C455" s="2" t="s">
        <v>173</v>
      </c>
      <c r="D455" s="2" t="s">
        <v>6562</v>
      </c>
      <c r="E455" s="2" t="s">
        <v>6563</v>
      </c>
      <c r="F455" s="196" t="s">
        <v>6564</v>
      </c>
      <c r="G455" s="2">
        <v>2</v>
      </c>
      <c r="H455" s="2" t="s">
        <v>5779</v>
      </c>
      <c r="I455" s="2" t="s">
        <v>177</v>
      </c>
      <c r="J455" s="2" t="s">
        <v>6565</v>
      </c>
      <c r="K455" s="2" t="s">
        <v>42</v>
      </c>
      <c r="L455" s="34" t="str">
        <f t="shared" si="28"/>
        <v>鈴木　俊瑛 (2)</v>
      </c>
      <c r="M455" s="34" t="str">
        <f t="shared" si="29"/>
        <v>06</v>
      </c>
      <c r="N455" s="34" t="str">
        <f t="shared" si="30"/>
        <v>Toshiaki SUZUKI (06)</v>
      </c>
      <c r="O455" s="34">
        <f t="shared" si="31"/>
        <v>100000454</v>
      </c>
    </row>
    <row r="456" spans="1:15" ht="18">
      <c r="A456" s="186">
        <v>455</v>
      </c>
      <c r="B456" s="2">
        <v>492200</v>
      </c>
      <c r="C456" s="2" t="s">
        <v>173</v>
      </c>
      <c r="D456" s="2" t="s">
        <v>6566</v>
      </c>
      <c r="E456" s="2" t="s">
        <v>6567</v>
      </c>
      <c r="F456" s="196" t="s">
        <v>6277</v>
      </c>
      <c r="G456" s="2">
        <v>2</v>
      </c>
      <c r="H456" s="2" t="s">
        <v>5768</v>
      </c>
      <c r="I456" s="2" t="s">
        <v>278</v>
      </c>
      <c r="J456" s="2" t="s">
        <v>296</v>
      </c>
      <c r="K456" s="2" t="s">
        <v>42</v>
      </c>
      <c r="L456" s="34" t="str">
        <f t="shared" si="28"/>
        <v>井上　大誠 (2)</v>
      </c>
      <c r="M456" s="34" t="str">
        <f t="shared" si="29"/>
        <v>06</v>
      </c>
      <c r="N456" s="34" t="str">
        <f t="shared" si="30"/>
        <v>Taisei INOUE (06)</v>
      </c>
      <c r="O456" s="34">
        <f t="shared" si="31"/>
        <v>100000455</v>
      </c>
    </row>
    <row r="457" spans="1:15" ht="18">
      <c r="A457" s="186">
        <v>456</v>
      </c>
      <c r="B457" s="2">
        <v>492200</v>
      </c>
      <c r="C457" s="2" t="s">
        <v>173</v>
      </c>
      <c r="D457" s="2" t="s">
        <v>6568</v>
      </c>
      <c r="E457" s="2" t="s">
        <v>6569</v>
      </c>
      <c r="F457" s="196" t="s">
        <v>6570</v>
      </c>
      <c r="G457" s="2">
        <v>2</v>
      </c>
      <c r="H457" s="2" t="s">
        <v>6571</v>
      </c>
      <c r="I457" s="2" t="s">
        <v>237</v>
      </c>
      <c r="J457" s="2" t="s">
        <v>1007</v>
      </c>
      <c r="K457" s="2" t="s">
        <v>42</v>
      </c>
      <c r="L457" s="34" t="str">
        <f t="shared" si="28"/>
        <v>山崎　洸 (2)</v>
      </c>
      <c r="M457" s="34" t="str">
        <f t="shared" si="29"/>
        <v>05</v>
      </c>
      <c r="N457" s="34" t="str">
        <f t="shared" si="30"/>
        <v>Ko YAMAZAKI (05)</v>
      </c>
      <c r="O457" s="34">
        <f t="shared" si="31"/>
        <v>100000456</v>
      </c>
    </row>
    <row r="458" spans="1:15" ht="18">
      <c r="A458" s="186">
        <v>457</v>
      </c>
      <c r="B458" s="2">
        <v>492200</v>
      </c>
      <c r="C458" s="2" t="s">
        <v>173</v>
      </c>
      <c r="D458" s="2" t="s">
        <v>6572</v>
      </c>
      <c r="E458" s="2" t="s">
        <v>6573</v>
      </c>
      <c r="F458" s="196" t="s">
        <v>6574</v>
      </c>
      <c r="G458" s="2">
        <v>2</v>
      </c>
      <c r="H458" s="2" t="s">
        <v>5978</v>
      </c>
      <c r="I458" s="2" t="s">
        <v>159</v>
      </c>
      <c r="J458" s="2" t="s">
        <v>111</v>
      </c>
      <c r="K458" s="2" t="s">
        <v>42</v>
      </c>
      <c r="L458" s="34" t="str">
        <f t="shared" si="28"/>
        <v>中谷　篤司 (2)</v>
      </c>
      <c r="M458" s="34" t="str">
        <f t="shared" si="29"/>
        <v>05</v>
      </c>
      <c r="N458" s="34" t="str">
        <f t="shared" si="30"/>
        <v>Atsushi NAKATANI (05)</v>
      </c>
      <c r="O458" s="34">
        <f t="shared" si="31"/>
        <v>100000457</v>
      </c>
    </row>
    <row r="459" spans="1:15" ht="18">
      <c r="A459" s="186">
        <v>458</v>
      </c>
      <c r="B459" s="2">
        <v>492200</v>
      </c>
      <c r="C459" s="2" t="s">
        <v>173</v>
      </c>
      <c r="D459" s="2" t="s">
        <v>6575</v>
      </c>
      <c r="E459" s="2" t="s">
        <v>6576</v>
      </c>
      <c r="F459" s="196" t="s">
        <v>6577</v>
      </c>
      <c r="G459" s="2">
        <v>2</v>
      </c>
      <c r="H459" s="2" t="s">
        <v>6519</v>
      </c>
      <c r="I459" s="2" t="s">
        <v>189</v>
      </c>
      <c r="J459" s="2" t="s">
        <v>823</v>
      </c>
      <c r="K459" s="2" t="s">
        <v>42</v>
      </c>
      <c r="L459" s="34" t="str">
        <f t="shared" si="28"/>
        <v>佐々木　隆之介 (2)</v>
      </c>
      <c r="M459" s="34" t="str">
        <f t="shared" si="29"/>
        <v>05</v>
      </c>
      <c r="N459" s="34" t="str">
        <f t="shared" si="30"/>
        <v>Ryunosuke SASAKI (05)</v>
      </c>
      <c r="O459" s="34">
        <f t="shared" si="31"/>
        <v>100000458</v>
      </c>
    </row>
    <row r="460" spans="1:15" ht="18">
      <c r="A460" s="186">
        <v>459</v>
      </c>
      <c r="B460" s="2">
        <v>492200</v>
      </c>
      <c r="C460" s="2" t="s">
        <v>173</v>
      </c>
      <c r="D460" s="2" t="s">
        <v>6578</v>
      </c>
      <c r="E460" s="2" t="s">
        <v>6579</v>
      </c>
      <c r="F460" s="196" t="s">
        <v>6580</v>
      </c>
      <c r="G460" s="2">
        <v>2</v>
      </c>
      <c r="H460" s="2" t="s">
        <v>5761</v>
      </c>
      <c r="I460" s="2" t="s">
        <v>618</v>
      </c>
      <c r="J460" s="2" t="s">
        <v>676</v>
      </c>
      <c r="K460" s="2" t="s">
        <v>42</v>
      </c>
      <c r="L460" s="34" t="str">
        <f t="shared" si="28"/>
        <v>粟井　丈 (2)</v>
      </c>
      <c r="M460" s="34" t="str">
        <f t="shared" si="29"/>
        <v>05</v>
      </c>
      <c r="N460" s="34" t="str">
        <f t="shared" si="30"/>
        <v>Jo AWAI (05)</v>
      </c>
      <c r="O460" s="34">
        <f t="shared" si="31"/>
        <v>100000459</v>
      </c>
    </row>
    <row r="461" spans="1:15" ht="18">
      <c r="A461" s="186">
        <v>460</v>
      </c>
      <c r="B461" s="2">
        <v>492200</v>
      </c>
      <c r="C461" s="2" t="s">
        <v>173</v>
      </c>
      <c r="D461" s="2" t="s">
        <v>6581</v>
      </c>
      <c r="E461" s="2" t="s">
        <v>6582</v>
      </c>
      <c r="F461" s="196" t="s">
        <v>6583</v>
      </c>
      <c r="G461" s="2">
        <v>2</v>
      </c>
      <c r="H461" s="2" t="s">
        <v>6216</v>
      </c>
      <c r="I461" s="2" t="s">
        <v>453</v>
      </c>
      <c r="J461" s="2" t="s">
        <v>460</v>
      </c>
      <c r="K461" s="2" t="s">
        <v>42</v>
      </c>
      <c r="L461" s="34" t="str">
        <f t="shared" si="28"/>
        <v>水野　那音 (2)</v>
      </c>
      <c r="M461" s="34" t="str">
        <f t="shared" si="29"/>
        <v>05</v>
      </c>
      <c r="N461" s="34" t="str">
        <f t="shared" si="30"/>
        <v>Naoto MIZUNO (05)</v>
      </c>
      <c r="O461" s="34">
        <f t="shared" si="31"/>
        <v>100000460</v>
      </c>
    </row>
    <row r="462" spans="1:15" ht="18">
      <c r="A462" s="186">
        <v>461</v>
      </c>
      <c r="B462" s="2">
        <v>492200</v>
      </c>
      <c r="C462" s="2" t="s">
        <v>173</v>
      </c>
      <c r="D462" s="2" t="s">
        <v>6584</v>
      </c>
      <c r="E462" s="2" t="s">
        <v>6585</v>
      </c>
      <c r="F462" s="196" t="s">
        <v>6586</v>
      </c>
      <c r="G462" s="2">
        <v>2</v>
      </c>
      <c r="H462" s="2" t="s">
        <v>6434</v>
      </c>
      <c r="I462" s="2" t="s">
        <v>157</v>
      </c>
      <c r="J462" s="2" t="s">
        <v>676</v>
      </c>
      <c r="K462" s="2" t="s">
        <v>42</v>
      </c>
      <c r="L462" s="34" t="str">
        <f t="shared" si="28"/>
        <v>林　壌 (2)</v>
      </c>
      <c r="M462" s="34" t="str">
        <f t="shared" si="29"/>
        <v>05</v>
      </c>
      <c r="N462" s="34" t="str">
        <f t="shared" si="30"/>
        <v>Jo HAYASHI (05)</v>
      </c>
      <c r="O462" s="34">
        <f t="shared" si="31"/>
        <v>100000461</v>
      </c>
    </row>
    <row r="463" spans="1:15" ht="18">
      <c r="A463" s="186">
        <v>462</v>
      </c>
      <c r="B463" s="2">
        <v>492200</v>
      </c>
      <c r="C463" s="2" t="s">
        <v>173</v>
      </c>
      <c r="D463" s="2" t="s">
        <v>6587</v>
      </c>
      <c r="E463" s="2" t="s">
        <v>6588</v>
      </c>
      <c r="F463" s="196" t="s">
        <v>6589</v>
      </c>
      <c r="G463" s="2">
        <v>2</v>
      </c>
      <c r="H463" s="2" t="s">
        <v>5776</v>
      </c>
      <c r="I463" s="2" t="s">
        <v>1160</v>
      </c>
      <c r="J463" s="2" t="s">
        <v>250</v>
      </c>
      <c r="K463" s="2" t="s">
        <v>42</v>
      </c>
      <c r="L463" s="34" t="str">
        <f t="shared" si="28"/>
        <v>金森　晴音 (2)</v>
      </c>
      <c r="M463" s="34" t="str">
        <f t="shared" si="29"/>
        <v>05</v>
      </c>
      <c r="N463" s="34" t="str">
        <f t="shared" si="30"/>
        <v>Haruto KANAMORI (05)</v>
      </c>
      <c r="O463" s="34">
        <f t="shared" si="31"/>
        <v>100000462</v>
      </c>
    </row>
    <row r="464" spans="1:15" ht="18">
      <c r="A464" s="186">
        <v>463</v>
      </c>
      <c r="B464" s="2">
        <v>492200</v>
      </c>
      <c r="C464" s="2" t="s">
        <v>173</v>
      </c>
      <c r="D464" s="2" t="s">
        <v>6590</v>
      </c>
      <c r="E464" s="2" t="s">
        <v>6591</v>
      </c>
      <c r="F464" s="196" t="s">
        <v>6348</v>
      </c>
      <c r="G464" s="2">
        <v>2</v>
      </c>
      <c r="H464" s="2" t="s">
        <v>6029</v>
      </c>
      <c r="I464" s="2" t="s">
        <v>6592</v>
      </c>
      <c r="J464" s="2" t="s">
        <v>85</v>
      </c>
      <c r="K464" s="2" t="s">
        <v>42</v>
      </c>
      <c r="L464" s="34" t="str">
        <f t="shared" si="28"/>
        <v>岩男　昇空 (2)</v>
      </c>
      <c r="M464" s="34" t="str">
        <f t="shared" si="29"/>
        <v>05</v>
      </c>
      <c r="N464" s="34" t="str">
        <f t="shared" si="30"/>
        <v>Sho IWAO (05)</v>
      </c>
      <c r="O464" s="34">
        <f t="shared" si="31"/>
        <v>100000463</v>
      </c>
    </row>
    <row r="465" spans="1:15" ht="18">
      <c r="A465" s="186">
        <v>464</v>
      </c>
      <c r="B465" s="2">
        <v>492200</v>
      </c>
      <c r="C465" s="2" t="s">
        <v>173</v>
      </c>
      <c r="D465" s="2" t="s">
        <v>6593</v>
      </c>
      <c r="E465" s="2" t="s">
        <v>6594</v>
      </c>
      <c r="F465" s="196" t="s">
        <v>6595</v>
      </c>
      <c r="G465" s="2">
        <v>2</v>
      </c>
      <c r="H465" s="2" t="s">
        <v>5759</v>
      </c>
      <c r="I465" s="2" t="s">
        <v>713</v>
      </c>
      <c r="J465" s="2" t="s">
        <v>6596</v>
      </c>
      <c r="K465" s="2" t="s">
        <v>42</v>
      </c>
      <c r="L465" s="34" t="str">
        <f t="shared" si="28"/>
        <v>奥野　耀 (2)</v>
      </c>
      <c r="M465" s="34" t="str">
        <f t="shared" si="29"/>
        <v>05</v>
      </c>
      <c r="N465" s="34" t="str">
        <f t="shared" si="30"/>
        <v>Yo OKUNO (05)</v>
      </c>
      <c r="O465" s="34">
        <f t="shared" si="31"/>
        <v>100000464</v>
      </c>
    </row>
    <row r="466" spans="1:15" ht="18">
      <c r="A466" s="186">
        <v>465</v>
      </c>
      <c r="B466" s="2">
        <v>492200</v>
      </c>
      <c r="C466" s="2" t="s">
        <v>173</v>
      </c>
      <c r="D466" s="2" t="s">
        <v>6597</v>
      </c>
      <c r="E466" s="2" t="s">
        <v>6598</v>
      </c>
      <c r="F466" s="196" t="s">
        <v>6305</v>
      </c>
      <c r="G466" s="2">
        <v>2</v>
      </c>
      <c r="H466" s="2" t="s">
        <v>6128</v>
      </c>
      <c r="I466" s="2" t="s">
        <v>492</v>
      </c>
      <c r="J466" s="2" t="s">
        <v>88</v>
      </c>
      <c r="K466" s="2" t="s">
        <v>42</v>
      </c>
      <c r="L466" s="34" t="str">
        <f t="shared" si="28"/>
        <v>小川　智也 (2)</v>
      </c>
      <c r="M466" s="34" t="str">
        <f t="shared" si="29"/>
        <v>05</v>
      </c>
      <c r="N466" s="34" t="str">
        <f t="shared" si="30"/>
        <v>Tomoya OGAWA (05)</v>
      </c>
      <c r="O466" s="34">
        <f t="shared" si="31"/>
        <v>100000465</v>
      </c>
    </row>
    <row r="467" spans="1:15" ht="18">
      <c r="A467" s="186">
        <v>466</v>
      </c>
      <c r="B467" s="2">
        <v>492200</v>
      </c>
      <c r="C467" s="2" t="s">
        <v>173</v>
      </c>
      <c r="D467" s="2" t="s">
        <v>6599</v>
      </c>
      <c r="E467" s="2" t="s">
        <v>6600</v>
      </c>
      <c r="F467" s="196" t="s">
        <v>6601</v>
      </c>
      <c r="G467" s="2">
        <v>2</v>
      </c>
      <c r="H467" s="2" t="s">
        <v>5978</v>
      </c>
      <c r="I467" s="2" t="s">
        <v>286</v>
      </c>
      <c r="J467" s="2" t="s">
        <v>462</v>
      </c>
      <c r="K467" s="2" t="s">
        <v>42</v>
      </c>
      <c r="L467" s="34" t="str">
        <f t="shared" si="28"/>
        <v>岸本　琢磨 (2)</v>
      </c>
      <c r="M467" s="34" t="str">
        <f t="shared" si="29"/>
        <v>05</v>
      </c>
      <c r="N467" s="34" t="str">
        <f t="shared" si="30"/>
        <v>Takuma KISHIMOTO (05)</v>
      </c>
      <c r="O467" s="34">
        <f t="shared" si="31"/>
        <v>100000466</v>
      </c>
    </row>
    <row r="468" spans="1:15" ht="18">
      <c r="A468" s="186">
        <v>467</v>
      </c>
      <c r="B468" s="2">
        <v>492200</v>
      </c>
      <c r="C468" s="2" t="s">
        <v>173</v>
      </c>
      <c r="D468" s="2" t="s">
        <v>6602</v>
      </c>
      <c r="E468" s="2" t="s">
        <v>6603</v>
      </c>
      <c r="F468" s="196" t="s">
        <v>6604</v>
      </c>
      <c r="G468" s="2">
        <v>2</v>
      </c>
      <c r="H468" s="2" t="s">
        <v>5769</v>
      </c>
      <c r="I468" s="2" t="s">
        <v>6605</v>
      </c>
      <c r="J468" s="2" t="s">
        <v>5226</v>
      </c>
      <c r="K468" s="2" t="s">
        <v>42</v>
      </c>
      <c r="L468" s="34" t="str">
        <f t="shared" si="28"/>
        <v>森安　瑛音 (2)</v>
      </c>
      <c r="M468" s="34" t="str">
        <f t="shared" si="29"/>
        <v>06</v>
      </c>
      <c r="N468" s="34" t="str">
        <f t="shared" si="30"/>
        <v>Eito MORIYASU (06)</v>
      </c>
      <c r="O468" s="34">
        <f t="shared" si="31"/>
        <v>100000467</v>
      </c>
    </row>
    <row r="469" spans="1:15" ht="18">
      <c r="A469" s="186">
        <v>468</v>
      </c>
      <c r="B469" s="2">
        <v>492200</v>
      </c>
      <c r="C469" s="2" t="s">
        <v>173</v>
      </c>
      <c r="D469" s="2" t="s">
        <v>6606</v>
      </c>
      <c r="E469" s="2" t="s">
        <v>6607</v>
      </c>
      <c r="F469" s="196" t="s">
        <v>6608</v>
      </c>
      <c r="G469" s="2">
        <v>2</v>
      </c>
      <c r="H469" s="2" t="s">
        <v>5779</v>
      </c>
      <c r="I469" s="2" t="s">
        <v>41</v>
      </c>
      <c r="J469" s="2" t="s">
        <v>695</v>
      </c>
      <c r="K469" s="2" t="s">
        <v>42</v>
      </c>
      <c r="L469" s="34" t="str">
        <f t="shared" si="28"/>
        <v>河上　芯之介 (2)</v>
      </c>
      <c r="M469" s="34" t="str">
        <f t="shared" si="29"/>
        <v>05</v>
      </c>
      <c r="N469" s="34" t="str">
        <f t="shared" si="30"/>
        <v>Shinnosuke KAWAKAMI (05)</v>
      </c>
      <c r="O469" s="34">
        <f t="shared" si="31"/>
        <v>100000468</v>
      </c>
    </row>
    <row r="470" spans="1:15" ht="18">
      <c r="A470" s="186">
        <v>469</v>
      </c>
      <c r="B470" s="2">
        <v>492200</v>
      </c>
      <c r="C470" s="2" t="s">
        <v>173</v>
      </c>
      <c r="D470" s="2" t="s">
        <v>6609</v>
      </c>
      <c r="E470" s="2" t="s">
        <v>6610</v>
      </c>
      <c r="F470" s="196" t="s">
        <v>6611</v>
      </c>
      <c r="G470" s="2">
        <v>2</v>
      </c>
      <c r="H470" s="2" t="s">
        <v>5779</v>
      </c>
      <c r="I470" s="2" t="s">
        <v>301</v>
      </c>
      <c r="J470" s="2" t="s">
        <v>1007</v>
      </c>
      <c r="K470" s="2" t="s">
        <v>42</v>
      </c>
      <c r="L470" s="34" t="str">
        <f t="shared" si="28"/>
        <v>平居　昊 (2)</v>
      </c>
      <c r="M470" s="34" t="str">
        <f t="shared" si="29"/>
        <v>05</v>
      </c>
      <c r="N470" s="34" t="str">
        <f t="shared" si="30"/>
        <v>Ko HIRAI (05)</v>
      </c>
      <c r="O470" s="34">
        <f t="shared" si="31"/>
        <v>100000469</v>
      </c>
    </row>
    <row r="471" spans="1:15" ht="18">
      <c r="A471" s="186">
        <v>470</v>
      </c>
      <c r="B471" s="2">
        <v>492200</v>
      </c>
      <c r="C471" s="2" t="s">
        <v>173</v>
      </c>
      <c r="D471" s="2" t="s">
        <v>6612</v>
      </c>
      <c r="E471" s="2" t="s">
        <v>6613</v>
      </c>
      <c r="F471" s="196" t="s">
        <v>6614</v>
      </c>
      <c r="G471" s="2">
        <v>2</v>
      </c>
      <c r="H471" s="2" t="s">
        <v>6213</v>
      </c>
      <c r="I471" s="2" t="s">
        <v>252</v>
      </c>
      <c r="J471" s="2" t="s">
        <v>6615</v>
      </c>
      <c r="K471" s="2" t="s">
        <v>42</v>
      </c>
      <c r="L471" s="34" t="str">
        <f t="shared" si="28"/>
        <v>山口　徹真 (2)</v>
      </c>
      <c r="M471" s="34" t="str">
        <f t="shared" si="29"/>
        <v>05</v>
      </c>
      <c r="N471" s="34" t="str">
        <f t="shared" si="30"/>
        <v>Tetsuma YAMAGUCHI (05)</v>
      </c>
      <c r="O471" s="34">
        <f t="shared" si="31"/>
        <v>100000470</v>
      </c>
    </row>
    <row r="472" spans="1:15" ht="18">
      <c r="A472" s="186">
        <v>471</v>
      </c>
      <c r="B472" s="2">
        <v>492200</v>
      </c>
      <c r="C472" s="2" t="s">
        <v>173</v>
      </c>
      <c r="D472" s="2" t="s">
        <v>6616</v>
      </c>
      <c r="E472" s="2" t="s">
        <v>6617</v>
      </c>
      <c r="F472" s="196" t="s">
        <v>6618</v>
      </c>
      <c r="G472" s="2">
        <v>2</v>
      </c>
      <c r="H472" s="2" t="s">
        <v>6213</v>
      </c>
      <c r="I472" s="2" t="s">
        <v>6619</v>
      </c>
      <c r="J472" s="2" t="s">
        <v>475</v>
      </c>
      <c r="K472" s="2" t="s">
        <v>42</v>
      </c>
      <c r="L472" s="34" t="str">
        <f t="shared" si="28"/>
        <v>東島　啓晃 (2)</v>
      </c>
      <c r="M472" s="34" t="str">
        <f t="shared" si="29"/>
        <v>05</v>
      </c>
      <c r="N472" s="34" t="str">
        <f t="shared" si="30"/>
        <v>Hiroaki HIGASHISHIMA (05)</v>
      </c>
      <c r="O472" s="34">
        <f t="shared" si="31"/>
        <v>100000471</v>
      </c>
    </row>
    <row r="473" spans="1:15" ht="18">
      <c r="A473" s="186">
        <v>472</v>
      </c>
      <c r="B473" s="2">
        <v>492200</v>
      </c>
      <c r="C473" s="2" t="s">
        <v>173</v>
      </c>
      <c r="D473" s="2" t="s">
        <v>6620</v>
      </c>
      <c r="E473" s="2" t="s">
        <v>6621</v>
      </c>
      <c r="F473" s="196" t="s">
        <v>6551</v>
      </c>
      <c r="G473" s="2">
        <v>2</v>
      </c>
      <c r="H473" s="2" t="s">
        <v>6213</v>
      </c>
      <c r="I473" s="2" t="s">
        <v>6622</v>
      </c>
      <c r="J473" s="2" t="s">
        <v>327</v>
      </c>
      <c r="K473" s="2" t="s">
        <v>42</v>
      </c>
      <c r="L473" s="34" t="str">
        <f t="shared" si="28"/>
        <v>中園　翔貴 (2)</v>
      </c>
      <c r="M473" s="34" t="str">
        <f t="shared" si="29"/>
        <v>06</v>
      </c>
      <c r="N473" s="34" t="str">
        <f t="shared" si="30"/>
        <v>Shoki NAKAZONO (06)</v>
      </c>
      <c r="O473" s="34">
        <f t="shared" si="31"/>
        <v>100000472</v>
      </c>
    </row>
    <row r="474" spans="1:15" ht="18">
      <c r="A474" s="186">
        <v>473</v>
      </c>
      <c r="B474" s="2">
        <v>492200</v>
      </c>
      <c r="C474" s="2" t="s">
        <v>173</v>
      </c>
      <c r="D474" s="2" t="s">
        <v>6623</v>
      </c>
      <c r="E474" s="2" t="s">
        <v>6624</v>
      </c>
      <c r="F474" s="196" t="s">
        <v>5846</v>
      </c>
      <c r="G474" s="2">
        <v>2</v>
      </c>
      <c r="H474" s="2" t="s">
        <v>5769</v>
      </c>
      <c r="I474" s="2" t="s">
        <v>415</v>
      </c>
      <c r="J474" s="2" t="s">
        <v>6625</v>
      </c>
      <c r="K474" s="2" t="s">
        <v>42</v>
      </c>
      <c r="L474" s="34" t="str">
        <f t="shared" si="28"/>
        <v>中野　樹範 (2)</v>
      </c>
      <c r="M474" s="34" t="str">
        <f t="shared" si="29"/>
        <v>05</v>
      </c>
      <c r="N474" s="34" t="str">
        <f t="shared" si="30"/>
        <v>Tatsunori NAKANO (05)</v>
      </c>
      <c r="O474" s="34">
        <f t="shared" si="31"/>
        <v>100000473</v>
      </c>
    </row>
    <row r="475" spans="1:15" ht="18">
      <c r="A475" s="186">
        <v>474</v>
      </c>
      <c r="B475" s="2">
        <v>492200</v>
      </c>
      <c r="C475" s="2" t="s">
        <v>173</v>
      </c>
      <c r="D475" s="2" t="s">
        <v>6626</v>
      </c>
      <c r="E475" s="2" t="s">
        <v>6627</v>
      </c>
      <c r="F475" s="196" t="s">
        <v>5961</v>
      </c>
      <c r="G475" s="2">
        <v>2</v>
      </c>
      <c r="H475" s="2" t="s">
        <v>5769</v>
      </c>
      <c r="I475" s="2" t="s">
        <v>572</v>
      </c>
      <c r="J475" s="2" t="s">
        <v>439</v>
      </c>
      <c r="K475" s="2" t="s">
        <v>42</v>
      </c>
      <c r="L475" s="34" t="str">
        <f t="shared" si="28"/>
        <v>島村　拓 (2)</v>
      </c>
      <c r="M475" s="34" t="str">
        <f t="shared" si="29"/>
        <v>05</v>
      </c>
      <c r="N475" s="34" t="str">
        <f t="shared" si="30"/>
        <v>Taku SHIMAMURA (05)</v>
      </c>
      <c r="O475" s="34">
        <f t="shared" si="31"/>
        <v>100000474</v>
      </c>
    </row>
    <row r="476" spans="1:15" ht="18">
      <c r="A476" s="186">
        <v>475</v>
      </c>
      <c r="B476" s="2">
        <v>492200</v>
      </c>
      <c r="C476" s="2" t="s">
        <v>173</v>
      </c>
      <c r="D476" s="2" t="s">
        <v>6628</v>
      </c>
      <c r="E476" s="2" t="s">
        <v>6629</v>
      </c>
      <c r="F476" s="196" t="s">
        <v>6356</v>
      </c>
      <c r="G476" s="2">
        <v>2</v>
      </c>
      <c r="H476" s="2" t="s">
        <v>5759</v>
      </c>
      <c r="I476" s="2" t="s">
        <v>6630</v>
      </c>
      <c r="J476" s="2" t="s">
        <v>73</v>
      </c>
      <c r="K476" s="2" t="s">
        <v>42</v>
      </c>
      <c r="L476" s="34" t="str">
        <f t="shared" si="28"/>
        <v>竹口　遼 (2)</v>
      </c>
      <c r="M476" s="34" t="str">
        <f t="shared" si="29"/>
        <v>05</v>
      </c>
      <c r="N476" s="34" t="str">
        <f t="shared" si="30"/>
        <v>Ryo TAKEGUCHI (05)</v>
      </c>
      <c r="O476" s="34">
        <f t="shared" si="31"/>
        <v>100000475</v>
      </c>
    </row>
    <row r="477" spans="1:15" ht="18">
      <c r="A477" s="186">
        <v>476</v>
      </c>
      <c r="B477" s="2">
        <v>492200</v>
      </c>
      <c r="C477" s="2" t="s">
        <v>173</v>
      </c>
      <c r="D477" s="2" t="s">
        <v>6631</v>
      </c>
      <c r="E477" s="2" t="s">
        <v>6632</v>
      </c>
      <c r="F477" s="196" t="s">
        <v>6633</v>
      </c>
      <c r="G477" s="2">
        <v>2</v>
      </c>
      <c r="H477" s="2" t="s">
        <v>6023</v>
      </c>
      <c r="I477" s="2" t="s">
        <v>6634</v>
      </c>
      <c r="J477" s="2" t="s">
        <v>176</v>
      </c>
      <c r="K477" s="2" t="s">
        <v>42</v>
      </c>
      <c r="L477" s="34" t="str">
        <f t="shared" si="28"/>
        <v>元吉　優太 (2)</v>
      </c>
      <c r="M477" s="34" t="str">
        <f t="shared" si="29"/>
        <v>05</v>
      </c>
      <c r="N477" s="34" t="str">
        <f t="shared" si="30"/>
        <v>Yuta MOTOYOSHI (05)</v>
      </c>
      <c r="O477" s="34">
        <f t="shared" si="31"/>
        <v>100000476</v>
      </c>
    </row>
    <row r="478" spans="1:15" ht="18">
      <c r="A478" s="186">
        <v>477</v>
      </c>
      <c r="B478" s="2">
        <v>492200</v>
      </c>
      <c r="C478" s="2" t="s">
        <v>173</v>
      </c>
      <c r="D478" s="2" t="s">
        <v>6635</v>
      </c>
      <c r="E478" s="2" t="s">
        <v>6636</v>
      </c>
      <c r="F478" s="196" t="s">
        <v>6637</v>
      </c>
      <c r="G478" s="2">
        <v>2</v>
      </c>
      <c r="H478" s="2" t="s">
        <v>249</v>
      </c>
      <c r="I478" s="2" t="s">
        <v>454</v>
      </c>
      <c r="J478" s="2" t="s">
        <v>365</v>
      </c>
      <c r="K478" s="2" t="s">
        <v>42</v>
      </c>
      <c r="L478" s="34" t="str">
        <f t="shared" si="28"/>
        <v>山内　翔馬 (2)</v>
      </c>
      <c r="M478" s="34" t="str">
        <f t="shared" si="29"/>
        <v>05</v>
      </c>
      <c r="N478" s="34" t="str">
        <f t="shared" si="30"/>
        <v>Shoma YAMAUCHI (05)</v>
      </c>
      <c r="O478" s="34">
        <f t="shared" si="31"/>
        <v>100000477</v>
      </c>
    </row>
    <row r="479" spans="1:15" ht="18">
      <c r="A479" s="186">
        <v>478</v>
      </c>
      <c r="B479" s="2">
        <v>492200</v>
      </c>
      <c r="C479" s="2" t="s">
        <v>173</v>
      </c>
      <c r="D479" s="2" t="s">
        <v>6638</v>
      </c>
      <c r="E479" s="2" t="s">
        <v>6639</v>
      </c>
      <c r="F479" s="196" t="s">
        <v>5938</v>
      </c>
      <c r="G479" s="2">
        <v>2</v>
      </c>
      <c r="H479" s="2" t="s">
        <v>5761</v>
      </c>
      <c r="I479" s="2" t="s">
        <v>6640</v>
      </c>
      <c r="J479" s="2" t="s">
        <v>1467</v>
      </c>
      <c r="K479" s="2" t="s">
        <v>42</v>
      </c>
      <c r="L479" s="34" t="str">
        <f t="shared" si="28"/>
        <v>久世　優空 (2)</v>
      </c>
      <c r="M479" s="34" t="str">
        <f t="shared" si="29"/>
        <v>05</v>
      </c>
      <c r="N479" s="34" t="str">
        <f t="shared" si="30"/>
        <v>Yura KUZE (05)</v>
      </c>
      <c r="O479" s="34">
        <f t="shared" si="31"/>
        <v>100000478</v>
      </c>
    </row>
    <row r="480" spans="1:15" ht="18">
      <c r="A480" s="186">
        <v>479</v>
      </c>
      <c r="B480" s="2">
        <v>492200</v>
      </c>
      <c r="C480" s="2" t="s">
        <v>173</v>
      </c>
      <c r="D480" s="2" t="s">
        <v>6641</v>
      </c>
      <c r="E480" s="2" t="s">
        <v>6642</v>
      </c>
      <c r="F480" s="196" t="s">
        <v>6601</v>
      </c>
      <c r="G480" s="2">
        <v>2</v>
      </c>
      <c r="H480" s="2" t="s">
        <v>5760</v>
      </c>
      <c r="I480" s="2" t="s">
        <v>6643</v>
      </c>
      <c r="J480" s="2" t="s">
        <v>276</v>
      </c>
      <c r="K480" s="2" t="s">
        <v>42</v>
      </c>
      <c r="L480" s="34" t="str">
        <f t="shared" si="28"/>
        <v>奥津　翔太 (2)</v>
      </c>
      <c r="M480" s="34" t="str">
        <f t="shared" si="29"/>
        <v>05</v>
      </c>
      <c r="N480" s="34" t="str">
        <f t="shared" si="30"/>
        <v>Shota OKUTSU (05)</v>
      </c>
      <c r="O480" s="34">
        <f t="shared" si="31"/>
        <v>100000479</v>
      </c>
    </row>
    <row r="481" spans="1:15" ht="18">
      <c r="A481" s="186">
        <v>480</v>
      </c>
      <c r="B481" s="2">
        <v>492200</v>
      </c>
      <c r="C481" s="2" t="s">
        <v>173</v>
      </c>
      <c r="D481" s="2" t="s">
        <v>6644</v>
      </c>
      <c r="E481" s="2" t="s">
        <v>6645</v>
      </c>
      <c r="F481" s="196" t="s">
        <v>6141</v>
      </c>
      <c r="G481" s="2">
        <v>2</v>
      </c>
      <c r="H481" s="2" t="s">
        <v>5761</v>
      </c>
      <c r="I481" s="2" t="s">
        <v>6646</v>
      </c>
      <c r="J481" s="2" t="s">
        <v>508</v>
      </c>
      <c r="K481" s="2" t="s">
        <v>42</v>
      </c>
      <c r="L481" s="34" t="str">
        <f t="shared" si="28"/>
        <v>大畑　貴裕 (2)</v>
      </c>
      <c r="M481" s="34" t="str">
        <f t="shared" si="29"/>
        <v>05</v>
      </c>
      <c r="N481" s="34" t="str">
        <f t="shared" si="30"/>
        <v>Takahiro OHATA (05)</v>
      </c>
      <c r="O481" s="34">
        <f t="shared" si="31"/>
        <v>100000480</v>
      </c>
    </row>
    <row r="482" spans="1:15" ht="18">
      <c r="A482" s="186">
        <v>481</v>
      </c>
      <c r="B482" s="2">
        <v>492200</v>
      </c>
      <c r="C482" s="2" t="s">
        <v>173</v>
      </c>
      <c r="D482" s="2" t="s">
        <v>6647</v>
      </c>
      <c r="E482" s="2" t="s">
        <v>6648</v>
      </c>
      <c r="F482" s="196" t="s">
        <v>6649</v>
      </c>
      <c r="G482" s="2">
        <v>2</v>
      </c>
      <c r="H482" s="2" t="s">
        <v>5779</v>
      </c>
      <c r="I482" s="2" t="s">
        <v>863</v>
      </c>
      <c r="J482" s="2" t="s">
        <v>147</v>
      </c>
      <c r="K482" s="2" t="s">
        <v>42</v>
      </c>
      <c r="L482" s="34" t="str">
        <f t="shared" si="28"/>
        <v>丸尾　陸斗 (2)</v>
      </c>
      <c r="M482" s="34" t="str">
        <f t="shared" si="29"/>
        <v>05</v>
      </c>
      <c r="N482" s="34" t="str">
        <f t="shared" si="30"/>
        <v>Rikuto MARUO (05)</v>
      </c>
      <c r="O482" s="34">
        <f t="shared" si="31"/>
        <v>100000481</v>
      </c>
    </row>
    <row r="483" spans="1:15" ht="18">
      <c r="A483" s="186">
        <v>482</v>
      </c>
      <c r="B483" s="2">
        <v>492200</v>
      </c>
      <c r="C483" s="2" t="s">
        <v>173</v>
      </c>
      <c r="D483" s="2" t="s">
        <v>6650</v>
      </c>
      <c r="E483" s="2" t="s">
        <v>6651</v>
      </c>
      <c r="F483" s="196" t="s">
        <v>6652</v>
      </c>
      <c r="G483" s="2">
        <v>2</v>
      </c>
      <c r="H483" s="2" t="s">
        <v>5978</v>
      </c>
      <c r="I483" s="2" t="s">
        <v>4800</v>
      </c>
      <c r="J483" s="2" t="s">
        <v>1462</v>
      </c>
      <c r="K483" s="2" t="s">
        <v>42</v>
      </c>
      <c r="L483" s="34" t="str">
        <f t="shared" si="28"/>
        <v>寺村　桃 (2)</v>
      </c>
      <c r="M483" s="34" t="str">
        <f t="shared" si="29"/>
        <v>05</v>
      </c>
      <c r="N483" s="34" t="str">
        <f t="shared" si="30"/>
        <v>Momo TERAMURA (05)</v>
      </c>
      <c r="O483" s="34">
        <f t="shared" si="31"/>
        <v>100000482</v>
      </c>
    </row>
    <row r="484" spans="1:15" ht="18">
      <c r="A484" s="186">
        <v>483</v>
      </c>
      <c r="B484" s="2">
        <v>492200</v>
      </c>
      <c r="C484" s="2" t="s">
        <v>173</v>
      </c>
      <c r="D484" s="2" t="s">
        <v>6653</v>
      </c>
      <c r="E484" s="2" t="s">
        <v>6654</v>
      </c>
      <c r="F484" s="196" t="s">
        <v>6655</v>
      </c>
      <c r="G484" s="2">
        <v>2</v>
      </c>
      <c r="H484" s="2" t="s">
        <v>5830</v>
      </c>
      <c r="I484" s="2" t="s">
        <v>91</v>
      </c>
      <c r="J484" s="2" t="s">
        <v>86</v>
      </c>
      <c r="K484" s="2" t="s">
        <v>42</v>
      </c>
      <c r="L484" s="34" t="str">
        <f t="shared" si="28"/>
        <v>藤原　光汰 (2)</v>
      </c>
      <c r="M484" s="34" t="str">
        <f t="shared" si="29"/>
        <v>05</v>
      </c>
      <c r="N484" s="34" t="str">
        <f t="shared" si="30"/>
        <v>Kota FUJIWARA (05)</v>
      </c>
      <c r="O484" s="34">
        <f t="shared" si="31"/>
        <v>100000483</v>
      </c>
    </row>
    <row r="485" spans="1:15" ht="18">
      <c r="A485" s="186">
        <v>484</v>
      </c>
      <c r="B485" s="2">
        <v>492200</v>
      </c>
      <c r="C485" s="2" t="s">
        <v>173</v>
      </c>
      <c r="D485" s="2" t="s">
        <v>6656</v>
      </c>
      <c r="E485" s="2" t="s">
        <v>6657</v>
      </c>
      <c r="F485" s="196" t="s">
        <v>6658</v>
      </c>
      <c r="G485" s="2">
        <v>2</v>
      </c>
      <c r="H485" s="2" t="s">
        <v>5759</v>
      </c>
      <c r="I485" s="2" t="s">
        <v>622</v>
      </c>
      <c r="J485" s="2" t="s">
        <v>6659</v>
      </c>
      <c r="K485" s="2" t="s">
        <v>42</v>
      </c>
      <c r="L485" s="34" t="str">
        <f t="shared" si="28"/>
        <v>玉井　廉之助 (2)</v>
      </c>
      <c r="M485" s="34" t="str">
        <f t="shared" si="29"/>
        <v>05</v>
      </c>
      <c r="N485" s="34" t="str">
        <f t="shared" si="30"/>
        <v>Rennosuke TAMAI (05)</v>
      </c>
      <c r="O485" s="34">
        <f t="shared" si="31"/>
        <v>100000484</v>
      </c>
    </row>
    <row r="486" spans="1:15" ht="18">
      <c r="A486" s="186">
        <v>485</v>
      </c>
      <c r="B486" s="2">
        <v>492200</v>
      </c>
      <c r="C486" s="2" t="s">
        <v>173</v>
      </c>
      <c r="D486" s="2" t="s">
        <v>6660</v>
      </c>
      <c r="E486" s="2" t="s">
        <v>6661</v>
      </c>
      <c r="F486" s="196" t="s">
        <v>6662</v>
      </c>
      <c r="G486" s="2">
        <v>2</v>
      </c>
      <c r="H486" s="2" t="s">
        <v>5978</v>
      </c>
      <c r="I486" s="2" t="s">
        <v>84</v>
      </c>
      <c r="J486" s="2" t="s">
        <v>513</v>
      </c>
      <c r="K486" s="2" t="s">
        <v>42</v>
      </c>
      <c r="L486" s="34" t="str">
        <f t="shared" si="28"/>
        <v>片山　結宇 (2)</v>
      </c>
      <c r="M486" s="34" t="str">
        <f t="shared" si="29"/>
        <v>05</v>
      </c>
      <c r="N486" s="34" t="str">
        <f t="shared" si="30"/>
        <v>Yu KATAYAMA (05)</v>
      </c>
      <c r="O486" s="34">
        <f t="shared" si="31"/>
        <v>100000485</v>
      </c>
    </row>
    <row r="487" spans="1:15" ht="18">
      <c r="A487" s="186">
        <v>486</v>
      </c>
      <c r="B487" s="2">
        <v>492200</v>
      </c>
      <c r="C487" s="2" t="s">
        <v>173</v>
      </c>
      <c r="D487" s="2" t="s">
        <v>6663</v>
      </c>
      <c r="E487" s="2" t="s">
        <v>6664</v>
      </c>
      <c r="F487" s="196" t="s">
        <v>6665</v>
      </c>
      <c r="G487" s="2">
        <v>2</v>
      </c>
      <c r="H487" s="2" t="s">
        <v>5978</v>
      </c>
      <c r="I487" s="2" t="s">
        <v>519</v>
      </c>
      <c r="J487" s="2" t="s">
        <v>71</v>
      </c>
      <c r="K487" s="2" t="s">
        <v>42</v>
      </c>
      <c r="L487" s="34" t="str">
        <f t="shared" si="28"/>
        <v>宮内　廣騎 (2)</v>
      </c>
      <c r="M487" s="34" t="str">
        <f t="shared" si="29"/>
        <v>05</v>
      </c>
      <c r="N487" s="34" t="str">
        <f t="shared" si="30"/>
        <v>Koki MIYAUCHI (05)</v>
      </c>
      <c r="O487" s="34">
        <f t="shared" si="31"/>
        <v>100000486</v>
      </c>
    </row>
    <row r="488" spans="1:15" ht="18">
      <c r="A488" s="186">
        <v>487</v>
      </c>
      <c r="B488" s="2">
        <v>492200</v>
      </c>
      <c r="C488" s="2" t="s">
        <v>173</v>
      </c>
      <c r="D488" s="2" t="s">
        <v>6666</v>
      </c>
      <c r="E488" s="2" t="s">
        <v>6667</v>
      </c>
      <c r="F488" s="196" t="s">
        <v>6668</v>
      </c>
      <c r="G488" s="2">
        <v>2</v>
      </c>
      <c r="H488" s="2" t="s">
        <v>6435</v>
      </c>
      <c r="I488" s="2" t="s">
        <v>6669</v>
      </c>
      <c r="J488" s="2" t="s">
        <v>200</v>
      </c>
      <c r="K488" s="2" t="s">
        <v>42</v>
      </c>
      <c r="L488" s="34" t="str">
        <f t="shared" si="28"/>
        <v>石澤　和弥 (2)</v>
      </c>
      <c r="M488" s="34" t="str">
        <f t="shared" si="29"/>
        <v>05</v>
      </c>
      <c r="N488" s="34" t="str">
        <f t="shared" si="30"/>
        <v>Kazuya ISHIZAWA (05)</v>
      </c>
      <c r="O488" s="34">
        <f t="shared" si="31"/>
        <v>100000487</v>
      </c>
    </row>
    <row r="489" spans="1:15" ht="18">
      <c r="A489" s="186">
        <v>488</v>
      </c>
      <c r="B489" s="2">
        <v>492200</v>
      </c>
      <c r="C489" s="2" t="s">
        <v>173</v>
      </c>
      <c r="D489" s="2" t="s">
        <v>6670</v>
      </c>
      <c r="E489" s="2" t="s">
        <v>6671</v>
      </c>
      <c r="F489" s="196" t="s">
        <v>6672</v>
      </c>
      <c r="G489" s="2">
        <v>2</v>
      </c>
      <c r="H489" s="2" t="s">
        <v>5978</v>
      </c>
      <c r="I489" s="2" t="s">
        <v>6673</v>
      </c>
      <c r="J489" s="2" t="s">
        <v>284</v>
      </c>
      <c r="K489" s="2" t="s">
        <v>42</v>
      </c>
      <c r="L489" s="34" t="str">
        <f t="shared" si="28"/>
        <v>雨森　俊典 (2)</v>
      </c>
      <c r="M489" s="34" t="str">
        <f t="shared" si="29"/>
        <v>06</v>
      </c>
      <c r="N489" s="34" t="str">
        <f t="shared" si="30"/>
        <v>Shunsuke AMEMORI (06)</v>
      </c>
      <c r="O489" s="34">
        <f t="shared" si="31"/>
        <v>100000488</v>
      </c>
    </row>
    <row r="490" spans="1:15" ht="18">
      <c r="A490" s="186">
        <v>489</v>
      </c>
      <c r="B490" s="2">
        <v>492200</v>
      </c>
      <c r="C490" s="2" t="s">
        <v>173</v>
      </c>
      <c r="D490" s="2" t="s">
        <v>6674</v>
      </c>
      <c r="E490" s="2" t="s">
        <v>6675</v>
      </c>
      <c r="F490" s="196" t="s">
        <v>5950</v>
      </c>
      <c r="G490" s="2">
        <v>2</v>
      </c>
      <c r="H490" s="2" t="s">
        <v>5978</v>
      </c>
      <c r="I490" s="2" t="s">
        <v>420</v>
      </c>
      <c r="J490" s="2" t="s">
        <v>158</v>
      </c>
      <c r="K490" s="2" t="s">
        <v>42</v>
      </c>
      <c r="L490" s="34" t="str">
        <f t="shared" si="28"/>
        <v>谷　謙太朗 (2)</v>
      </c>
      <c r="M490" s="34" t="str">
        <f t="shared" si="29"/>
        <v>05</v>
      </c>
      <c r="N490" s="34" t="str">
        <f t="shared" si="30"/>
        <v>Kentaro TANI (05)</v>
      </c>
      <c r="O490" s="34">
        <f t="shared" si="31"/>
        <v>100000489</v>
      </c>
    </row>
    <row r="491" spans="1:15" ht="18">
      <c r="A491" s="186">
        <v>490</v>
      </c>
      <c r="B491" s="2">
        <v>492200</v>
      </c>
      <c r="C491" s="2" t="s">
        <v>173</v>
      </c>
      <c r="D491" s="2" t="s">
        <v>6676</v>
      </c>
      <c r="E491" s="2" t="s">
        <v>6677</v>
      </c>
      <c r="F491" s="196" t="s">
        <v>6678</v>
      </c>
      <c r="G491" s="2">
        <v>2</v>
      </c>
      <c r="H491" s="2" t="s">
        <v>5760</v>
      </c>
      <c r="I491" s="2" t="s">
        <v>125</v>
      </c>
      <c r="J491" s="2" t="s">
        <v>71</v>
      </c>
      <c r="K491" s="2" t="s">
        <v>42</v>
      </c>
      <c r="L491" s="34" t="str">
        <f t="shared" si="28"/>
        <v>安藤　亘輝 (2)</v>
      </c>
      <c r="M491" s="34" t="str">
        <f t="shared" si="29"/>
        <v>05</v>
      </c>
      <c r="N491" s="34" t="str">
        <f t="shared" si="30"/>
        <v>Koki ANDO (05)</v>
      </c>
      <c r="O491" s="34">
        <f t="shared" si="31"/>
        <v>100000490</v>
      </c>
    </row>
    <row r="492" spans="1:15" ht="18">
      <c r="A492" s="186">
        <v>491</v>
      </c>
      <c r="B492" s="2">
        <v>492200</v>
      </c>
      <c r="C492" s="2" t="s">
        <v>173</v>
      </c>
      <c r="D492" s="2" t="s">
        <v>6679</v>
      </c>
      <c r="E492" s="2" t="s">
        <v>6680</v>
      </c>
      <c r="F492" s="196" t="s">
        <v>6681</v>
      </c>
      <c r="G492" s="2">
        <v>2</v>
      </c>
      <c r="H492" s="2" t="s">
        <v>5761</v>
      </c>
      <c r="I492" s="2" t="s">
        <v>252</v>
      </c>
      <c r="J492" s="2" t="s">
        <v>85</v>
      </c>
      <c r="K492" s="2" t="s">
        <v>42</v>
      </c>
      <c r="L492" s="34" t="str">
        <f t="shared" si="28"/>
        <v>山口　翔 (2)</v>
      </c>
      <c r="M492" s="34" t="str">
        <f t="shared" si="29"/>
        <v>05</v>
      </c>
      <c r="N492" s="34" t="str">
        <f t="shared" si="30"/>
        <v>Sho YAMAGUCHI (05)</v>
      </c>
      <c r="O492" s="34">
        <f t="shared" si="31"/>
        <v>100000491</v>
      </c>
    </row>
    <row r="493" spans="1:15" ht="18">
      <c r="A493" s="186">
        <v>492</v>
      </c>
      <c r="B493" s="2">
        <v>492200</v>
      </c>
      <c r="C493" s="2" t="s">
        <v>173</v>
      </c>
      <c r="D493" s="2" t="s">
        <v>6682</v>
      </c>
      <c r="E493" s="2" t="s">
        <v>6683</v>
      </c>
      <c r="F493" s="196" t="s">
        <v>6684</v>
      </c>
      <c r="G493" s="2">
        <v>2</v>
      </c>
      <c r="H493" s="2" t="s">
        <v>5779</v>
      </c>
      <c r="I493" s="2" t="s">
        <v>6685</v>
      </c>
      <c r="J493" s="2" t="s">
        <v>6686</v>
      </c>
      <c r="K493" s="2" t="s">
        <v>42</v>
      </c>
      <c r="L493" s="34" t="str">
        <f t="shared" si="28"/>
        <v>藤崎　連汰 (2)</v>
      </c>
      <c r="M493" s="34" t="str">
        <f t="shared" si="29"/>
        <v>05</v>
      </c>
      <c r="N493" s="34" t="str">
        <f t="shared" si="30"/>
        <v>Renta FUJISAKI (05)</v>
      </c>
      <c r="O493" s="34">
        <f t="shared" si="31"/>
        <v>100000492</v>
      </c>
    </row>
    <row r="494" spans="1:15" ht="18">
      <c r="A494" s="186">
        <v>493</v>
      </c>
      <c r="B494" s="2">
        <v>492200</v>
      </c>
      <c r="C494" s="2" t="s">
        <v>173</v>
      </c>
      <c r="D494" s="2" t="s">
        <v>6687</v>
      </c>
      <c r="E494" s="2" t="s">
        <v>6688</v>
      </c>
      <c r="F494" s="196" t="s">
        <v>6689</v>
      </c>
      <c r="G494" s="2">
        <v>1</v>
      </c>
      <c r="H494" s="2" t="s">
        <v>5759</v>
      </c>
      <c r="I494" s="2" t="s">
        <v>107</v>
      </c>
      <c r="J494" s="2" t="s">
        <v>6690</v>
      </c>
      <c r="K494" s="2" t="s">
        <v>42</v>
      </c>
      <c r="L494" s="34" t="str">
        <f t="shared" si="28"/>
        <v>大野　和晴 (1)</v>
      </c>
      <c r="M494" s="34" t="str">
        <f t="shared" si="29"/>
        <v>06</v>
      </c>
      <c r="N494" s="34" t="str">
        <f t="shared" si="30"/>
        <v>Kazuharu ONO (06)</v>
      </c>
      <c r="O494" s="34">
        <f t="shared" si="31"/>
        <v>100000493</v>
      </c>
    </row>
    <row r="495" spans="1:15" ht="18">
      <c r="A495" s="186">
        <v>494</v>
      </c>
      <c r="B495" s="2">
        <v>492200</v>
      </c>
      <c r="C495" s="2" t="s">
        <v>173</v>
      </c>
      <c r="D495" s="2" t="s">
        <v>6691</v>
      </c>
      <c r="E495" s="2" t="s">
        <v>6692</v>
      </c>
      <c r="F495" s="196" t="s">
        <v>6693</v>
      </c>
      <c r="G495" s="2">
        <v>1</v>
      </c>
      <c r="H495" s="2" t="s">
        <v>5761</v>
      </c>
      <c r="I495" s="2" t="s">
        <v>6694</v>
      </c>
      <c r="J495" s="2" t="s">
        <v>50</v>
      </c>
      <c r="K495" s="2" t="s">
        <v>42</v>
      </c>
      <c r="L495" s="34" t="str">
        <f t="shared" si="28"/>
        <v>金原　優也 (1)</v>
      </c>
      <c r="M495" s="34" t="str">
        <f t="shared" si="29"/>
        <v>06</v>
      </c>
      <c r="N495" s="34" t="str">
        <f t="shared" si="30"/>
        <v>Yuya KINBARA (06)</v>
      </c>
      <c r="O495" s="34">
        <f t="shared" si="31"/>
        <v>100000494</v>
      </c>
    </row>
    <row r="496" spans="1:15" ht="18">
      <c r="A496" s="186">
        <v>495</v>
      </c>
      <c r="B496" s="2">
        <v>492200</v>
      </c>
      <c r="C496" s="2" t="s">
        <v>173</v>
      </c>
      <c r="D496" s="2" t="s">
        <v>6695</v>
      </c>
      <c r="E496" s="2" t="s">
        <v>6696</v>
      </c>
      <c r="F496" s="196" t="s">
        <v>6697</v>
      </c>
      <c r="G496" s="2">
        <v>1</v>
      </c>
      <c r="H496" s="2" t="s">
        <v>5768</v>
      </c>
      <c r="I496" s="2" t="s">
        <v>361</v>
      </c>
      <c r="J496" s="2" t="s">
        <v>462</v>
      </c>
      <c r="K496" s="2" t="s">
        <v>42</v>
      </c>
      <c r="L496" s="34" t="str">
        <f t="shared" si="28"/>
        <v>和田　拓真 (1)</v>
      </c>
      <c r="M496" s="34" t="str">
        <f t="shared" si="29"/>
        <v>06</v>
      </c>
      <c r="N496" s="34" t="str">
        <f t="shared" si="30"/>
        <v>Takuma WADA (06)</v>
      </c>
      <c r="O496" s="34">
        <f t="shared" si="31"/>
        <v>100000495</v>
      </c>
    </row>
    <row r="497" spans="1:15" ht="18">
      <c r="A497" s="186">
        <v>496</v>
      </c>
      <c r="B497" s="2">
        <v>492200</v>
      </c>
      <c r="C497" s="2" t="s">
        <v>173</v>
      </c>
      <c r="D497" s="2" t="s">
        <v>6698</v>
      </c>
      <c r="E497" s="2" t="s">
        <v>6699</v>
      </c>
      <c r="F497" s="196" t="s">
        <v>6700</v>
      </c>
      <c r="G497" s="2">
        <v>1</v>
      </c>
      <c r="H497" s="2" t="s">
        <v>5760</v>
      </c>
      <c r="I497" s="2" t="s">
        <v>6701</v>
      </c>
      <c r="J497" s="2" t="s">
        <v>803</v>
      </c>
      <c r="K497" s="2" t="s">
        <v>42</v>
      </c>
      <c r="L497" s="34" t="str">
        <f t="shared" si="28"/>
        <v>白髭　怜士 (1)</v>
      </c>
      <c r="M497" s="34" t="str">
        <f t="shared" si="29"/>
        <v>06</v>
      </c>
      <c r="N497" s="34" t="str">
        <f t="shared" si="30"/>
        <v>Reiji SHIRAHIGE (06)</v>
      </c>
      <c r="O497" s="34">
        <f t="shared" si="31"/>
        <v>100000496</v>
      </c>
    </row>
    <row r="498" spans="1:15" ht="18">
      <c r="A498" s="186">
        <v>497</v>
      </c>
      <c r="B498" s="2">
        <v>492200</v>
      </c>
      <c r="C498" s="2" t="s">
        <v>173</v>
      </c>
      <c r="D498" s="2" t="s">
        <v>6702</v>
      </c>
      <c r="E498" s="2" t="s">
        <v>6703</v>
      </c>
      <c r="F498" s="196" t="s">
        <v>6693</v>
      </c>
      <c r="G498" s="2">
        <v>1</v>
      </c>
      <c r="H498" s="2" t="s">
        <v>6433</v>
      </c>
      <c r="I498" s="2" t="s">
        <v>6704</v>
      </c>
      <c r="J498" s="2" t="s">
        <v>6705</v>
      </c>
      <c r="K498" s="2" t="s">
        <v>42</v>
      </c>
      <c r="L498" s="34" t="str">
        <f t="shared" si="28"/>
        <v>三森　咲大朗 (1)</v>
      </c>
      <c r="M498" s="34" t="str">
        <f t="shared" si="29"/>
        <v>06</v>
      </c>
      <c r="N498" s="34" t="str">
        <f t="shared" si="30"/>
        <v>Sakutarou MIMORI (06)</v>
      </c>
      <c r="O498" s="34">
        <f t="shared" si="31"/>
        <v>100000497</v>
      </c>
    </row>
    <row r="499" spans="1:15" ht="18">
      <c r="A499" s="186">
        <v>498</v>
      </c>
      <c r="B499" s="2">
        <v>492200</v>
      </c>
      <c r="C499" s="2" t="s">
        <v>173</v>
      </c>
      <c r="D499" s="2" t="s">
        <v>6706</v>
      </c>
      <c r="E499" s="2" t="s">
        <v>6707</v>
      </c>
      <c r="F499" s="196" t="s">
        <v>6708</v>
      </c>
      <c r="G499" s="2">
        <v>1</v>
      </c>
      <c r="H499" s="2" t="s">
        <v>6213</v>
      </c>
      <c r="I499" s="2" t="s">
        <v>195</v>
      </c>
      <c r="J499" s="2" t="s">
        <v>627</v>
      </c>
      <c r="K499" s="2" t="s">
        <v>42</v>
      </c>
      <c r="L499" s="34" t="str">
        <f t="shared" si="28"/>
        <v>近藤　謙心 (1)</v>
      </c>
      <c r="M499" s="34" t="str">
        <f t="shared" si="29"/>
        <v>07</v>
      </c>
      <c r="N499" s="34" t="str">
        <f t="shared" si="30"/>
        <v>Kenshin KONDO (07)</v>
      </c>
      <c r="O499" s="34">
        <f t="shared" si="31"/>
        <v>100000498</v>
      </c>
    </row>
    <row r="500" spans="1:15" ht="18">
      <c r="A500" s="186">
        <v>499</v>
      </c>
      <c r="B500" s="2">
        <v>492522</v>
      </c>
      <c r="C500" s="2" t="s">
        <v>266</v>
      </c>
      <c r="D500" s="2" t="s">
        <v>2645</v>
      </c>
      <c r="E500" s="2" t="s">
        <v>2646</v>
      </c>
      <c r="F500" s="196" t="s">
        <v>4703</v>
      </c>
      <c r="G500" s="2">
        <v>4</v>
      </c>
      <c r="H500" s="2" t="s">
        <v>5779</v>
      </c>
      <c r="I500" s="2" t="s">
        <v>1400</v>
      </c>
      <c r="J500" s="2" t="s">
        <v>1292</v>
      </c>
      <c r="K500" s="2" t="s">
        <v>42</v>
      </c>
      <c r="L500" s="34" t="str">
        <f t="shared" si="28"/>
        <v>青山　陽太 (4)</v>
      </c>
      <c r="M500" s="34" t="str">
        <f t="shared" si="29"/>
        <v>04</v>
      </c>
      <c r="N500" s="34" t="str">
        <f t="shared" si="30"/>
        <v>Hinata AOYAMA (04)</v>
      </c>
      <c r="O500" s="34">
        <f t="shared" si="31"/>
        <v>100000499</v>
      </c>
    </row>
    <row r="501" spans="1:15" ht="18">
      <c r="A501" s="186">
        <v>500</v>
      </c>
      <c r="B501" s="2">
        <v>492522</v>
      </c>
      <c r="C501" s="2" t="s">
        <v>266</v>
      </c>
      <c r="D501" s="2" t="s">
        <v>2493</v>
      </c>
      <c r="E501" s="2" t="s">
        <v>2494</v>
      </c>
      <c r="F501" s="196" t="s">
        <v>3797</v>
      </c>
      <c r="G501" s="2">
        <v>4</v>
      </c>
      <c r="H501" s="2" t="s">
        <v>5779</v>
      </c>
      <c r="I501" s="2" t="s">
        <v>3024</v>
      </c>
      <c r="J501" s="2" t="s">
        <v>848</v>
      </c>
      <c r="K501" s="2" t="s">
        <v>42</v>
      </c>
      <c r="L501" s="34" t="str">
        <f t="shared" si="28"/>
        <v>赤井　伊夫貴 (4)</v>
      </c>
      <c r="M501" s="34" t="str">
        <f t="shared" si="29"/>
        <v>03</v>
      </c>
      <c r="N501" s="34" t="str">
        <f t="shared" si="30"/>
        <v>Ibuki AKAI (03)</v>
      </c>
      <c r="O501" s="34">
        <f t="shared" si="31"/>
        <v>100000500</v>
      </c>
    </row>
    <row r="502" spans="1:15" ht="18">
      <c r="A502" s="186">
        <v>501</v>
      </c>
      <c r="B502" s="2">
        <v>492522</v>
      </c>
      <c r="C502" s="2" t="s">
        <v>266</v>
      </c>
      <c r="D502" s="2" t="s">
        <v>6709</v>
      </c>
      <c r="E502" s="2" t="s">
        <v>6710</v>
      </c>
      <c r="F502" s="196" t="s">
        <v>6262</v>
      </c>
      <c r="G502" s="2">
        <v>2</v>
      </c>
      <c r="H502" s="2" t="s">
        <v>5779</v>
      </c>
      <c r="I502" s="2" t="s">
        <v>944</v>
      </c>
      <c r="J502" s="2" t="s">
        <v>60</v>
      </c>
      <c r="K502" s="2" t="s">
        <v>42</v>
      </c>
      <c r="L502" s="34" t="str">
        <f t="shared" si="28"/>
        <v>荒木　匠 (2)</v>
      </c>
      <c r="M502" s="34" t="str">
        <f t="shared" si="29"/>
        <v>05</v>
      </c>
      <c r="N502" s="34" t="str">
        <f t="shared" si="30"/>
        <v>Takumi ARAKI (05)</v>
      </c>
      <c r="O502" s="34">
        <f t="shared" si="31"/>
        <v>100000501</v>
      </c>
    </row>
    <row r="503" spans="1:15" ht="18">
      <c r="A503" s="186">
        <v>502</v>
      </c>
      <c r="B503" s="2">
        <v>492522</v>
      </c>
      <c r="C503" s="2" t="s">
        <v>266</v>
      </c>
      <c r="D503" s="2" t="s">
        <v>5483</v>
      </c>
      <c r="E503" s="2" t="s">
        <v>4756</v>
      </c>
      <c r="F503" s="196" t="s">
        <v>4138</v>
      </c>
      <c r="G503" s="2">
        <v>3</v>
      </c>
      <c r="H503" s="2" t="s">
        <v>5760</v>
      </c>
      <c r="I503" s="2" t="s">
        <v>255</v>
      </c>
      <c r="J503" s="2" t="s">
        <v>4757</v>
      </c>
      <c r="K503" s="2" t="s">
        <v>42</v>
      </c>
      <c r="L503" s="34" t="str">
        <f t="shared" si="28"/>
        <v>石川　輝朗 (3)</v>
      </c>
      <c r="M503" s="34" t="str">
        <f t="shared" si="29"/>
        <v>05</v>
      </c>
      <c r="N503" s="34" t="str">
        <f t="shared" si="30"/>
        <v>Teruaki ISHIKAWA (05)</v>
      </c>
      <c r="O503" s="34">
        <f t="shared" si="31"/>
        <v>100000502</v>
      </c>
    </row>
    <row r="504" spans="1:15" ht="18">
      <c r="A504" s="186">
        <v>503</v>
      </c>
      <c r="B504" s="2">
        <v>492522</v>
      </c>
      <c r="C504" s="2" t="s">
        <v>266</v>
      </c>
      <c r="D504" s="2" t="s">
        <v>315</v>
      </c>
      <c r="E504" s="2" t="s">
        <v>316</v>
      </c>
      <c r="F504" s="196" t="s">
        <v>4608</v>
      </c>
      <c r="G504" s="2" t="s">
        <v>501</v>
      </c>
      <c r="H504" s="2" t="s">
        <v>5768</v>
      </c>
      <c r="I504" s="2" t="s">
        <v>190</v>
      </c>
      <c r="J504" s="2" t="s">
        <v>317</v>
      </c>
      <c r="K504" s="2" t="s">
        <v>42</v>
      </c>
      <c r="L504" s="34" t="str">
        <f t="shared" si="28"/>
        <v>石田　淳人 (M2)</v>
      </c>
      <c r="M504" s="34" t="str">
        <f t="shared" si="29"/>
        <v>01</v>
      </c>
      <c r="N504" s="34" t="str">
        <f t="shared" si="30"/>
        <v>Junto ISHIDA (01)</v>
      </c>
      <c r="O504" s="34">
        <f t="shared" si="31"/>
        <v>100000503</v>
      </c>
    </row>
    <row r="505" spans="1:15" ht="18">
      <c r="A505" s="186">
        <v>504</v>
      </c>
      <c r="B505" s="2">
        <v>492522</v>
      </c>
      <c r="C505" s="2" t="s">
        <v>266</v>
      </c>
      <c r="D505" s="2" t="s">
        <v>6711</v>
      </c>
      <c r="E505" s="2" t="s">
        <v>6712</v>
      </c>
      <c r="F505" s="196" t="s">
        <v>5846</v>
      </c>
      <c r="G505" s="2">
        <v>2</v>
      </c>
      <c r="H505" s="2" t="s">
        <v>5978</v>
      </c>
      <c r="I505" s="2" t="s">
        <v>687</v>
      </c>
      <c r="J505" s="2" t="s">
        <v>250</v>
      </c>
      <c r="K505" s="2" t="s">
        <v>42</v>
      </c>
      <c r="L505" s="34" t="str">
        <f t="shared" si="28"/>
        <v>石原　陽翔 (2)</v>
      </c>
      <c r="M505" s="34" t="str">
        <f t="shared" si="29"/>
        <v>05</v>
      </c>
      <c r="N505" s="34" t="str">
        <f t="shared" si="30"/>
        <v>Haruto ISHIHARA (05)</v>
      </c>
      <c r="O505" s="34">
        <f t="shared" si="31"/>
        <v>100000504</v>
      </c>
    </row>
    <row r="506" spans="1:15" ht="18">
      <c r="A506" s="186">
        <v>505</v>
      </c>
      <c r="B506" s="2">
        <v>492522</v>
      </c>
      <c r="C506" s="2" t="s">
        <v>266</v>
      </c>
      <c r="D506" s="2" t="s">
        <v>2647</v>
      </c>
      <c r="E506" s="2" t="s">
        <v>2648</v>
      </c>
      <c r="F506" s="196" t="s">
        <v>4704</v>
      </c>
      <c r="G506" s="2">
        <v>4</v>
      </c>
      <c r="H506" s="2" t="s">
        <v>5779</v>
      </c>
      <c r="I506" s="2" t="s">
        <v>72</v>
      </c>
      <c r="J506" s="2" t="s">
        <v>612</v>
      </c>
      <c r="K506" s="2" t="s">
        <v>42</v>
      </c>
      <c r="L506" s="34" t="str">
        <f t="shared" si="28"/>
        <v>伊藤　大輔 (4)</v>
      </c>
      <c r="M506" s="34" t="str">
        <f t="shared" si="29"/>
        <v>03</v>
      </c>
      <c r="N506" s="34" t="str">
        <f t="shared" si="30"/>
        <v>Daisuke ITO (03)</v>
      </c>
      <c r="O506" s="34">
        <f t="shared" si="31"/>
        <v>100000505</v>
      </c>
    </row>
    <row r="507" spans="1:15" ht="18">
      <c r="A507" s="186">
        <v>506</v>
      </c>
      <c r="B507" s="2">
        <v>492522</v>
      </c>
      <c r="C507" s="2" t="s">
        <v>266</v>
      </c>
      <c r="D507" s="2" t="s">
        <v>6713</v>
      </c>
      <c r="E507" s="2" t="s">
        <v>6714</v>
      </c>
      <c r="F507" s="196" t="s">
        <v>6715</v>
      </c>
      <c r="G507" s="2">
        <v>2</v>
      </c>
      <c r="H507" s="2" t="s">
        <v>5978</v>
      </c>
      <c r="I507" s="2" t="s">
        <v>72</v>
      </c>
      <c r="J507" s="2" t="s">
        <v>449</v>
      </c>
      <c r="K507" s="2" t="s">
        <v>42</v>
      </c>
      <c r="L507" s="34" t="str">
        <f t="shared" si="28"/>
        <v>伊藤　創 (2)</v>
      </c>
      <c r="M507" s="34" t="str">
        <f t="shared" si="29"/>
        <v>05</v>
      </c>
      <c r="N507" s="34" t="str">
        <f t="shared" si="30"/>
        <v>Hajime ITO (05)</v>
      </c>
      <c r="O507" s="34">
        <f t="shared" si="31"/>
        <v>100000506</v>
      </c>
    </row>
    <row r="508" spans="1:15" ht="18">
      <c r="A508" s="186">
        <v>507</v>
      </c>
      <c r="B508" s="2">
        <v>492522</v>
      </c>
      <c r="C508" s="2" t="s">
        <v>266</v>
      </c>
      <c r="D508" s="2" t="s">
        <v>4751</v>
      </c>
      <c r="E508" s="2" t="s">
        <v>4752</v>
      </c>
      <c r="F508" s="196" t="s">
        <v>4013</v>
      </c>
      <c r="G508" s="2">
        <v>3</v>
      </c>
      <c r="H508" s="2" t="s">
        <v>5830</v>
      </c>
      <c r="I508" s="2" t="s">
        <v>72</v>
      </c>
      <c r="J508" s="2" t="s">
        <v>154</v>
      </c>
      <c r="K508" s="2" t="s">
        <v>42</v>
      </c>
      <c r="L508" s="34" t="str">
        <f t="shared" si="28"/>
        <v>伊藤　悠真 (3)</v>
      </c>
      <c r="M508" s="34" t="str">
        <f t="shared" si="29"/>
        <v>04</v>
      </c>
      <c r="N508" s="34" t="str">
        <f t="shared" si="30"/>
        <v>Yuma ITO (04)</v>
      </c>
      <c r="O508" s="34">
        <f t="shared" si="31"/>
        <v>100000507</v>
      </c>
    </row>
    <row r="509" spans="1:15" ht="18">
      <c r="A509" s="186">
        <v>508</v>
      </c>
      <c r="B509" s="2">
        <v>492522</v>
      </c>
      <c r="C509" s="2" t="s">
        <v>266</v>
      </c>
      <c r="D509" s="2" t="s">
        <v>6716</v>
      </c>
      <c r="E509" s="2" t="s">
        <v>6717</v>
      </c>
      <c r="F509" s="196" t="s">
        <v>6718</v>
      </c>
      <c r="G509" s="2">
        <v>1</v>
      </c>
      <c r="H509" s="2" t="s">
        <v>5978</v>
      </c>
      <c r="I509" s="2" t="s">
        <v>278</v>
      </c>
      <c r="J509" s="2" t="s">
        <v>6719</v>
      </c>
      <c r="K509" s="2" t="s">
        <v>42</v>
      </c>
      <c r="L509" s="34" t="str">
        <f t="shared" si="28"/>
        <v>井上　栄幸 (1)</v>
      </c>
      <c r="M509" s="34" t="str">
        <f t="shared" si="29"/>
        <v>06</v>
      </c>
      <c r="N509" s="34" t="str">
        <f t="shared" si="30"/>
        <v>Eiko INOUE (06)</v>
      </c>
      <c r="O509" s="34">
        <f t="shared" si="31"/>
        <v>100000508</v>
      </c>
    </row>
    <row r="510" spans="1:15" ht="18">
      <c r="A510" s="186">
        <v>509</v>
      </c>
      <c r="B510" s="2">
        <v>492522</v>
      </c>
      <c r="C510" s="2" t="s">
        <v>266</v>
      </c>
      <c r="D510" s="2" t="s">
        <v>6720</v>
      </c>
      <c r="E510" s="2" t="s">
        <v>6721</v>
      </c>
      <c r="F510" s="196" t="s">
        <v>6722</v>
      </c>
      <c r="G510" s="2">
        <v>1</v>
      </c>
      <c r="H510" s="2" t="s">
        <v>5978</v>
      </c>
      <c r="I510" s="2" t="s">
        <v>99</v>
      </c>
      <c r="J510" s="2" t="s">
        <v>6723</v>
      </c>
      <c r="K510" s="2" t="s">
        <v>42</v>
      </c>
      <c r="L510" s="34" t="str">
        <f t="shared" si="28"/>
        <v>今居　秋羽 (1)</v>
      </c>
      <c r="M510" s="34" t="str">
        <f t="shared" si="29"/>
        <v>06</v>
      </c>
      <c r="N510" s="34" t="str">
        <f t="shared" si="30"/>
        <v>Syuu IMAI (06)</v>
      </c>
      <c r="O510" s="34">
        <f t="shared" si="31"/>
        <v>100000509</v>
      </c>
    </row>
    <row r="511" spans="1:15" ht="18">
      <c r="A511" s="186">
        <v>510</v>
      </c>
      <c r="B511" s="2">
        <v>492522</v>
      </c>
      <c r="C511" s="2" t="s">
        <v>266</v>
      </c>
      <c r="D511" s="2" t="s">
        <v>4726</v>
      </c>
      <c r="E511" s="2" t="s">
        <v>4727</v>
      </c>
      <c r="F511" s="196" t="s">
        <v>3560</v>
      </c>
      <c r="G511" s="2">
        <v>3</v>
      </c>
      <c r="H511" s="2" t="s">
        <v>5779</v>
      </c>
      <c r="I511" s="2" t="s">
        <v>4728</v>
      </c>
      <c r="J511" s="2" t="s">
        <v>130</v>
      </c>
      <c r="K511" s="2" t="s">
        <v>42</v>
      </c>
      <c r="L511" s="34" t="str">
        <f t="shared" si="28"/>
        <v>植澤　竜也 (3)</v>
      </c>
      <c r="M511" s="34" t="str">
        <f t="shared" si="29"/>
        <v>04</v>
      </c>
      <c r="N511" s="34" t="str">
        <f t="shared" si="30"/>
        <v>Tatsuya UEZAWA (04)</v>
      </c>
      <c r="O511" s="34">
        <f t="shared" si="31"/>
        <v>100000510</v>
      </c>
    </row>
    <row r="512" spans="1:15" ht="18">
      <c r="A512" s="186">
        <v>511</v>
      </c>
      <c r="B512" s="2">
        <v>492522</v>
      </c>
      <c r="C512" s="2" t="s">
        <v>266</v>
      </c>
      <c r="D512" s="2" t="s">
        <v>6724</v>
      </c>
      <c r="E512" s="2" t="s">
        <v>6725</v>
      </c>
      <c r="F512" s="196" t="s">
        <v>6726</v>
      </c>
      <c r="G512" s="2">
        <v>1</v>
      </c>
      <c r="H512" s="2" t="s">
        <v>5779</v>
      </c>
      <c r="I512" s="2" t="s">
        <v>51</v>
      </c>
      <c r="J512" s="2" t="s">
        <v>94</v>
      </c>
      <c r="K512" s="2" t="s">
        <v>42</v>
      </c>
      <c r="L512" s="34" t="str">
        <f t="shared" si="28"/>
        <v>植垣　綜太 (1)</v>
      </c>
      <c r="M512" s="34" t="str">
        <f t="shared" si="29"/>
        <v>07</v>
      </c>
      <c r="N512" s="34" t="str">
        <f t="shared" si="30"/>
        <v>Sota UEMURA (07)</v>
      </c>
      <c r="O512" s="34">
        <f t="shared" si="31"/>
        <v>100000511</v>
      </c>
    </row>
    <row r="513" spans="1:15" ht="18">
      <c r="A513" s="186">
        <v>512</v>
      </c>
      <c r="B513" s="2">
        <v>492522</v>
      </c>
      <c r="C513" s="2" t="s">
        <v>266</v>
      </c>
      <c r="D513" s="2" t="s">
        <v>6727</v>
      </c>
      <c r="E513" s="2" t="s">
        <v>6728</v>
      </c>
      <c r="F513" s="196" t="s">
        <v>6729</v>
      </c>
      <c r="G513" s="2">
        <v>2</v>
      </c>
      <c r="H513" s="2" t="s">
        <v>5830</v>
      </c>
      <c r="I513" s="2" t="s">
        <v>431</v>
      </c>
      <c r="J513" s="2" t="s">
        <v>154</v>
      </c>
      <c r="K513" s="2" t="s">
        <v>42</v>
      </c>
      <c r="L513" s="34" t="str">
        <f t="shared" si="28"/>
        <v>打田　悠真 (2)</v>
      </c>
      <c r="M513" s="34" t="str">
        <f t="shared" si="29"/>
        <v>06</v>
      </c>
      <c r="N513" s="34" t="str">
        <f t="shared" si="30"/>
        <v>Yuma UCHIDA (06)</v>
      </c>
      <c r="O513" s="34">
        <f t="shared" si="31"/>
        <v>100000512</v>
      </c>
    </row>
    <row r="514" spans="1:15" ht="18">
      <c r="A514" s="186">
        <v>513</v>
      </c>
      <c r="B514" s="2">
        <v>492522</v>
      </c>
      <c r="C514" s="2" t="s">
        <v>266</v>
      </c>
      <c r="D514" s="2" t="s">
        <v>6730</v>
      </c>
      <c r="E514" s="2" t="s">
        <v>6731</v>
      </c>
      <c r="F514" s="196" t="s">
        <v>4121</v>
      </c>
      <c r="G514" s="2">
        <v>4</v>
      </c>
      <c r="H514" s="2" t="s">
        <v>1427</v>
      </c>
      <c r="I514" s="2" t="s">
        <v>6732</v>
      </c>
      <c r="J514" s="2" t="s">
        <v>151</v>
      </c>
      <c r="K514" s="2" t="s">
        <v>42</v>
      </c>
      <c r="L514" s="34" t="str">
        <f t="shared" si="28"/>
        <v>浦島　祝人 (4)</v>
      </c>
      <c r="M514" s="34" t="str">
        <f t="shared" si="29"/>
        <v>04</v>
      </c>
      <c r="N514" s="34" t="str">
        <f t="shared" si="30"/>
        <v>Shuto URASHIMA (04)</v>
      </c>
      <c r="O514" s="34">
        <f t="shared" si="31"/>
        <v>100000513</v>
      </c>
    </row>
    <row r="515" spans="1:15" ht="18">
      <c r="A515" s="186">
        <v>514</v>
      </c>
      <c r="B515" s="2">
        <v>492522</v>
      </c>
      <c r="C515" s="2" t="s">
        <v>266</v>
      </c>
      <c r="D515" s="2" t="s">
        <v>2495</v>
      </c>
      <c r="E515" s="2" t="s">
        <v>2496</v>
      </c>
      <c r="F515" s="196" t="s">
        <v>3613</v>
      </c>
      <c r="G515" s="2">
        <v>4</v>
      </c>
      <c r="H515" s="2" t="s">
        <v>5759</v>
      </c>
      <c r="I515" s="2" t="s">
        <v>487</v>
      </c>
      <c r="J515" s="2" t="s">
        <v>3026</v>
      </c>
      <c r="K515" s="2" t="s">
        <v>42</v>
      </c>
      <c r="L515" s="34" t="str">
        <f t="shared" ref="L515:L578" si="32">IF($A515="","",$D515&amp;" ("&amp;$G515&amp;")")</f>
        <v>大川　秀仁 (4)</v>
      </c>
      <c r="M515" s="34" t="str">
        <f t="shared" ref="M515:M578" si="33">IF($A515="","",RIGHT(YEAR($F515),2))</f>
        <v>04</v>
      </c>
      <c r="N515" s="34" t="str">
        <f t="shared" ref="N515:N578" si="34">IF($A515="","",$J515&amp;" "&amp;$I515&amp;" ("&amp;$M515&amp;")")</f>
        <v>Hidehito OKAWA (04)</v>
      </c>
      <c r="O515" s="34">
        <f t="shared" ref="O515:O578" si="35">IF($A515="","",100000000+$A515)</f>
        <v>100000514</v>
      </c>
    </row>
    <row r="516" spans="1:15" ht="18">
      <c r="A516" s="186">
        <v>515</v>
      </c>
      <c r="B516" s="2">
        <v>492522</v>
      </c>
      <c r="C516" s="2" t="s">
        <v>266</v>
      </c>
      <c r="D516" s="2" t="s">
        <v>6733</v>
      </c>
      <c r="E516" s="2" t="s">
        <v>6734</v>
      </c>
      <c r="F516" s="196" t="s">
        <v>6371</v>
      </c>
      <c r="G516" s="2">
        <v>1</v>
      </c>
      <c r="H516" s="2" t="s">
        <v>5978</v>
      </c>
      <c r="I516" s="2" t="s">
        <v>642</v>
      </c>
      <c r="J516" s="2" t="s">
        <v>6735</v>
      </c>
      <c r="K516" s="2" t="s">
        <v>42</v>
      </c>
      <c r="L516" s="34" t="str">
        <f t="shared" si="32"/>
        <v>大橋　透綺 (1)</v>
      </c>
      <c r="M516" s="34" t="str">
        <f t="shared" si="33"/>
        <v>06</v>
      </c>
      <c r="N516" s="34" t="str">
        <f t="shared" si="34"/>
        <v>Toki OHASHI (06)</v>
      </c>
      <c r="O516" s="34">
        <f t="shared" si="35"/>
        <v>100000515</v>
      </c>
    </row>
    <row r="517" spans="1:15" ht="18">
      <c r="A517" s="186">
        <v>516</v>
      </c>
      <c r="B517" s="2">
        <v>492522</v>
      </c>
      <c r="C517" s="2" t="s">
        <v>266</v>
      </c>
      <c r="D517" s="2" t="s">
        <v>6736</v>
      </c>
      <c r="E517" s="2" t="s">
        <v>6737</v>
      </c>
      <c r="F517" s="196" t="s">
        <v>6738</v>
      </c>
      <c r="G517" s="2">
        <v>2</v>
      </c>
      <c r="H517" s="2" t="s">
        <v>5978</v>
      </c>
      <c r="I517" s="2" t="s">
        <v>48</v>
      </c>
      <c r="J517" s="2" t="s">
        <v>1293</v>
      </c>
      <c r="K517" s="2" t="s">
        <v>42</v>
      </c>
      <c r="L517" s="34" t="str">
        <f t="shared" si="32"/>
        <v>岡田　碧伊 (2)</v>
      </c>
      <c r="M517" s="34" t="str">
        <f t="shared" si="33"/>
        <v>05</v>
      </c>
      <c r="N517" s="34" t="str">
        <f t="shared" si="34"/>
        <v>Aoi OKADA (05)</v>
      </c>
      <c r="O517" s="34">
        <f t="shared" si="35"/>
        <v>100000516</v>
      </c>
    </row>
    <row r="518" spans="1:15" ht="18">
      <c r="A518" s="186">
        <v>517</v>
      </c>
      <c r="B518" s="2">
        <v>492522</v>
      </c>
      <c r="C518" s="2" t="s">
        <v>266</v>
      </c>
      <c r="D518" s="2" t="s">
        <v>6739</v>
      </c>
      <c r="E518" s="2" t="s">
        <v>6740</v>
      </c>
      <c r="F518" s="196" t="s">
        <v>6583</v>
      </c>
      <c r="G518" s="2">
        <v>2</v>
      </c>
      <c r="H518" s="2" t="s">
        <v>5759</v>
      </c>
      <c r="I518" s="2" t="s">
        <v>1872</v>
      </c>
      <c r="J518" s="2" t="s">
        <v>6741</v>
      </c>
      <c r="K518" s="2" t="s">
        <v>42</v>
      </c>
      <c r="L518" s="34" t="str">
        <f t="shared" si="32"/>
        <v>尾形　成梧 (2)</v>
      </c>
      <c r="M518" s="34" t="str">
        <f t="shared" si="33"/>
        <v>05</v>
      </c>
      <c r="N518" s="34" t="str">
        <f t="shared" si="34"/>
        <v>Seigo OGATA (05)</v>
      </c>
      <c r="O518" s="34">
        <f t="shared" si="35"/>
        <v>100000517</v>
      </c>
    </row>
    <row r="519" spans="1:15" ht="18">
      <c r="A519" s="186">
        <v>518</v>
      </c>
      <c r="B519" s="2">
        <v>492522</v>
      </c>
      <c r="C519" s="2" t="s">
        <v>266</v>
      </c>
      <c r="D519" s="2" t="s">
        <v>2497</v>
      </c>
      <c r="E519" s="2" t="s">
        <v>2498</v>
      </c>
      <c r="F519" s="196" t="s">
        <v>4694</v>
      </c>
      <c r="G519" s="2">
        <v>4</v>
      </c>
      <c r="H519" s="2" t="s">
        <v>5759</v>
      </c>
      <c r="I519" s="2" t="s">
        <v>142</v>
      </c>
      <c r="J519" s="2" t="s">
        <v>200</v>
      </c>
      <c r="K519" s="2" t="s">
        <v>42</v>
      </c>
      <c r="L519" s="34" t="str">
        <f t="shared" si="32"/>
        <v>岡本　憲弥 (4)</v>
      </c>
      <c r="M519" s="34" t="str">
        <f t="shared" si="33"/>
        <v>04</v>
      </c>
      <c r="N519" s="34" t="str">
        <f t="shared" si="34"/>
        <v>Kazuya OKAMOTO (04)</v>
      </c>
      <c r="O519" s="34">
        <f t="shared" si="35"/>
        <v>100000518</v>
      </c>
    </row>
    <row r="520" spans="1:15" ht="18">
      <c r="A520" s="186">
        <v>519</v>
      </c>
      <c r="B520" s="2">
        <v>492522</v>
      </c>
      <c r="C520" s="2" t="s">
        <v>266</v>
      </c>
      <c r="D520" s="2" t="s">
        <v>1068</v>
      </c>
      <c r="E520" s="2" t="s">
        <v>1069</v>
      </c>
      <c r="F520" s="196" t="s">
        <v>3821</v>
      </c>
      <c r="G520" s="2" t="s">
        <v>172</v>
      </c>
      <c r="H520" s="2" t="s">
        <v>6074</v>
      </c>
      <c r="I520" s="2" t="s">
        <v>1070</v>
      </c>
      <c r="J520" s="2" t="s">
        <v>284</v>
      </c>
      <c r="K520" s="2" t="s">
        <v>42</v>
      </c>
      <c r="L520" s="34" t="str">
        <f t="shared" si="32"/>
        <v>奥谷　俊介 (M1)</v>
      </c>
      <c r="M520" s="34" t="str">
        <f t="shared" si="33"/>
        <v>02</v>
      </c>
      <c r="N520" s="34" t="str">
        <f t="shared" si="34"/>
        <v>Shunsuke OKUTANI (02)</v>
      </c>
      <c r="O520" s="34">
        <f t="shared" si="35"/>
        <v>100000519</v>
      </c>
    </row>
    <row r="521" spans="1:15" ht="18">
      <c r="A521" s="186">
        <v>520</v>
      </c>
      <c r="B521" s="2">
        <v>492522</v>
      </c>
      <c r="C521" s="2" t="s">
        <v>266</v>
      </c>
      <c r="D521" s="2" t="s">
        <v>4761</v>
      </c>
      <c r="E521" s="2" t="s">
        <v>4762</v>
      </c>
      <c r="F521" s="196" t="s">
        <v>3549</v>
      </c>
      <c r="G521" s="2">
        <v>3</v>
      </c>
      <c r="H521" s="2" t="s">
        <v>5978</v>
      </c>
      <c r="I521" s="2" t="s">
        <v>476</v>
      </c>
      <c r="J521" s="2" t="s">
        <v>71</v>
      </c>
      <c r="K521" s="2" t="s">
        <v>42</v>
      </c>
      <c r="L521" s="34" t="str">
        <f t="shared" si="32"/>
        <v>奥村　航貴 (3)</v>
      </c>
      <c r="M521" s="34" t="str">
        <f t="shared" si="33"/>
        <v>04</v>
      </c>
      <c r="N521" s="34" t="str">
        <f t="shared" si="34"/>
        <v>Koki OKUMURA (04)</v>
      </c>
      <c r="O521" s="34">
        <f t="shared" si="35"/>
        <v>100000520</v>
      </c>
    </row>
    <row r="522" spans="1:15" ht="18">
      <c r="A522" s="186">
        <v>521</v>
      </c>
      <c r="B522" s="2">
        <v>492522</v>
      </c>
      <c r="C522" s="2" t="s">
        <v>266</v>
      </c>
      <c r="D522" s="2" t="s">
        <v>2499</v>
      </c>
      <c r="E522" s="2" t="s">
        <v>2500</v>
      </c>
      <c r="F522" s="196" t="s">
        <v>4695</v>
      </c>
      <c r="G522" s="2">
        <v>4</v>
      </c>
      <c r="H522" s="2" t="s">
        <v>6433</v>
      </c>
      <c r="I522" s="2" t="s">
        <v>1321</v>
      </c>
      <c r="J522" s="2" t="s">
        <v>3027</v>
      </c>
      <c r="K522" s="2" t="s">
        <v>42</v>
      </c>
      <c r="L522" s="34" t="str">
        <f t="shared" si="32"/>
        <v>甲斐　楽海 (4)</v>
      </c>
      <c r="M522" s="34" t="str">
        <f t="shared" si="33"/>
        <v>03</v>
      </c>
      <c r="N522" s="34" t="str">
        <f t="shared" si="34"/>
        <v>Motomi KAI (03)</v>
      </c>
      <c r="O522" s="34">
        <f t="shared" si="35"/>
        <v>100000521</v>
      </c>
    </row>
    <row r="523" spans="1:15" ht="18">
      <c r="A523" s="186">
        <v>522</v>
      </c>
      <c r="B523" s="2">
        <v>492522</v>
      </c>
      <c r="C523" s="2" t="s">
        <v>266</v>
      </c>
      <c r="D523" s="2" t="s">
        <v>4733</v>
      </c>
      <c r="E523" s="2" t="s">
        <v>4734</v>
      </c>
      <c r="F523" s="196" t="s">
        <v>4735</v>
      </c>
      <c r="G523" s="2">
        <v>3</v>
      </c>
      <c r="H523" s="2" t="s">
        <v>5978</v>
      </c>
      <c r="I523" s="2" t="s">
        <v>4736</v>
      </c>
      <c r="J523" s="2" t="s">
        <v>432</v>
      </c>
      <c r="K523" s="2" t="s">
        <v>42</v>
      </c>
      <c r="L523" s="34" t="str">
        <f t="shared" si="32"/>
        <v>貝崎　渉 (3)</v>
      </c>
      <c r="M523" s="34" t="str">
        <f t="shared" si="33"/>
        <v>04</v>
      </c>
      <c r="N523" s="34" t="str">
        <f t="shared" si="34"/>
        <v>Wataru KAIZAKI (04)</v>
      </c>
      <c r="O523" s="34">
        <f t="shared" si="35"/>
        <v>100000522</v>
      </c>
    </row>
    <row r="524" spans="1:15" ht="18">
      <c r="A524" s="186">
        <v>523</v>
      </c>
      <c r="B524" s="2">
        <v>492522</v>
      </c>
      <c r="C524" s="2" t="s">
        <v>266</v>
      </c>
      <c r="D524" s="2" t="s">
        <v>2501</v>
      </c>
      <c r="E524" s="2" t="s">
        <v>2502</v>
      </c>
      <c r="F524" s="196" t="s">
        <v>4074</v>
      </c>
      <c r="G524" s="2">
        <v>4</v>
      </c>
      <c r="H524" s="2" t="s">
        <v>5779</v>
      </c>
      <c r="I524" s="2" t="s">
        <v>388</v>
      </c>
      <c r="J524" s="2" t="s">
        <v>612</v>
      </c>
      <c r="K524" s="2" t="s">
        <v>42</v>
      </c>
      <c r="L524" s="34" t="str">
        <f t="shared" si="32"/>
        <v>片岡　大輔 (4)</v>
      </c>
      <c r="M524" s="34" t="str">
        <f t="shared" si="33"/>
        <v>04</v>
      </c>
      <c r="N524" s="34" t="str">
        <f t="shared" si="34"/>
        <v>Daisuke KATAOKA (04)</v>
      </c>
      <c r="O524" s="34">
        <f t="shared" si="35"/>
        <v>100000523</v>
      </c>
    </row>
    <row r="525" spans="1:15" ht="18">
      <c r="A525" s="186">
        <v>524</v>
      </c>
      <c r="B525" s="2">
        <v>492522</v>
      </c>
      <c r="C525" s="2" t="s">
        <v>266</v>
      </c>
      <c r="D525" s="2" t="s">
        <v>4730</v>
      </c>
      <c r="E525" s="2" t="s">
        <v>4731</v>
      </c>
      <c r="F525" s="196" t="s">
        <v>3910</v>
      </c>
      <c r="G525" s="2">
        <v>3</v>
      </c>
      <c r="H525" s="2" t="s">
        <v>5768</v>
      </c>
      <c r="I525" s="2" t="s">
        <v>4732</v>
      </c>
      <c r="J525" s="2" t="s">
        <v>209</v>
      </c>
      <c r="K525" s="2" t="s">
        <v>42</v>
      </c>
      <c r="L525" s="34" t="str">
        <f t="shared" si="32"/>
        <v>門田　大樹 (3)</v>
      </c>
      <c r="M525" s="34" t="str">
        <f t="shared" si="33"/>
        <v>04</v>
      </c>
      <c r="N525" s="34" t="str">
        <f t="shared" si="34"/>
        <v>Daiki KADOTA (04)</v>
      </c>
      <c r="O525" s="34">
        <f t="shared" si="35"/>
        <v>100000524</v>
      </c>
    </row>
    <row r="526" spans="1:15" ht="18">
      <c r="A526" s="186">
        <v>525</v>
      </c>
      <c r="B526" s="2">
        <v>492522</v>
      </c>
      <c r="C526" s="2" t="s">
        <v>266</v>
      </c>
      <c r="D526" s="2" t="s">
        <v>2503</v>
      </c>
      <c r="E526" s="2" t="s">
        <v>2504</v>
      </c>
      <c r="F526" s="196" t="s">
        <v>4195</v>
      </c>
      <c r="G526" s="2">
        <v>4</v>
      </c>
      <c r="H526" s="2" t="s">
        <v>5779</v>
      </c>
      <c r="I526" s="2" t="s">
        <v>2246</v>
      </c>
      <c r="J526" s="2" t="s">
        <v>400</v>
      </c>
      <c r="K526" s="2" t="s">
        <v>42</v>
      </c>
      <c r="L526" s="34" t="str">
        <f t="shared" si="32"/>
        <v>加納　大河 (4)</v>
      </c>
      <c r="M526" s="34" t="str">
        <f t="shared" si="33"/>
        <v>03</v>
      </c>
      <c r="N526" s="34" t="str">
        <f t="shared" si="34"/>
        <v>Taiga KANO (03)</v>
      </c>
      <c r="O526" s="34">
        <f t="shared" si="35"/>
        <v>100000525</v>
      </c>
    </row>
    <row r="527" spans="1:15" ht="18">
      <c r="A527" s="186">
        <v>526</v>
      </c>
      <c r="B527" s="2">
        <v>492522</v>
      </c>
      <c r="C527" s="2" t="s">
        <v>266</v>
      </c>
      <c r="D527" s="2" t="s">
        <v>6742</v>
      </c>
      <c r="E527" s="2" t="s">
        <v>6743</v>
      </c>
      <c r="F527" s="196" t="s">
        <v>6744</v>
      </c>
      <c r="G527" s="2">
        <v>1</v>
      </c>
      <c r="H527" s="2" t="s">
        <v>6435</v>
      </c>
      <c r="I527" s="2" t="s">
        <v>6745</v>
      </c>
      <c r="J527" s="2" t="s">
        <v>140</v>
      </c>
      <c r="K527" s="2" t="s">
        <v>42</v>
      </c>
      <c r="L527" s="34" t="str">
        <f t="shared" si="32"/>
        <v>亀井　和希 (1)</v>
      </c>
      <c r="M527" s="34" t="str">
        <f t="shared" si="33"/>
        <v>06</v>
      </c>
      <c r="N527" s="34" t="str">
        <f t="shared" si="34"/>
        <v>Kazuki KAMEI (06)</v>
      </c>
      <c r="O527" s="34">
        <f t="shared" si="35"/>
        <v>100000526</v>
      </c>
    </row>
    <row r="528" spans="1:15" ht="18">
      <c r="A528" s="186">
        <v>527</v>
      </c>
      <c r="B528" s="2">
        <v>492522</v>
      </c>
      <c r="C528" s="2" t="s">
        <v>266</v>
      </c>
      <c r="D528" s="2" t="s">
        <v>6746</v>
      </c>
      <c r="E528" s="2" t="s">
        <v>6747</v>
      </c>
      <c r="F528" s="196" t="s">
        <v>6748</v>
      </c>
      <c r="G528" s="2">
        <v>1</v>
      </c>
      <c r="H528" s="2" t="s">
        <v>5779</v>
      </c>
      <c r="I528" s="2" t="s">
        <v>6749</v>
      </c>
      <c r="J528" s="2" t="s">
        <v>312</v>
      </c>
      <c r="K528" s="2" t="s">
        <v>42</v>
      </c>
      <c r="L528" s="34" t="str">
        <f t="shared" si="32"/>
        <v>仮屋薗　漣 (1)</v>
      </c>
      <c r="M528" s="34" t="str">
        <f t="shared" si="33"/>
        <v>06</v>
      </c>
      <c r="N528" s="34" t="str">
        <f t="shared" si="34"/>
        <v>Ren KARIYAZONO (06)</v>
      </c>
      <c r="O528" s="34">
        <f t="shared" si="35"/>
        <v>100000527</v>
      </c>
    </row>
    <row r="529" spans="1:15" ht="18">
      <c r="A529" s="186">
        <v>528</v>
      </c>
      <c r="B529" s="2">
        <v>492522</v>
      </c>
      <c r="C529" s="2" t="s">
        <v>266</v>
      </c>
      <c r="D529" s="2" t="s">
        <v>323</v>
      </c>
      <c r="E529" s="2" t="s">
        <v>324</v>
      </c>
      <c r="F529" s="196" t="s">
        <v>3842</v>
      </c>
      <c r="G529" s="2" t="s">
        <v>501</v>
      </c>
      <c r="H529" s="2" t="s">
        <v>5978</v>
      </c>
      <c r="I529" s="2" t="s">
        <v>65</v>
      </c>
      <c r="J529" s="2" t="s">
        <v>151</v>
      </c>
      <c r="K529" s="2" t="s">
        <v>42</v>
      </c>
      <c r="L529" s="34" t="str">
        <f t="shared" si="32"/>
        <v>川北　脩斗 (M2)</v>
      </c>
      <c r="M529" s="34" t="str">
        <f t="shared" si="33"/>
        <v>02</v>
      </c>
      <c r="N529" s="34" t="str">
        <f t="shared" si="34"/>
        <v>Shuto KAWAKITA (02)</v>
      </c>
      <c r="O529" s="34">
        <f t="shared" si="35"/>
        <v>100000528</v>
      </c>
    </row>
    <row r="530" spans="1:15" ht="18">
      <c r="A530" s="186">
        <v>529</v>
      </c>
      <c r="B530" s="2">
        <v>492522</v>
      </c>
      <c r="C530" s="2" t="s">
        <v>266</v>
      </c>
      <c r="D530" s="2" t="s">
        <v>2505</v>
      </c>
      <c r="E530" s="2" t="s">
        <v>2506</v>
      </c>
      <c r="F530" s="196" t="s">
        <v>4696</v>
      </c>
      <c r="G530" s="2">
        <v>4</v>
      </c>
      <c r="H530" s="2" t="s">
        <v>6213</v>
      </c>
      <c r="I530" s="2" t="s">
        <v>65</v>
      </c>
      <c r="J530" s="2" t="s">
        <v>617</v>
      </c>
      <c r="K530" s="2" t="s">
        <v>42</v>
      </c>
      <c r="L530" s="34" t="str">
        <f t="shared" si="32"/>
        <v>川北　隼平 (4)</v>
      </c>
      <c r="M530" s="34" t="str">
        <f t="shared" si="33"/>
        <v>03</v>
      </c>
      <c r="N530" s="34" t="str">
        <f t="shared" si="34"/>
        <v>Shumpei KAWAKITA (03)</v>
      </c>
      <c r="O530" s="34">
        <f t="shared" si="35"/>
        <v>100000529</v>
      </c>
    </row>
    <row r="531" spans="1:15" ht="18">
      <c r="A531" s="186">
        <v>530</v>
      </c>
      <c r="B531" s="2">
        <v>492522</v>
      </c>
      <c r="C531" s="2" t="s">
        <v>266</v>
      </c>
      <c r="D531" s="2" t="s">
        <v>2649</v>
      </c>
      <c r="E531" s="2" t="s">
        <v>2650</v>
      </c>
      <c r="F531" s="196" t="s">
        <v>3729</v>
      </c>
      <c r="G531" s="2">
        <v>4</v>
      </c>
      <c r="H531" s="2" t="s">
        <v>5760</v>
      </c>
      <c r="I531" s="2" t="s">
        <v>1412</v>
      </c>
      <c r="J531" s="2" t="s">
        <v>3060</v>
      </c>
      <c r="K531" s="2" t="s">
        <v>42</v>
      </c>
      <c r="L531" s="34" t="str">
        <f t="shared" si="32"/>
        <v>川原　玄靖 (4)</v>
      </c>
      <c r="M531" s="34" t="str">
        <f t="shared" si="33"/>
        <v>03</v>
      </c>
      <c r="N531" s="34" t="str">
        <f t="shared" si="34"/>
        <v>Gensei KAWAHARA (03)</v>
      </c>
      <c r="O531" s="34">
        <f t="shared" si="35"/>
        <v>100000530</v>
      </c>
    </row>
    <row r="532" spans="1:15" ht="18">
      <c r="A532" s="186">
        <v>531</v>
      </c>
      <c r="B532" s="2">
        <v>492522</v>
      </c>
      <c r="C532" s="2" t="s">
        <v>266</v>
      </c>
      <c r="D532" s="2" t="s">
        <v>6750</v>
      </c>
      <c r="E532" s="2" t="s">
        <v>6751</v>
      </c>
      <c r="F532" s="196" t="s">
        <v>6752</v>
      </c>
      <c r="G532" s="2">
        <v>2</v>
      </c>
      <c r="H532" s="2" t="s">
        <v>5779</v>
      </c>
      <c r="I532" s="2" t="s">
        <v>1102</v>
      </c>
      <c r="J532" s="2" t="s">
        <v>58</v>
      </c>
      <c r="K532" s="2" t="s">
        <v>42</v>
      </c>
      <c r="L532" s="34" t="str">
        <f t="shared" si="32"/>
        <v>川邉　勝哉 (2)</v>
      </c>
      <c r="M532" s="34" t="str">
        <f t="shared" si="33"/>
        <v>05</v>
      </c>
      <c r="N532" s="34" t="str">
        <f t="shared" si="34"/>
        <v>Masaya KAWABE (05)</v>
      </c>
      <c r="O532" s="34">
        <f t="shared" si="35"/>
        <v>100000531</v>
      </c>
    </row>
    <row r="533" spans="1:15" ht="18">
      <c r="A533" s="186">
        <v>532</v>
      </c>
      <c r="B533" s="2">
        <v>492522</v>
      </c>
      <c r="C533" s="2" t="s">
        <v>266</v>
      </c>
      <c r="D533" s="2" t="s">
        <v>6753</v>
      </c>
      <c r="E533" s="2" t="s">
        <v>6754</v>
      </c>
      <c r="F533" s="196" t="s">
        <v>6755</v>
      </c>
      <c r="G533" s="2">
        <v>2</v>
      </c>
      <c r="H533" s="2" t="s">
        <v>5978</v>
      </c>
      <c r="I533" s="2" t="s">
        <v>3045</v>
      </c>
      <c r="J533" s="2" t="s">
        <v>281</v>
      </c>
      <c r="K533" s="2" t="s">
        <v>42</v>
      </c>
      <c r="L533" s="34" t="str">
        <f t="shared" si="32"/>
        <v>管野　祐士 (2)</v>
      </c>
      <c r="M533" s="34" t="str">
        <f t="shared" si="33"/>
        <v>06</v>
      </c>
      <c r="N533" s="34" t="str">
        <f t="shared" si="34"/>
        <v>Yuji KANNO (06)</v>
      </c>
      <c r="O533" s="34">
        <f t="shared" si="35"/>
        <v>100000532</v>
      </c>
    </row>
    <row r="534" spans="1:15" ht="18">
      <c r="A534" s="186">
        <v>533</v>
      </c>
      <c r="B534" s="2">
        <v>492522</v>
      </c>
      <c r="C534" s="2" t="s">
        <v>266</v>
      </c>
      <c r="D534" s="2" t="s">
        <v>6756</v>
      </c>
      <c r="E534" s="2" t="s">
        <v>6757</v>
      </c>
      <c r="F534" s="196" t="s">
        <v>6758</v>
      </c>
      <c r="G534" s="2">
        <v>2</v>
      </c>
      <c r="H534" s="2" t="s">
        <v>5978</v>
      </c>
      <c r="I534" s="2" t="s">
        <v>6759</v>
      </c>
      <c r="J534" s="2" t="s">
        <v>5191</v>
      </c>
      <c r="K534" s="2" t="s">
        <v>42</v>
      </c>
      <c r="L534" s="34" t="str">
        <f t="shared" si="32"/>
        <v>岸村　心渉 (2)</v>
      </c>
      <c r="M534" s="34" t="str">
        <f t="shared" si="33"/>
        <v>06</v>
      </c>
      <c r="N534" s="34" t="str">
        <f t="shared" si="34"/>
        <v>Airu KISHIMURA (06)</v>
      </c>
      <c r="O534" s="34">
        <f t="shared" si="35"/>
        <v>100000533</v>
      </c>
    </row>
    <row r="535" spans="1:15" ht="18">
      <c r="A535" s="186">
        <v>535</v>
      </c>
      <c r="B535" s="2">
        <v>492522</v>
      </c>
      <c r="C535" s="2" t="s">
        <v>266</v>
      </c>
      <c r="D535" s="2" t="s">
        <v>6760</v>
      </c>
      <c r="E535" s="2" t="s">
        <v>6761</v>
      </c>
      <c r="F535" s="196" t="s">
        <v>6762</v>
      </c>
      <c r="G535" s="2">
        <v>1</v>
      </c>
      <c r="H535" s="2" t="s">
        <v>5779</v>
      </c>
      <c r="I535" s="2" t="s">
        <v>67</v>
      </c>
      <c r="J535" s="2" t="s">
        <v>6763</v>
      </c>
      <c r="K535" s="2" t="s">
        <v>42</v>
      </c>
      <c r="L535" s="34" t="str">
        <f t="shared" si="32"/>
        <v>北村　淳之佑 (1)</v>
      </c>
      <c r="M535" s="34" t="str">
        <f t="shared" si="33"/>
        <v>06</v>
      </c>
      <c r="N535" s="34" t="str">
        <f t="shared" si="34"/>
        <v>Junosuke KITAMURA (06)</v>
      </c>
      <c r="O535" s="34">
        <f t="shared" si="35"/>
        <v>100000535</v>
      </c>
    </row>
    <row r="536" spans="1:15" ht="18">
      <c r="A536" s="186">
        <v>536</v>
      </c>
      <c r="B536" s="2">
        <v>492522</v>
      </c>
      <c r="C536" s="2" t="s">
        <v>266</v>
      </c>
      <c r="D536" s="2" t="s">
        <v>2651</v>
      </c>
      <c r="E536" s="2" t="s">
        <v>2652</v>
      </c>
      <c r="F536" s="196" t="s">
        <v>4701</v>
      </c>
      <c r="G536" s="2">
        <v>4</v>
      </c>
      <c r="H536" s="2" t="s">
        <v>5978</v>
      </c>
      <c r="I536" s="2" t="s">
        <v>67</v>
      </c>
      <c r="J536" s="2" t="s">
        <v>73</v>
      </c>
      <c r="K536" s="2" t="s">
        <v>42</v>
      </c>
      <c r="L536" s="34" t="str">
        <f t="shared" si="32"/>
        <v>喜多村　涼 (4)</v>
      </c>
      <c r="M536" s="34" t="str">
        <f t="shared" si="33"/>
        <v>03</v>
      </c>
      <c r="N536" s="34" t="str">
        <f t="shared" si="34"/>
        <v>Ryo KITAMURA (03)</v>
      </c>
      <c r="O536" s="34">
        <f t="shared" si="35"/>
        <v>100000536</v>
      </c>
    </row>
    <row r="537" spans="1:15" ht="18">
      <c r="A537" s="186">
        <v>537</v>
      </c>
      <c r="B537" s="2">
        <v>492522</v>
      </c>
      <c r="C537" s="2" t="s">
        <v>266</v>
      </c>
      <c r="D537" s="2" t="s">
        <v>6764</v>
      </c>
      <c r="E537" s="2" t="s">
        <v>6765</v>
      </c>
      <c r="F537" s="196" t="s">
        <v>6766</v>
      </c>
      <c r="G537" s="2">
        <v>2</v>
      </c>
      <c r="H537" s="2" t="s">
        <v>6439</v>
      </c>
      <c r="I537" s="2" t="s">
        <v>6767</v>
      </c>
      <c r="J537" s="2" t="s">
        <v>118</v>
      </c>
      <c r="K537" s="2" t="s">
        <v>42</v>
      </c>
      <c r="L537" s="34" t="str">
        <f t="shared" si="32"/>
        <v>木内　翔梧 (2)</v>
      </c>
      <c r="M537" s="34" t="str">
        <f t="shared" si="33"/>
        <v>06</v>
      </c>
      <c r="N537" s="34" t="str">
        <f t="shared" si="34"/>
        <v>Shogo KINOUCHI (06)</v>
      </c>
      <c r="O537" s="34">
        <f t="shared" si="35"/>
        <v>100000537</v>
      </c>
    </row>
    <row r="538" spans="1:15" ht="18">
      <c r="A538" s="186">
        <v>538</v>
      </c>
      <c r="B538" s="2">
        <v>492522</v>
      </c>
      <c r="C538" s="2" t="s">
        <v>266</v>
      </c>
      <c r="D538" s="2" t="s">
        <v>6768</v>
      </c>
      <c r="E538" s="2" t="s">
        <v>6769</v>
      </c>
      <c r="F538" s="196" t="s">
        <v>6718</v>
      </c>
      <c r="G538" s="2">
        <v>1</v>
      </c>
      <c r="H538" s="2" t="s">
        <v>6024</v>
      </c>
      <c r="I538" s="2" t="s">
        <v>411</v>
      </c>
      <c r="J538" s="2" t="s">
        <v>181</v>
      </c>
      <c r="K538" s="2" t="s">
        <v>42</v>
      </c>
      <c r="L538" s="34" t="str">
        <f t="shared" si="32"/>
        <v>木下　凱斗 (1)</v>
      </c>
      <c r="M538" s="34" t="str">
        <f t="shared" si="33"/>
        <v>06</v>
      </c>
      <c r="N538" s="34" t="str">
        <f t="shared" si="34"/>
        <v>Kaito KINOSHITA (06)</v>
      </c>
      <c r="O538" s="34">
        <f t="shared" si="35"/>
        <v>100000538</v>
      </c>
    </row>
    <row r="539" spans="1:15" ht="18">
      <c r="A539" s="186">
        <v>539</v>
      </c>
      <c r="B539" s="2">
        <v>492522</v>
      </c>
      <c r="C539" s="2" t="s">
        <v>266</v>
      </c>
      <c r="D539" s="2" t="s">
        <v>6770</v>
      </c>
      <c r="E539" s="2" t="s">
        <v>2076</v>
      </c>
      <c r="F539" s="196" t="s">
        <v>6771</v>
      </c>
      <c r="G539" s="2">
        <v>1</v>
      </c>
      <c r="H539" s="2" t="s">
        <v>5779</v>
      </c>
      <c r="I539" s="2" t="s">
        <v>411</v>
      </c>
      <c r="J539" s="2" t="s">
        <v>296</v>
      </c>
      <c r="K539" s="2" t="s">
        <v>42</v>
      </c>
      <c r="L539" s="34" t="str">
        <f t="shared" si="32"/>
        <v>木下　泰成 (1)</v>
      </c>
      <c r="M539" s="34" t="str">
        <f t="shared" si="33"/>
        <v>07</v>
      </c>
      <c r="N539" s="34" t="str">
        <f t="shared" si="34"/>
        <v>Taisei KINOSHITA (07)</v>
      </c>
      <c r="O539" s="34">
        <f t="shared" si="35"/>
        <v>100000539</v>
      </c>
    </row>
    <row r="540" spans="1:15" ht="18">
      <c r="A540" s="186">
        <v>540</v>
      </c>
      <c r="B540" s="2">
        <v>492522</v>
      </c>
      <c r="C540" s="2" t="s">
        <v>266</v>
      </c>
      <c r="D540" s="2" t="s">
        <v>6772</v>
      </c>
      <c r="E540" s="2" t="s">
        <v>6773</v>
      </c>
      <c r="F540" s="196" t="s">
        <v>6774</v>
      </c>
      <c r="G540" s="2">
        <v>1</v>
      </c>
      <c r="H540" s="2" t="s">
        <v>5978</v>
      </c>
      <c r="I540" s="2" t="s">
        <v>199</v>
      </c>
      <c r="J540" s="2" t="s">
        <v>341</v>
      </c>
      <c r="K540" s="2" t="s">
        <v>42</v>
      </c>
      <c r="L540" s="34" t="str">
        <f t="shared" si="32"/>
        <v>木村　和真 (1)</v>
      </c>
      <c r="M540" s="34" t="str">
        <f t="shared" si="33"/>
        <v>06</v>
      </c>
      <c r="N540" s="34" t="str">
        <f t="shared" si="34"/>
        <v>Kazuma KIMURA (06)</v>
      </c>
      <c r="O540" s="34">
        <f t="shared" si="35"/>
        <v>100000540</v>
      </c>
    </row>
    <row r="541" spans="1:15" ht="18">
      <c r="A541" s="186">
        <v>541</v>
      </c>
      <c r="B541" s="2">
        <v>492522</v>
      </c>
      <c r="C541" s="2" t="s">
        <v>266</v>
      </c>
      <c r="D541" s="2" t="s">
        <v>288</v>
      </c>
      <c r="E541" s="2" t="s">
        <v>289</v>
      </c>
      <c r="F541" s="196" t="s">
        <v>4786</v>
      </c>
      <c r="G541" s="2" t="s">
        <v>501</v>
      </c>
      <c r="H541" s="2" t="s">
        <v>5759</v>
      </c>
      <c r="I541" s="2" t="s">
        <v>290</v>
      </c>
      <c r="J541" s="2" t="s">
        <v>101</v>
      </c>
      <c r="K541" s="2" t="s">
        <v>42</v>
      </c>
      <c r="L541" s="34" t="str">
        <f t="shared" si="32"/>
        <v>楠見　涼介 (M2)</v>
      </c>
      <c r="M541" s="34" t="str">
        <f t="shared" si="33"/>
        <v>01</v>
      </c>
      <c r="N541" s="34" t="str">
        <f t="shared" si="34"/>
        <v>Ryosuke KUSUMI (01)</v>
      </c>
      <c r="O541" s="34">
        <f t="shared" si="35"/>
        <v>100000541</v>
      </c>
    </row>
    <row r="542" spans="1:15" ht="18">
      <c r="A542" s="186">
        <v>542</v>
      </c>
      <c r="B542" s="2">
        <v>492522</v>
      </c>
      <c r="C542" s="2" t="s">
        <v>266</v>
      </c>
      <c r="D542" s="2" t="s">
        <v>2507</v>
      </c>
      <c r="E542" s="2" t="s">
        <v>2508</v>
      </c>
      <c r="F542" s="196" t="s">
        <v>3840</v>
      </c>
      <c r="G542" s="2">
        <v>4</v>
      </c>
      <c r="H542" s="2" t="s">
        <v>5760</v>
      </c>
      <c r="I542" s="2" t="s">
        <v>3028</v>
      </c>
      <c r="J542" s="2" t="s">
        <v>463</v>
      </c>
      <c r="K542" s="2" t="s">
        <v>42</v>
      </c>
      <c r="L542" s="34" t="str">
        <f t="shared" si="32"/>
        <v>倉　凌雅 (4)</v>
      </c>
      <c r="M542" s="34" t="str">
        <f t="shared" si="33"/>
        <v>04</v>
      </c>
      <c r="N542" s="34" t="str">
        <f t="shared" si="34"/>
        <v>Ryoga KURA (04)</v>
      </c>
      <c r="O542" s="34">
        <f t="shared" si="35"/>
        <v>100000542</v>
      </c>
    </row>
    <row r="543" spans="1:15" ht="18">
      <c r="A543" s="186">
        <v>543</v>
      </c>
      <c r="B543" s="2">
        <v>492522</v>
      </c>
      <c r="C543" s="2" t="s">
        <v>266</v>
      </c>
      <c r="D543" s="2" t="s">
        <v>2509</v>
      </c>
      <c r="E543" s="2" t="s">
        <v>2510</v>
      </c>
      <c r="F543" s="196" t="s">
        <v>4225</v>
      </c>
      <c r="G543" s="2">
        <v>4</v>
      </c>
      <c r="H543" s="2" t="s">
        <v>5779</v>
      </c>
      <c r="I543" s="2" t="s">
        <v>561</v>
      </c>
      <c r="J543" s="2" t="s">
        <v>206</v>
      </c>
      <c r="K543" s="2" t="s">
        <v>42</v>
      </c>
      <c r="L543" s="34" t="str">
        <f t="shared" si="32"/>
        <v>小﨑　昂 (4)</v>
      </c>
      <c r="M543" s="34" t="str">
        <f t="shared" si="33"/>
        <v>03</v>
      </c>
      <c r="N543" s="34" t="str">
        <f t="shared" si="34"/>
        <v>Akira KOZAKI (03)</v>
      </c>
      <c r="O543" s="34">
        <f t="shared" si="35"/>
        <v>100000543</v>
      </c>
    </row>
    <row r="544" spans="1:15" ht="18">
      <c r="A544" s="186">
        <v>544</v>
      </c>
      <c r="B544" s="2">
        <v>492522</v>
      </c>
      <c r="C544" s="2" t="s">
        <v>266</v>
      </c>
      <c r="D544" s="2" t="s">
        <v>6775</v>
      </c>
      <c r="E544" s="2" t="s">
        <v>6776</v>
      </c>
      <c r="F544" s="196" t="s">
        <v>6777</v>
      </c>
      <c r="G544" s="2">
        <v>2</v>
      </c>
      <c r="H544" s="2" t="s">
        <v>5760</v>
      </c>
      <c r="I544" s="2" t="s">
        <v>582</v>
      </c>
      <c r="J544" s="2" t="s">
        <v>6778</v>
      </c>
      <c r="K544" s="2" t="s">
        <v>42</v>
      </c>
      <c r="L544" s="34" t="str">
        <f t="shared" si="32"/>
        <v>小西　一太郎 (2)</v>
      </c>
      <c r="M544" s="34" t="str">
        <f t="shared" si="33"/>
        <v>05</v>
      </c>
      <c r="N544" s="34" t="str">
        <f t="shared" si="34"/>
        <v>Ichitaro KONISHI (05)</v>
      </c>
      <c r="O544" s="34">
        <f t="shared" si="35"/>
        <v>100000544</v>
      </c>
    </row>
    <row r="545" spans="1:15" ht="18">
      <c r="A545" s="186">
        <v>545</v>
      </c>
      <c r="B545" s="2">
        <v>492522</v>
      </c>
      <c r="C545" s="2" t="s">
        <v>266</v>
      </c>
      <c r="D545" s="2" t="s">
        <v>4765</v>
      </c>
      <c r="E545" s="2" t="s">
        <v>4766</v>
      </c>
      <c r="F545" s="196" t="s">
        <v>4767</v>
      </c>
      <c r="G545" s="2">
        <v>3</v>
      </c>
      <c r="H545" s="2" t="s">
        <v>5978</v>
      </c>
      <c r="I545" s="2" t="s">
        <v>582</v>
      </c>
      <c r="J545" s="2" t="s">
        <v>250</v>
      </c>
      <c r="K545" s="2" t="s">
        <v>42</v>
      </c>
      <c r="L545" s="34" t="str">
        <f t="shared" si="32"/>
        <v>小西　遥斗 (3)</v>
      </c>
      <c r="M545" s="34" t="str">
        <f t="shared" si="33"/>
        <v>04</v>
      </c>
      <c r="N545" s="34" t="str">
        <f t="shared" si="34"/>
        <v>Haruto KONISHI (04)</v>
      </c>
      <c r="O545" s="34">
        <f t="shared" si="35"/>
        <v>100000545</v>
      </c>
    </row>
    <row r="546" spans="1:15" ht="18">
      <c r="A546" s="186">
        <v>546</v>
      </c>
      <c r="B546" s="2">
        <v>492522</v>
      </c>
      <c r="C546" s="2" t="s">
        <v>266</v>
      </c>
      <c r="D546" s="2" t="s">
        <v>6779</v>
      </c>
      <c r="E546" s="2" t="s">
        <v>6780</v>
      </c>
      <c r="F546" s="196" t="s">
        <v>6781</v>
      </c>
      <c r="G546" s="2">
        <v>2</v>
      </c>
      <c r="H546" s="2" t="s">
        <v>6433</v>
      </c>
      <c r="I546" s="2" t="s">
        <v>6782</v>
      </c>
      <c r="J546" s="2" t="s">
        <v>271</v>
      </c>
      <c r="K546" s="2" t="s">
        <v>42</v>
      </c>
      <c r="L546" s="34" t="str">
        <f t="shared" si="32"/>
        <v>小濱　颯真 (2)</v>
      </c>
      <c r="M546" s="34" t="str">
        <f t="shared" si="33"/>
        <v>05</v>
      </c>
      <c r="N546" s="34" t="str">
        <f t="shared" si="34"/>
        <v>Soma KOHAMA (05)</v>
      </c>
      <c r="O546" s="34">
        <f t="shared" si="35"/>
        <v>100000546</v>
      </c>
    </row>
    <row r="547" spans="1:15" ht="18">
      <c r="A547" s="186">
        <v>547</v>
      </c>
      <c r="B547" s="2">
        <v>492522</v>
      </c>
      <c r="C547" s="2" t="s">
        <v>266</v>
      </c>
      <c r="D547" s="2" t="s">
        <v>4770</v>
      </c>
      <c r="E547" s="2" t="s">
        <v>4771</v>
      </c>
      <c r="F547" s="196" t="s">
        <v>4772</v>
      </c>
      <c r="G547" s="2">
        <v>3</v>
      </c>
      <c r="H547" s="2" t="s">
        <v>6213</v>
      </c>
      <c r="I547" s="2" t="s">
        <v>108</v>
      </c>
      <c r="J547" s="2" t="s">
        <v>47</v>
      </c>
      <c r="K547" s="2" t="s">
        <v>42</v>
      </c>
      <c r="L547" s="34" t="str">
        <f t="shared" si="32"/>
        <v>小林　啓祐 (3)</v>
      </c>
      <c r="M547" s="34" t="str">
        <f t="shared" si="33"/>
        <v>05</v>
      </c>
      <c r="N547" s="34" t="str">
        <f t="shared" si="34"/>
        <v>Keisuke KOBAYASHI (05)</v>
      </c>
      <c r="O547" s="34">
        <f t="shared" si="35"/>
        <v>100000547</v>
      </c>
    </row>
    <row r="548" spans="1:15" ht="18">
      <c r="A548" s="186">
        <v>548</v>
      </c>
      <c r="B548" s="2">
        <v>492522</v>
      </c>
      <c r="C548" s="2" t="s">
        <v>266</v>
      </c>
      <c r="D548" s="2" t="s">
        <v>2653</v>
      </c>
      <c r="E548" s="2" t="s">
        <v>2654</v>
      </c>
      <c r="F548" s="196" t="s">
        <v>3838</v>
      </c>
      <c r="G548" s="2">
        <v>4</v>
      </c>
      <c r="H548" s="2" t="s">
        <v>5776</v>
      </c>
      <c r="I548" s="2" t="s">
        <v>108</v>
      </c>
      <c r="J548" s="2" t="s">
        <v>3061</v>
      </c>
      <c r="K548" s="2" t="s">
        <v>42</v>
      </c>
      <c r="L548" s="34" t="str">
        <f t="shared" si="32"/>
        <v>小林　成夢 (4)</v>
      </c>
      <c r="M548" s="34" t="str">
        <f t="shared" si="33"/>
        <v>03</v>
      </c>
      <c r="N548" s="34" t="str">
        <f t="shared" si="34"/>
        <v>Narumu KOBAYASHI (03)</v>
      </c>
      <c r="O548" s="34">
        <f t="shared" si="35"/>
        <v>100000548</v>
      </c>
    </row>
    <row r="549" spans="1:15" ht="18">
      <c r="A549" s="186">
        <v>549</v>
      </c>
      <c r="B549" s="2">
        <v>492522</v>
      </c>
      <c r="C549" s="2" t="s">
        <v>266</v>
      </c>
      <c r="D549" s="2" t="s">
        <v>2511</v>
      </c>
      <c r="E549" s="2" t="s">
        <v>2512</v>
      </c>
      <c r="F549" s="196" t="s">
        <v>4543</v>
      </c>
      <c r="G549" s="2">
        <v>4</v>
      </c>
      <c r="H549" s="2" t="s">
        <v>5830</v>
      </c>
      <c r="I549" s="2" t="s">
        <v>1106</v>
      </c>
      <c r="J549" s="2" t="s">
        <v>559</v>
      </c>
      <c r="K549" s="2" t="s">
        <v>42</v>
      </c>
      <c r="L549" s="34" t="str">
        <f t="shared" si="32"/>
        <v>小村　陸月 (4)</v>
      </c>
      <c r="M549" s="34" t="str">
        <f t="shared" si="33"/>
        <v>03</v>
      </c>
      <c r="N549" s="34" t="str">
        <f t="shared" si="34"/>
        <v>Ritsuki KOMURA (03)</v>
      </c>
      <c r="O549" s="34">
        <f t="shared" si="35"/>
        <v>100000549</v>
      </c>
    </row>
    <row r="550" spans="1:15" ht="18">
      <c r="A550" s="186">
        <v>550</v>
      </c>
      <c r="B550" s="2">
        <v>492522</v>
      </c>
      <c r="C550" s="2" t="s">
        <v>266</v>
      </c>
      <c r="D550" s="2" t="s">
        <v>4739</v>
      </c>
      <c r="E550" s="2" t="s">
        <v>4740</v>
      </c>
      <c r="F550" s="196" t="s">
        <v>4741</v>
      </c>
      <c r="G550" s="2">
        <v>3</v>
      </c>
      <c r="H550" s="2" t="s">
        <v>5978</v>
      </c>
      <c r="I550" s="2" t="s">
        <v>59</v>
      </c>
      <c r="J550" s="2" t="s">
        <v>64</v>
      </c>
      <c r="K550" s="2" t="s">
        <v>42</v>
      </c>
      <c r="L550" s="34" t="str">
        <f t="shared" si="32"/>
        <v>酒井　大智 (3)</v>
      </c>
      <c r="M550" s="34" t="str">
        <f t="shared" si="33"/>
        <v>04</v>
      </c>
      <c r="N550" s="34" t="str">
        <f t="shared" si="34"/>
        <v>Daichi SAKAI (04)</v>
      </c>
      <c r="O550" s="34">
        <f t="shared" si="35"/>
        <v>100000550</v>
      </c>
    </row>
    <row r="551" spans="1:15" ht="18">
      <c r="A551" s="186">
        <v>551</v>
      </c>
      <c r="B551" s="2">
        <v>492522</v>
      </c>
      <c r="C551" s="2" t="s">
        <v>266</v>
      </c>
      <c r="D551" s="2" t="s">
        <v>4773</v>
      </c>
      <c r="E551" s="2" t="s">
        <v>4774</v>
      </c>
      <c r="F551" s="196" t="s">
        <v>3549</v>
      </c>
      <c r="G551" s="2">
        <v>3</v>
      </c>
      <c r="H551" s="2" t="s">
        <v>5978</v>
      </c>
      <c r="I551" s="2" t="s">
        <v>189</v>
      </c>
      <c r="J551" s="2" t="s">
        <v>4775</v>
      </c>
      <c r="K551" s="2" t="s">
        <v>42</v>
      </c>
      <c r="L551" s="34" t="str">
        <f t="shared" si="32"/>
        <v>佐々木　仁哉 (3)</v>
      </c>
      <c r="M551" s="34" t="str">
        <f t="shared" si="33"/>
        <v>04</v>
      </c>
      <c r="N551" s="34" t="str">
        <f t="shared" si="34"/>
        <v>Jinya SASAKI (04)</v>
      </c>
      <c r="O551" s="34">
        <f t="shared" si="35"/>
        <v>100000551</v>
      </c>
    </row>
    <row r="552" spans="1:15" ht="18">
      <c r="A552" s="186">
        <v>552</v>
      </c>
      <c r="B552" s="2">
        <v>492522</v>
      </c>
      <c r="C552" s="2" t="s">
        <v>266</v>
      </c>
      <c r="D552" s="2" t="s">
        <v>6783</v>
      </c>
      <c r="E552" s="2" t="s">
        <v>6784</v>
      </c>
      <c r="F552" s="196" t="s">
        <v>6672</v>
      </c>
      <c r="G552" s="2">
        <v>2</v>
      </c>
      <c r="H552" s="2" t="s">
        <v>5978</v>
      </c>
      <c r="I552" s="2" t="s">
        <v>6785</v>
      </c>
      <c r="J552" s="2" t="s">
        <v>6786</v>
      </c>
      <c r="K552" s="2" t="s">
        <v>42</v>
      </c>
      <c r="L552" s="34" t="str">
        <f t="shared" si="32"/>
        <v>三田　澪音 (2)</v>
      </c>
      <c r="M552" s="34" t="str">
        <f t="shared" si="33"/>
        <v>06</v>
      </c>
      <c r="N552" s="34" t="str">
        <f t="shared" si="34"/>
        <v>Renon SANDA  (06)</v>
      </c>
      <c r="O552" s="34">
        <f t="shared" si="35"/>
        <v>100000552</v>
      </c>
    </row>
    <row r="553" spans="1:15" ht="18">
      <c r="A553" s="186">
        <v>553</v>
      </c>
      <c r="B553" s="2">
        <v>492522</v>
      </c>
      <c r="C553" s="2" t="s">
        <v>266</v>
      </c>
      <c r="D553" s="2" t="s">
        <v>2513</v>
      </c>
      <c r="E553" s="2" t="s">
        <v>2514</v>
      </c>
      <c r="F553" s="196" t="s">
        <v>4697</v>
      </c>
      <c r="G553" s="2">
        <v>4</v>
      </c>
      <c r="H553" s="2" t="s">
        <v>5762</v>
      </c>
      <c r="I553" s="2" t="s">
        <v>3029</v>
      </c>
      <c r="J553" s="2" t="s">
        <v>856</v>
      </c>
      <c r="K553" s="2" t="s">
        <v>42</v>
      </c>
      <c r="L553" s="34" t="str">
        <f t="shared" si="32"/>
        <v>塩路　添真 (4)</v>
      </c>
      <c r="M553" s="34" t="str">
        <f t="shared" si="33"/>
        <v>03</v>
      </c>
      <c r="N553" s="34" t="str">
        <f t="shared" si="34"/>
        <v>Temma SHIOJI (03)</v>
      </c>
      <c r="O553" s="34">
        <f t="shared" si="35"/>
        <v>100000553</v>
      </c>
    </row>
    <row r="554" spans="1:15" ht="18">
      <c r="A554" s="186">
        <v>554</v>
      </c>
      <c r="B554" s="2">
        <v>492522</v>
      </c>
      <c r="C554" s="2" t="s">
        <v>266</v>
      </c>
      <c r="D554" s="2" t="s">
        <v>2515</v>
      </c>
      <c r="E554" s="2" t="s">
        <v>2516</v>
      </c>
      <c r="F554" s="196" t="s">
        <v>3524</v>
      </c>
      <c r="G554" s="2">
        <v>4</v>
      </c>
      <c r="H554" s="2" t="s">
        <v>5776</v>
      </c>
      <c r="I554" s="2" t="s">
        <v>3030</v>
      </c>
      <c r="J554" s="2" t="s">
        <v>3031</v>
      </c>
      <c r="K554" s="2" t="s">
        <v>42</v>
      </c>
      <c r="L554" s="34" t="str">
        <f t="shared" si="32"/>
        <v>下川　玲布 (4)</v>
      </c>
      <c r="M554" s="34" t="str">
        <f t="shared" si="33"/>
        <v>03</v>
      </c>
      <c r="N554" s="34" t="str">
        <f t="shared" si="34"/>
        <v>Reno SHIMOKAWA (03)</v>
      </c>
      <c r="O554" s="34">
        <f t="shared" si="35"/>
        <v>100000554</v>
      </c>
    </row>
    <row r="555" spans="1:15" ht="18">
      <c r="A555" s="186">
        <v>555</v>
      </c>
      <c r="B555" s="2">
        <v>492522</v>
      </c>
      <c r="C555" s="2" t="s">
        <v>266</v>
      </c>
      <c r="D555" s="2" t="s">
        <v>6787</v>
      </c>
      <c r="E555" s="2" t="s">
        <v>6788</v>
      </c>
      <c r="F555" s="196" t="s">
        <v>6672</v>
      </c>
      <c r="G555" s="2">
        <v>2</v>
      </c>
      <c r="H555" s="2" t="s">
        <v>5760</v>
      </c>
      <c r="I555" s="2" t="s">
        <v>177</v>
      </c>
      <c r="J555" s="2" t="s">
        <v>434</v>
      </c>
      <c r="K555" s="2" t="s">
        <v>42</v>
      </c>
      <c r="L555" s="34" t="str">
        <f t="shared" si="32"/>
        <v>鈴木　累生 (2)</v>
      </c>
      <c r="M555" s="34" t="str">
        <f t="shared" si="33"/>
        <v>06</v>
      </c>
      <c r="N555" s="34" t="str">
        <f t="shared" si="34"/>
        <v>Rui SUZUKI (06)</v>
      </c>
      <c r="O555" s="34">
        <f t="shared" si="35"/>
        <v>100000555</v>
      </c>
    </row>
    <row r="556" spans="1:15" ht="18">
      <c r="A556" s="186">
        <v>556</v>
      </c>
      <c r="B556" s="2">
        <v>492522</v>
      </c>
      <c r="C556" s="2" t="s">
        <v>266</v>
      </c>
      <c r="D556" s="2" t="s">
        <v>2517</v>
      </c>
      <c r="E556" s="2" t="s">
        <v>2518</v>
      </c>
      <c r="F556" s="196" t="s">
        <v>3608</v>
      </c>
      <c r="G556" s="2">
        <v>4</v>
      </c>
      <c r="H556" s="2" t="s">
        <v>5978</v>
      </c>
      <c r="I556" s="2" t="s">
        <v>412</v>
      </c>
      <c r="J556" s="2" t="s">
        <v>3032</v>
      </c>
      <c r="K556" s="2" t="s">
        <v>42</v>
      </c>
      <c r="L556" s="34" t="str">
        <f t="shared" si="32"/>
        <v>髙木　一之進 (4)</v>
      </c>
      <c r="M556" s="34" t="str">
        <f t="shared" si="33"/>
        <v>03</v>
      </c>
      <c r="N556" s="34" t="str">
        <f t="shared" si="34"/>
        <v>Ichinoshin TAKAGI (03)</v>
      </c>
      <c r="O556" s="34">
        <f t="shared" si="35"/>
        <v>100000556</v>
      </c>
    </row>
    <row r="557" spans="1:15" ht="18">
      <c r="A557" s="186">
        <v>557</v>
      </c>
      <c r="B557" s="2">
        <v>492522</v>
      </c>
      <c r="C557" s="2" t="s">
        <v>266</v>
      </c>
      <c r="D557" s="2" t="s">
        <v>6789</v>
      </c>
      <c r="E557" s="2" t="s">
        <v>6790</v>
      </c>
      <c r="F557" s="196" t="s">
        <v>6570</v>
      </c>
      <c r="G557" s="2">
        <v>2</v>
      </c>
      <c r="H557" s="2" t="s">
        <v>5978</v>
      </c>
      <c r="I557" s="2" t="s">
        <v>6791</v>
      </c>
      <c r="J557" s="2" t="s">
        <v>47</v>
      </c>
      <c r="K557" s="2" t="s">
        <v>42</v>
      </c>
      <c r="L557" s="34" t="str">
        <f t="shared" si="32"/>
        <v>高岸　啓佑 (2)</v>
      </c>
      <c r="M557" s="34" t="str">
        <f t="shared" si="33"/>
        <v>05</v>
      </c>
      <c r="N557" s="34" t="str">
        <f t="shared" si="34"/>
        <v>Keisuke TAKAGISHI (05)</v>
      </c>
      <c r="O557" s="34">
        <f t="shared" si="35"/>
        <v>100000557</v>
      </c>
    </row>
    <row r="558" spans="1:15" ht="18">
      <c r="A558" s="186">
        <v>558</v>
      </c>
      <c r="B558" s="2">
        <v>492522</v>
      </c>
      <c r="C558" s="2" t="s">
        <v>266</v>
      </c>
      <c r="D558" s="2" t="s">
        <v>6792</v>
      </c>
      <c r="E558" s="2" t="s">
        <v>6793</v>
      </c>
      <c r="F558" s="196" t="s">
        <v>6794</v>
      </c>
      <c r="G558" s="2">
        <v>1</v>
      </c>
      <c r="H558" s="2" t="s">
        <v>5759</v>
      </c>
      <c r="I558" s="2" t="s">
        <v>6795</v>
      </c>
      <c r="J558" s="2" t="s">
        <v>98</v>
      </c>
      <c r="K558" s="2" t="s">
        <v>42</v>
      </c>
      <c r="L558" s="34" t="str">
        <f t="shared" si="32"/>
        <v>田川　友介 (1)</v>
      </c>
      <c r="M558" s="34" t="str">
        <f t="shared" si="33"/>
        <v>06</v>
      </c>
      <c r="N558" s="34" t="str">
        <f t="shared" si="34"/>
        <v>Yusuke TAGAWA (06)</v>
      </c>
      <c r="O558" s="34">
        <f t="shared" si="35"/>
        <v>100000558</v>
      </c>
    </row>
    <row r="559" spans="1:15" ht="18">
      <c r="A559" s="186">
        <v>559</v>
      </c>
      <c r="B559" s="2">
        <v>492522</v>
      </c>
      <c r="C559" s="2" t="s">
        <v>266</v>
      </c>
      <c r="D559" s="2" t="s">
        <v>6796</v>
      </c>
      <c r="E559" s="2" t="s">
        <v>6797</v>
      </c>
      <c r="F559" s="196" t="s">
        <v>6684</v>
      </c>
      <c r="G559" s="2">
        <v>2</v>
      </c>
      <c r="H559" s="2" t="s">
        <v>5978</v>
      </c>
      <c r="I559" s="2" t="s">
        <v>6798</v>
      </c>
      <c r="J559" s="2" t="s">
        <v>116</v>
      </c>
      <c r="K559" s="2" t="s">
        <v>42</v>
      </c>
      <c r="L559" s="34" t="str">
        <f t="shared" si="32"/>
        <v>竹澤　友喜 (2)</v>
      </c>
      <c r="M559" s="34" t="str">
        <f t="shared" si="33"/>
        <v>05</v>
      </c>
      <c r="N559" s="34" t="str">
        <f t="shared" si="34"/>
        <v>Tomoki TAKEZAWA (05)</v>
      </c>
      <c r="O559" s="34">
        <f t="shared" si="35"/>
        <v>100000559</v>
      </c>
    </row>
    <row r="560" spans="1:15" ht="18">
      <c r="A560" s="186">
        <v>560</v>
      </c>
      <c r="B560" s="2">
        <v>492522</v>
      </c>
      <c r="C560" s="2" t="s">
        <v>266</v>
      </c>
      <c r="D560" s="2" t="s">
        <v>6799</v>
      </c>
      <c r="E560" s="2" t="s">
        <v>6800</v>
      </c>
      <c r="F560" s="196" t="s">
        <v>6055</v>
      </c>
      <c r="G560" s="2">
        <v>2</v>
      </c>
      <c r="H560" s="2" t="s">
        <v>6435</v>
      </c>
      <c r="I560" s="2" t="s">
        <v>441</v>
      </c>
      <c r="J560" s="2" t="s">
        <v>6596</v>
      </c>
      <c r="K560" s="2" t="s">
        <v>42</v>
      </c>
      <c r="L560" s="34" t="str">
        <f t="shared" si="32"/>
        <v>武田　耀 (2)</v>
      </c>
      <c r="M560" s="34" t="str">
        <f t="shared" si="33"/>
        <v>05</v>
      </c>
      <c r="N560" s="34" t="str">
        <f t="shared" si="34"/>
        <v>Yo TAKEDA (05)</v>
      </c>
      <c r="O560" s="34">
        <f t="shared" si="35"/>
        <v>100000560</v>
      </c>
    </row>
    <row r="561" spans="1:15" ht="18">
      <c r="A561" s="186">
        <v>561</v>
      </c>
      <c r="B561" s="2">
        <v>492522</v>
      </c>
      <c r="C561" s="2" t="s">
        <v>266</v>
      </c>
      <c r="D561" s="2" t="s">
        <v>329</v>
      </c>
      <c r="E561" s="2" t="s">
        <v>330</v>
      </c>
      <c r="F561" s="196" t="s">
        <v>4687</v>
      </c>
      <c r="G561" s="2" t="s">
        <v>501</v>
      </c>
      <c r="H561" s="2" t="s">
        <v>5775</v>
      </c>
      <c r="I561" s="2" t="s">
        <v>332</v>
      </c>
      <c r="J561" s="2" t="s">
        <v>331</v>
      </c>
      <c r="K561" s="2" t="s">
        <v>42</v>
      </c>
      <c r="L561" s="34" t="str">
        <f t="shared" si="32"/>
        <v>竹谷　幸希也 (M2)</v>
      </c>
      <c r="M561" s="34" t="str">
        <f t="shared" si="33"/>
        <v>01</v>
      </c>
      <c r="N561" s="34" t="str">
        <f t="shared" si="34"/>
        <v>Yukiya TAKETANI (01)</v>
      </c>
      <c r="O561" s="34">
        <f t="shared" si="35"/>
        <v>100000561</v>
      </c>
    </row>
    <row r="562" spans="1:15" ht="18">
      <c r="A562" s="186">
        <v>562</v>
      </c>
      <c r="B562" s="2">
        <v>492522</v>
      </c>
      <c r="C562" s="2" t="s">
        <v>266</v>
      </c>
      <c r="D562" s="2" t="s">
        <v>6801</v>
      </c>
      <c r="E562" s="2" t="s">
        <v>6802</v>
      </c>
      <c r="F562" s="196" t="s">
        <v>6577</v>
      </c>
      <c r="G562" s="2">
        <v>2</v>
      </c>
      <c r="H562" s="2" t="s">
        <v>5768</v>
      </c>
      <c r="I562" s="2" t="s">
        <v>6078</v>
      </c>
      <c r="J562" s="2" t="s">
        <v>66</v>
      </c>
      <c r="K562" s="2" t="s">
        <v>42</v>
      </c>
      <c r="L562" s="34" t="str">
        <f t="shared" si="32"/>
        <v>竹村　奏汰 (2)</v>
      </c>
      <c r="M562" s="34" t="str">
        <f t="shared" si="33"/>
        <v>05</v>
      </c>
      <c r="N562" s="34" t="str">
        <f t="shared" si="34"/>
        <v>Kanata TAKEMURA (05)</v>
      </c>
      <c r="O562" s="34">
        <f t="shared" si="35"/>
        <v>100000562</v>
      </c>
    </row>
    <row r="563" spans="1:15" ht="18">
      <c r="A563" s="186">
        <v>563</v>
      </c>
      <c r="B563" s="2">
        <v>492522</v>
      </c>
      <c r="C563" s="2" t="s">
        <v>266</v>
      </c>
      <c r="D563" s="2" t="s">
        <v>6803</v>
      </c>
      <c r="E563" s="2" t="s">
        <v>6804</v>
      </c>
      <c r="F563" s="196" t="s">
        <v>6805</v>
      </c>
      <c r="G563" s="2">
        <v>1</v>
      </c>
      <c r="H563" s="2" t="s">
        <v>6074</v>
      </c>
      <c r="I563" s="2" t="s">
        <v>6806</v>
      </c>
      <c r="J563" s="2" t="s">
        <v>906</v>
      </c>
      <c r="K563" s="2" t="s">
        <v>42</v>
      </c>
      <c r="L563" s="34" t="str">
        <f t="shared" si="32"/>
        <v>田嶋　隆親 (1)</v>
      </c>
      <c r="M563" s="34" t="str">
        <f t="shared" si="33"/>
        <v>07</v>
      </c>
      <c r="N563" s="34" t="str">
        <f t="shared" si="34"/>
        <v>Ryushin TAJIMA (07)</v>
      </c>
      <c r="O563" s="34">
        <f t="shared" si="35"/>
        <v>100000563</v>
      </c>
    </row>
    <row r="564" spans="1:15" ht="18">
      <c r="A564" s="186">
        <v>564</v>
      </c>
      <c r="B564" s="2">
        <v>492522</v>
      </c>
      <c r="C564" s="2" t="s">
        <v>266</v>
      </c>
      <c r="D564" s="2" t="s">
        <v>6807</v>
      </c>
      <c r="E564" s="2" t="s">
        <v>6808</v>
      </c>
      <c r="F564" s="196" t="s">
        <v>6809</v>
      </c>
      <c r="G564" s="2">
        <v>1</v>
      </c>
      <c r="H564" s="2" t="s">
        <v>5769</v>
      </c>
      <c r="I564" s="2" t="s">
        <v>129</v>
      </c>
      <c r="J564" s="2" t="s">
        <v>400</v>
      </c>
      <c r="K564" s="2" t="s">
        <v>42</v>
      </c>
      <c r="L564" s="34" t="str">
        <f t="shared" si="32"/>
        <v>田中　泰雅 (1)</v>
      </c>
      <c r="M564" s="34" t="str">
        <f t="shared" si="33"/>
        <v>06</v>
      </c>
      <c r="N564" s="34" t="str">
        <f t="shared" si="34"/>
        <v>Taiga TANAKA (06)</v>
      </c>
      <c r="O564" s="34">
        <f t="shared" si="35"/>
        <v>100000564</v>
      </c>
    </row>
    <row r="565" spans="1:15" ht="18">
      <c r="A565" s="186">
        <v>565</v>
      </c>
      <c r="B565" s="2">
        <v>492522</v>
      </c>
      <c r="C565" s="2" t="s">
        <v>266</v>
      </c>
      <c r="D565" s="2" t="s">
        <v>6810</v>
      </c>
      <c r="E565" s="2" t="s">
        <v>6811</v>
      </c>
      <c r="F565" s="196" t="s">
        <v>6812</v>
      </c>
      <c r="G565" s="2">
        <v>1</v>
      </c>
      <c r="H565" s="2" t="s">
        <v>5978</v>
      </c>
      <c r="I565" s="2" t="s">
        <v>129</v>
      </c>
      <c r="J565" s="2" t="s">
        <v>250</v>
      </c>
      <c r="K565" s="2" t="s">
        <v>42</v>
      </c>
      <c r="L565" s="34" t="str">
        <f t="shared" si="32"/>
        <v>田中　遥翔 (1)</v>
      </c>
      <c r="M565" s="34" t="str">
        <f t="shared" si="33"/>
        <v>06</v>
      </c>
      <c r="N565" s="34" t="str">
        <f t="shared" si="34"/>
        <v>Haruto TANAKA (06)</v>
      </c>
      <c r="O565" s="34">
        <f t="shared" si="35"/>
        <v>100000565</v>
      </c>
    </row>
    <row r="566" spans="1:15" ht="18">
      <c r="A566" s="186">
        <v>566</v>
      </c>
      <c r="B566" s="2">
        <v>492522</v>
      </c>
      <c r="C566" s="2" t="s">
        <v>266</v>
      </c>
      <c r="D566" s="2" t="s">
        <v>6813</v>
      </c>
      <c r="E566" s="2" t="s">
        <v>6814</v>
      </c>
      <c r="F566" s="196" t="s">
        <v>6180</v>
      </c>
      <c r="G566" s="2">
        <v>1</v>
      </c>
      <c r="H566" s="2" t="s">
        <v>5759</v>
      </c>
      <c r="I566" s="2" t="s">
        <v>129</v>
      </c>
      <c r="J566" s="2" t="s">
        <v>133</v>
      </c>
      <c r="K566" s="2" t="s">
        <v>42</v>
      </c>
      <c r="L566" s="34" t="str">
        <f t="shared" si="32"/>
        <v>田中　大陸 (1)</v>
      </c>
      <c r="M566" s="34" t="str">
        <f t="shared" si="33"/>
        <v>06</v>
      </c>
      <c r="N566" s="34" t="str">
        <f t="shared" si="34"/>
        <v>Riku TANAKA (06)</v>
      </c>
      <c r="O566" s="34">
        <f t="shared" si="35"/>
        <v>100000566</v>
      </c>
    </row>
    <row r="567" spans="1:15" ht="18">
      <c r="A567" s="186">
        <v>567</v>
      </c>
      <c r="B567" s="2">
        <v>492522</v>
      </c>
      <c r="C567" s="2" t="s">
        <v>266</v>
      </c>
      <c r="D567" s="2" t="s">
        <v>6815</v>
      </c>
      <c r="E567" s="2" t="s">
        <v>6816</v>
      </c>
      <c r="F567" s="196" t="s">
        <v>6637</v>
      </c>
      <c r="G567" s="2">
        <v>2</v>
      </c>
      <c r="H567" s="2" t="s">
        <v>5978</v>
      </c>
      <c r="I567" s="2" t="s">
        <v>1395</v>
      </c>
      <c r="J567" s="2" t="s">
        <v>181</v>
      </c>
      <c r="K567" s="2" t="s">
        <v>42</v>
      </c>
      <c r="L567" s="34" t="str">
        <f t="shared" si="32"/>
        <v>田畑　海斗 (2)</v>
      </c>
      <c r="M567" s="34" t="str">
        <f t="shared" si="33"/>
        <v>05</v>
      </c>
      <c r="N567" s="34" t="str">
        <f t="shared" si="34"/>
        <v>Kaito TABATA (05)</v>
      </c>
      <c r="O567" s="34">
        <f t="shared" si="35"/>
        <v>100000567</v>
      </c>
    </row>
    <row r="568" spans="1:15" ht="18">
      <c r="A568" s="186">
        <v>568</v>
      </c>
      <c r="B568" s="2">
        <v>492522</v>
      </c>
      <c r="C568" s="2" t="s">
        <v>266</v>
      </c>
      <c r="D568" s="2" t="s">
        <v>2519</v>
      </c>
      <c r="E568" s="2" t="s">
        <v>2520</v>
      </c>
      <c r="F568" s="196" t="s">
        <v>4698</v>
      </c>
      <c r="G568" s="2">
        <v>4</v>
      </c>
      <c r="H568" s="2" t="s">
        <v>5769</v>
      </c>
      <c r="I568" s="2" t="s">
        <v>637</v>
      </c>
      <c r="J568" s="2" t="s">
        <v>82</v>
      </c>
      <c r="K568" s="2" t="s">
        <v>42</v>
      </c>
      <c r="L568" s="34" t="str">
        <f t="shared" si="32"/>
        <v>田原　和歩 (4)</v>
      </c>
      <c r="M568" s="34" t="str">
        <f t="shared" si="33"/>
        <v>03</v>
      </c>
      <c r="N568" s="34" t="str">
        <f t="shared" si="34"/>
        <v>Kazuho TAHARA (03)</v>
      </c>
      <c r="O568" s="34">
        <f t="shared" si="35"/>
        <v>100000568</v>
      </c>
    </row>
    <row r="569" spans="1:15" ht="18">
      <c r="A569" s="186">
        <v>569</v>
      </c>
      <c r="B569" s="2">
        <v>492522</v>
      </c>
      <c r="C569" s="2" t="s">
        <v>266</v>
      </c>
      <c r="D569" s="2" t="s">
        <v>4779</v>
      </c>
      <c r="E569" s="2" t="s">
        <v>4780</v>
      </c>
      <c r="F569" s="196" t="s">
        <v>3692</v>
      </c>
      <c r="G569" s="2">
        <v>3</v>
      </c>
      <c r="H569" s="2" t="s">
        <v>5779</v>
      </c>
      <c r="I569" s="2" t="s">
        <v>4781</v>
      </c>
      <c r="J569" s="2" t="s">
        <v>205</v>
      </c>
      <c r="K569" s="2" t="s">
        <v>42</v>
      </c>
      <c r="L569" s="34" t="str">
        <f t="shared" si="32"/>
        <v>玉村　悠登 (3)</v>
      </c>
      <c r="M569" s="34" t="str">
        <f t="shared" si="33"/>
        <v>04</v>
      </c>
      <c r="N569" s="34" t="str">
        <f t="shared" si="34"/>
        <v>Yuto TAMAMURA (04)</v>
      </c>
      <c r="O569" s="34">
        <f t="shared" si="35"/>
        <v>100000569</v>
      </c>
    </row>
    <row r="570" spans="1:15" ht="18">
      <c r="A570" s="186">
        <v>570</v>
      </c>
      <c r="B570" s="2">
        <v>492522</v>
      </c>
      <c r="C570" s="2" t="s">
        <v>266</v>
      </c>
      <c r="D570" s="2" t="s">
        <v>4709</v>
      </c>
      <c r="E570" s="2" t="s">
        <v>4710</v>
      </c>
      <c r="F570" s="196" t="s">
        <v>4711</v>
      </c>
      <c r="G570" s="2">
        <v>3</v>
      </c>
      <c r="H570" s="2" t="s">
        <v>5779</v>
      </c>
      <c r="I570" s="2" t="s">
        <v>594</v>
      </c>
      <c r="J570" s="2" t="s">
        <v>541</v>
      </c>
      <c r="K570" s="2" t="s">
        <v>42</v>
      </c>
      <c r="L570" s="34" t="str">
        <f t="shared" si="32"/>
        <v>土井　創嵐 (3)</v>
      </c>
      <c r="M570" s="34" t="str">
        <f t="shared" si="33"/>
        <v>04</v>
      </c>
      <c r="N570" s="34" t="str">
        <f t="shared" si="34"/>
        <v>Sora DOI (04)</v>
      </c>
      <c r="O570" s="34">
        <f t="shared" si="35"/>
        <v>100000570</v>
      </c>
    </row>
    <row r="571" spans="1:15" ht="18">
      <c r="A571" s="186">
        <v>571</v>
      </c>
      <c r="B571" s="2">
        <v>492522</v>
      </c>
      <c r="C571" s="2" t="s">
        <v>266</v>
      </c>
      <c r="D571" s="2" t="s">
        <v>6817</v>
      </c>
      <c r="E571" s="2" t="s">
        <v>6818</v>
      </c>
      <c r="F571" s="196" t="s">
        <v>6819</v>
      </c>
      <c r="G571" s="2">
        <v>1</v>
      </c>
      <c r="H571" s="2" t="s">
        <v>5978</v>
      </c>
      <c r="I571" s="2" t="s">
        <v>594</v>
      </c>
      <c r="J571" s="2" t="s">
        <v>53</v>
      </c>
      <c r="K571" s="2" t="s">
        <v>42</v>
      </c>
      <c r="L571" s="34" t="str">
        <f t="shared" si="32"/>
        <v>土井　悠暉 (1)</v>
      </c>
      <c r="M571" s="34" t="str">
        <f t="shared" si="33"/>
        <v>07</v>
      </c>
      <c r="N571" s="34" t="str">
        <f t="shared" si="34"/>
        <v>Yuki DOI (07)</v>
      </c>
      <c r="O571" s="34">
        <f t="shared" si="35"/>
        <v>100000571</v>
      </c>
    </row>
    <row r="572" spans="1:15" ht="18">
      <c r="A572" s="186">
        <v>572</v>
      </c>
      <c r="B572" s="2">
        <v>492522</v>
      </c>
      <c r="C572" s="2" t="s">
        <v>266</v>
      </c>
      <c r="D572" s="2" t="s">
        <v>6820</v>
      </c>
      <c r="E572" s="2" t="s">
        <v>6821</v>
      </c>
      <c r="F572" s="196" t="s">
        <v>4974</v>
      </c>
      <c r="G572" s="2">
        <v>4</v>
      </c>
      <c r="H572" s="2" t="s">
        <v>5834</v>
      </c>
      <c r="I572" s="2" t="s">
        <v>6822</v>
      </c>
      <c r="J572" s="2" t="s">
        <v>541</v>
      </c>
      <c r="K572" s="2" t="s">
        <v>42</v>
      </c>
      <c r="L572" s="34" t="str">
        <f t="shared" si="32"/>
        <v>徳元　颯良 (4)</v>
      </c>
      <c r="M572" s="34" t="str">
        <f t="shared" si="33"/>
        <v>03</v>
      </c>
      <c r="N572" s="34" t="str">
        <f t="shared" si="34"/>
        <v>Sora TOKUMOTO (03)</v>
      </c>
      <c r="O572" s="34">
        <f t="shared" si="35"/>
        <v>100000572</v>
      </c>
    </row>
    <row r="573" spans="1:15" ht="18">
      <c r="A573" s="186">
        <v>573</v>
      </c>
      <c r="B573" s="2">
        <v>492522</v>
      </c>
      <c r="C573" s="2" t="s">
        <v>266</v>
      </c>
      <c r="D573" s="2" t="s">
        <v>334</v>
      </c>
      <c r="E573" s="2" t="s">
        <v>335</v>
      </c>
      <c r="F573" s="196" t="s">
        <v>4689</v>
      </c>
      <c r="G573" s="2" t="s">
        <v>501</v>
      </c>
      <c r="H573" s="2" t="s">
        <v>5978</v>
      </c>
      <c r="I573" s="2" t="s">
        <v>336</v>
      </c>
      <c r="J573" s="2" t="s">
        <v>111</v>
      </c>
      <c r="K573" s="2" t="s">
        <v>42</v>
      </c>
      <c r="L573" s="34" t="str">
        <f t="shared" si="32"/>
        <v>富田　惇史 (M2)</v>
      </c>
      <c r="M573" s="34" t="str">
        <f t="shared" si="33"/>
        <v>01</v>
      </c>
      <c r="N573" s="34" t="str">
        <f t="shared" si="34"/>
        <v>Atsushi TOMITA (01)</v>
      </c>
      <c r="O573" s="34">
        <f t="shared" si="35"/>
        <v>100000573</v>
      </c>
    </row>
    <row r="574" spans="1:15" ht="18">
      <c r="A574" s="186">
        <v>574</v>
      </c>
      <c r="B574" s="2">
        <v>492522</v>
      </c>
      <c r="C574" s="2" t="s">
        <v>266</v>
      </c>
      <c r="D574" s="2" t="s">
        <v>6823</v>
      </c>
      <c r="E574" s="2" t="s">
        <v>6824</v>
      </c>
      <c r="F574" s="196" t="s">
        <v>6825</v>
      </c>
      <c r="G574" s="2">
        <v>2</v>
      </c>
      <c r="H574" s="2" t="s">
        <v>6024</v>
      </c>
      <c r="I574" s="2" t="s">
        <v>6826</v>
      </c>
      <c r="J574" s="2" t="s">
        <v>179</v>
      </c>
      <c r="K574" s="2" t="s">
        <v>42</v>
      </c>
      <c r="L574" s="34" t="str">
        <f t="shared" si="32"/>
        <v>永江　樹 (2)</v>
      </c>
      <c r="M574" s="34" t="str">
        <f t="shared" si="33"/>
        <v>05</v>
      </c>
      <c r="N574" s="34" t="str">
        <f t="shared" si="34"/>
        <v>Itsuki NAGAE (05)</v>
      </c>
      <c r="O574" s="34">
        <f t="shared" si="35"/>
        <v>100000574</v>
      </c>
    </row>
    <row r="575" spans="1:15" ht="18">
      <c r="A575" s="186">
        <v>575</v>
      </c>
      <c r="B575" s="2">
        <v>492522</v>
      </c>
      <c r="C575" s="2" t="s">
        <v>266</v>
      </c>
      <c r="D575" s="2" t="s">
        <v>6827</v>
      </c>
      <c r="E575" s="2" t="s">
        <v>6828</v>
      </c>
      <c r="F575" s="196" t="s">
        <v>6829</v>
      </c>
      <c r="G575" s="2">
        <v>1</v>
      </c>
      <c r="H575" s="2" t="s">
        <v>5759</v>
      </c>
      <c r="I575" s="2" t="s">
        <v>6830</v>
      </c>
      <c r="J575" s="2" t="s">
        <v>181</v>
      </c>
      <c r="K575" s="2" t="s">
        <v>42</v>
      </c>
      <c r="L575" s="34" t="str">
        <f t="shared" si="32"/>
        <v>中崎　櫂斗 (1)</v>
      </c>
      <c r="M575" s="34" t="str">
        <f t="shared" si="33"/>
        <v>06</v>
      </c>
      <c r="N575" s="34" t="str">
        <f t="shared" si="34"/>
        <v>Kaito NAKAZAKI (06)</v>
      </c>
      <c r="O575" s="34">
        <f t="shared" si="35"/>
        <v>100000575</v>
      </c>
    </row>
    <row r="576" spans="1:15" ht="18">
      <c r="A576" s="186">
        <v>576</v>
      </c>
      <c r="B576" s="2">
        <v>492522</v>
      </c>
      <c r="C576" s="2" t="s">
        <v>266</v>
      </c>
      <c r="D576" s="2" t="s">
        <v>6831</v>
      </c>
      <c r="E576" s="2" t="s">
        <v>6832</v>
      </c>
      <c r="F576" s="196" t="s">
        <v>6833</v>
      </c>
      <c r="G576" s="2">
        <v>2</v>
      </c>
      <c r="H576" s="2" t="s">
        <v>5776</v>
      </c>
      <c r="I576" s="2" t="s">
        <v>465</v>
      </c>
      <c r="J576" s="2" t="s">
        <v>86</v>
      </c>
      <c r="K576" s="2" t="s">
        <v>42</v>
      </c>
      <c r="L576" s="34" t="str">
        <f t="shared" si="32"/>
        <v>中嶋　康太 (2)</v>
      </c>
      <c r="M576" s="34" t="str">
        <f t="shared" si="33"/>
        <v>05</v>
      </c>
      <c r="N576" s="34" t="str">
        <f t="shared" si="34"/>
        <v>Kota NAKAJIMA (05)</v>
      </c>
      <c r="O576" s="34">
        <f t="shared" si="35"/>
        <v>100000576</v>
      </c>
    </row>
    <row r="577" spans="1:15" ht="18">
      <c r="A577" s="186">
        <v>577</v>
      </c>
      <c r="B577" s="2">
        <v>492522</v>
      </c>
      <c r="C577" s="2" t="s">
        <v>266</v>
      </c>
      <c r="D577" s="2" t="s">
        <v>4783</v>
      </c>
      <c r="E577" s="2" t="s">
        <v>4784</v>
      </c>
      <c r="F577" s="196" t="s">
        <v>4785</v>
      </c>
      <c r="G577" s="2">
        <v>3</v>
      </c>
      <c r="H577" s="2" t="s">
        <v>5978</v>
      </c>
      <c r="I577" s="2" t="s">
        <v>465</v>
      </c>
      <c r="J577" s="2" t="s">
        <v>215</v>
      </c>
      <c r="K577" s="2" t="s">
        <v>42</v>
      </c>
      <c r="L577" s="34" t="str">
        <f t="shared" si="32"/>
        <v>中島　迅帝 (3)</v>
      </c>
      <c r="M577" s="34" t="str">
        <f t="shared" si="33"/>
        <v>05</v>
      </c>
      <c r="N577" s="34" t="str">
        <f t="shared" si="34"/>
        <v>Hayate NAKAJIMA (05)</v>
      </c>
      <c r="O577" s="34">
        <f t="shared" si="35"/>
        <v>100000577</v>
      </c>
    </row>
    <row r="578" spans="1:15" ht="18">
      <c r="A578" s="186">
        <v>578</v>
      </c>
      <c r="B578" s="2">
        <v>492522</v>
      </c>
      <c r="C578" s="2" t="s">
        <v>266</v>
      </c>
      <c r="D578" s="2" t="s">
        <v>6834</v>
      </c>
      <c r="E578" s="2" t="s">
        <v>6835</v>
      </c>
      <c r="F578" s="196" t="s">
        <v>6836</v>
      </c>
      <c r="G578" s="2">
        <v>2</v>
      </c>
      <c r="H578" s="2" t="s">
        <v>5779</v>
      </c>
      <c r="I578" s="2" t="s">
        <v>180</v>
      </c>
      <c r="J578" s="2" t="s">
        <v>360</v>
      </c>
      <c r="K578" s="2" t="s">
        <v>42</v>
      </c>
      <c r="L578" s="34" t="str">
        <f t="shared" si="32"/>
        <v>永田　大和 (2)</v>
      </c>
      <c r="M578" s="34" t="str">
        <f t="shared" si="33"/>
        <v>05</v>
      </c>
      <c r="N578" s="34" t="str">
        <f t="shared" si="34"/>
        <v>Yamato NAGATA (05)</v>
      </c>
      <c r="O578" s="34">
        <f t="shared" si="35"/>
        <v>100000578</v>
      </c>
    </row>
    <row r="579" spans="1:15" ht="18">
      <c r="A579" s="186">
        <v>579</v>
      </c>
      <c r="B579" s="2">
        <v>492522</v>
      </c>
      <c r="C579" s="2" t="s">
        <v>266</v>
      </c>
      <c r="D579" s="2" t="s">
        <v>2521</v>
      </c>
      <c r="E579" s="2" t="s">
        <v>2522</v>
      </c>
      <c r="F579" s="196" t="s">
        <v>4242</v>
      </c>
      <c r="G579" s="2">
        <v>4</v>
      </c>
      <c r="H579" s="2" t="s">
        <v>5775</v>
      </c>
      <c r="I579" s="2" t="s">
        <v>3034</v>
      </c>
      <c r="J579" s="2" t="s">
        <v>144</v>
      </c>
      <c r="K579" s="2" t="s">
        <v>42</v>
      </c>
      <c r="L579" s="34" t="str">
        <f t="shared" ref="L579:L642" si="36">IF($A579="","",$D579&amp;" ("&amp;$G579&amp;")")</f>
        <v>中鶴　颯 (4)</v>
      </c>
      <c r="M579" s="34" t="str">
        <f t="shared" ref="M579:M642" si="37">IF($A579="","",RIGHT(YEAR($F579),2))</f>
        <v>03</v>
      </c>
      <c r="N579" s="34" t="str">
        <f t="shared" ref="N579:N642" si="38">IF($A579="","",$J579&amp;" "&amp;$I579&amp;" ("&amp;$M579&amp;")")</f>
        <v>So NAKATSURU (03)</v>
      </c>
      <c r="O579" s="34">
        <f t="shared" ref="O579:O642" si="39">IF($A579="","",100000000+$A579)</f>
        <v>100000579</v>
      </c>
    </row>
    <row r="580" spans="1:15" ht="18">
      <c r="A580" s="186">
        <v>580</v>
      </c>
      <c r="B580" s="2">
        <v>492522</v>
      </c>
      <c r="C580" s="2" t="s">
        <v>266</v>
      </c>
      <c r="D580" s="2" t="s">
        <v>4749</v>
      </c>
      <c r="E580" s="2" t="s">
        <v>4750</v>
      </c>
      <c r="F580" s="196" t="s">
        <v>4127</v>
      </c>
      <c r="G580" s="2">
        <v>3</v>
      </c>
      <c r="H580" s="2" t="s">
        <v>5779</v>
      </c>
      <c r="I580" s="2" t="s">
        <v>415</v>
      </c>
      <c r="J580" s="2" t="s">
        <v>178</v>
      </c>
      <c r="K580" s="2" t="s">
        <v>42</v>
      </c>
      <c r="L580" s="34" t="str">
        <f t="shared" si="36"/>
        <v>中野　稜太 (3)</v>
      </c>
      <c r="M580" s="34" t="str">
        <f t="shared" si="37"/>
        <v>04</v>
      </c>
      <c r="N580" s="34" t="str">
        <f t="shared" si="38"/>
        <v>Ryota NAKANO (04)</v>
      </c>
      <c r="O580" s="34">
        <f t="shared" si="39"/>
        <v>100000580</v>
      </c>
    </row>
    <row r="581" spans="1:15" ht="18">
      <c r="A581" s="186">
        <v>581</v>
      </c>
      <c r="B581" s="2">
        <v>492522</v>
      </c>
      <c r="C581" s="2" t="s">
        <v>266</v>
      </c>
      <c r="D581" s="2" t="s">
        <v>6837</v>
      </c>
      <c r="E581" s="2" t="s">
        <v>6838</v>
      </c>
      <c r="F581" s="196" t="s">
        <v>6273</v>
      </c>
      <c r="G581" s="2">
        <v>2</v>
      </c>
      <c r="H581" s="2" t="s">
        <v>5779</v>
      </c>
      <c r="I581" s="2" t="s">
        <v>1098</v>
      </c>
      <c r="J581" s="2" t="s">
        <v>118</v>
      </c>
      <c r="K581" s="2" t="s">
        <v>42</v>
      </c>
      <c r="L581" s="34" t="str">
        <f t="shared" si="36"/>
        <v>中平　翔悟 (2)</v>
      </c>
      <c r="M581" s="34" t="str">
        <f t="shared" si="37"/>
        <v>05</v>
      </c>
      <c r="N581" s="34" t="str">
        <f t="shared" si="38"/>
        <v>Shogo NAKAHIRA (05)</v>
      </c>
      <c r="O581" s="34">
        <f t="shared" si="39"/>
        <v>100000581</v>
      </c>
    </row>
    <row r="582" spans="1:15" ht="18">
      <c r="A582" s="186">
        <v>582</v>
      </c>
      <c r="B582" s="2">
        <v>492522</v>
      </c>
      <c r="C582" s="2" t="s">
        <v>266</v>
      </c>
      <c r="D582" s="2" t="s">
        <v>6839</v>
      </c>
      <c r="E582" s="2" t="s">
        <v>6840</v>
      </c>
      <c r="F582" s="196" t="s">
        <v>6841</v>
      </c>
      <c r="G582" s="2">
        <v>1</v>
      </c>
      <c r="H582" s="2" t="s">
        <v>5779</v>
      </c>
      <c r="I582" s="2" t="s">
        <v>131</v>
      </c>
      <c r="J582" s="2" t="s">
        <v>590</v>
      </c>
      <c r="K582" s="2" t="s">
        <v>42</v>
      </c>
      <c r="L582" s="34" t="str">
        <f t="shared" si="36"/>
        <v>中村　玲皇 (1)</v>
      </c>
      <c r="M582" s="34" t="str">
        <f t="shared" si="37"/>
        <v>06</v>
      </c>
      <c r="N582" s="34" t="str">
        <f t="shared" si="38"/>
        <v>Reo NAKAMURA (06)</v>
      </c>
      <c r="O582" s="34">
        <f t="shared" si="39"/>
        <v>100000582</v>
      </c>
    </row>
    <row r="583" spans="1:15" ht="18">
      <c r="A583" s="186">
        <v>583</v>
      </c>
      <c r="B583" s="2">
        <v>492522</v>
      </c>
      <c r="C583" s="2" t="s">
        <v>266</v>
      </c>
      <c r="D583" s="2" t="s">
        <v>6842</v>
      </c>
      <c r="E583" s="2" t="s">
        <v>6843</v>
      </c>
      <c r="F583" s="196" t="s">
        <v>6844</v>
      </c>
      <c r="G583" s="2">
        <v>1</v>
      </c>
      <c r="H583" s="2" t="s">
        <v>6439</v>
      </c>
      <c r="I583" s="2" t="s">
        <v>6845</v>
      </c>
      <c r="J583" s="2" t="s">
        <v>205</v>
      </c>
      <c r="K583" s="2" t="s">
        <v>42</v>
      </c>
      <c r="L583" s="34" t="str">
        <f t="shared" si="36"/>
        <v>西内　悠人 (1)</v>
      </c>
      <c r="M583" s="34" t="str">
        <f t="shared" si="37"/>
        <v>07</v>
      </c>
      <c r="N583" s="34" t="str">
        <f t="shared" si="38"/>
        <v>Yuto NISHIUCHI (07)</v>
      </c>
      <c r="O583" s="34">
        <f t="shared" si="39"/>
        <v>100000583</v>
      </c>
    </row>
    <row r="584" spans="1:15" ht="18">
      <c r="A584" s="186">
        <v>584</v>
      </c>
      <c r="B584" s="2">
        <v>492522</v>
      </c>
      <c r="C584" s="2" t="s">
        <v>266</v>
      </c>
      <c r="D584" s="2" t="s">
        <v>6846</v>
      </c>
      <c r="E584" s="2" t="s">
        <v>6847</v>
      </c>
      <c r="F584" s="196" t="s">
        <v>6848</v>
      </c>
      <c r="G584" s="2">
        <v>1</v>
      </c>
      <c r="H584" s="2" t="s">
        <v>6074</v>
      </c>
      <c r="I584" s="2" t="s">
        <v>368</v>
      </c>
      <c r="J584" s="2" t="s">
        <v>6849</v>
      </c>
      <c r="K584" s="2" t="s">
        <v>42</v>
      </c>
      <c r="L584" s="34" t="str">
        <f t="shared" si="36"/>
        <v>西川　成土 (1)</v>
      </c>
      <c r="M584" s="34" t="str">
        <f t="shared" si="37"/>
        <v>07</v>
      </c>
      <c r="N584" s="34" t="str">
        <f t="shared" si="38"/>
        <v>Naruto NISHIKAWA (07)</v>
      </c>
      <c r="O584" s="34">
        <f t="shared" si="39"/>
        <v>100000584</v>
      </c>
    </row>
    <row r="585" spans="1:15" ht="18">
      <c r="A585" s="186">
        <v>585</v>
      </c>
      <c r="B585" s="2">
        <v>492522</v>
      </c>
      <c r="C585" s="2" t="s">
        <v>266</v>
      </c>
      <c r="D585" s="2" t="s">
        <v>6850</v>
      </c>
      <c r="E585" s="2" t="s">
        <v>6851</v>
      </c>
      <c r="F585" s="196" t="s">
        <v>6852</v>
      </c>
      <c r="G585" s="2">
        <v>2</v>
      </c>
      <c r="H585" s="2" t="s">
        <v>5978</v>
      </c>
      <c r="I585" s="2" t="s">
        <v>6853</v>
      </c>
      <c r="J585" s="2" t="s">
        <v>3132</v>
      </c>
      <c r="K585" s="2" t="s">
        <v>42</v>
      </c>
      <c r="L585" s="34" t="str">
        <f t="shared" si="36"/>
        <v>西澤　輝斗 (2)</v>
      </c>
      <c r="M585" s="34" t="str">
        <f t="shared" si="37"/>
        <v>05</v>
      </c>
      <c r="N585" s="34" t="str">
        <f t="shared" si="38"/>
        <v>Kirato NISHIZAWA (05)</v>
      </c>
      <c r="O585" s="34">
        <f t="shared" si="39"/>
        <v>100000585</v>
      </c>
    </row>
    <row r="586" spans="1:15" ht="18">
      <c r="A586" s="186">
        <v>586</v>
      </c>
      <c r="B586" s="2">
        <v>492522</v>
      </c>
      <c r="C586" s="2" t="s">
        <v>266</v>
      </c>
      <c r="D586" s="2" t="s">
        <v>6854</v>
      </c>
      <c r="E586" s="2" t="s">
        <v>6855</v>
      </c>
      <c r="F586" s="196" t="s">
        <v>4195</v>
      </c>
      <c r="G586" s="2">
        <v>4</v>
      </c>
      <c r="H586" s="2" t="s">
        <v>5834</v>
      </c>
      <c r="I586" s="2" t="s">
        <v>890</v>
      </c>
      <c r="J586" s="2" t="s">
        <v>53</v>
      </c>
      <c r="K586" s="2" t="s">
        <v>42</v>
      </c>
      <c r="L586" s="34" t="str">
        <f t="shared" si="36"/>
        <v>西野　有輝 (4)</v>
      </c>
      <c r="M586" s="34" t="str">
        <f t="shared" si="37"/>
        <v>03</v>
      </c>
      <c r="N586" s="34" t="str">
        <f t="shared" si="38"/>
        <v>Yuki NISHINO (03)</v>
      </c>
      <c r="O586" s="34">
        <f t="shared" si="39"/>
        <v>100000586</v>
      </c>
    </row>
    <row r="587" spans="1:15" ht="18">
      <c r="A587" s="186">
        <v>587</v>
      </c>
      <c r="B587" s="2">
        <v>492522</v>
      </c>
      <c r="C587" s="2" t="s">
        <v>266</v>
      </c>
      <c r="D587" s="2" t="s">
        <v>4742</v>
      </c>
      <c r="E587" s="2" t="s">
        <v>4743</v>
      </c>
      <c r="F587" s="196" t="s">
        <v>3560</v>
      </c>
      <c r="G587" s="2">
        <v>3</v>
      </c>
      <c r="H587" s="2" t="s">
        <v>5978</v>
      </c>
      <c r="I587" s="2" t="s">
        <v>263</v>
      </c>
      <c r="J587" s="2" t="s">
        <v>706</v>
      </c>
      <c r="K587" s="2" t="s">
        <v>42</v>
      </c>
      <c r="L587" s="34" t="str">
        <f t="shared" si="36"/>
        <v>西村　聡一郎 (3)</v>
      </c>
      <c r="M587" s="34" t="str">
        <f t="shared" si="37"/>
        <v>04</v>
      </c>
      <c r="N587" s="34" t="str">
        <f t="shared" si="38"/>
        <v>Soichiro NISHIMURA (04)</v>
      </c>
      <c r="O587" s="34">
        <f t="shared" si="39"/>
        <v>100000587</v>
      </c>
    </row>
    <row r="588" spans="1:15" ht="18">
      <c r="A588" s="186">
        <v>588</v>
      </c>
      <c r="B588" s="2">
        <v>492522</v>
      </c>
      <c r="C588" s="2" t="s">
        <v>266</v>
      </c>
      <c r="D588" s="2" t="s">
        <v>4763</v>
      </c>
      <c r="E588" s="2" t="s">
        <v>4764</v>
      </c>
      <c r="F588" s="196" t="s">
        <v>3552</v>
      </c>
      <c r="G588" s="2">
        <v>3</v>
      </c>
      <c r="H588" s="2" t="s">
        <v>5759</v>
      </c>
      <c r="I588" s="2" t="s">
        <v>554</v>
      </c>
      <c r="J588" s="2" t="s">
        <v>147</v>
      </c>
      <c r="K588" s="2" t="s">
        <v>42</v>
      </c>
      <c r="L588" s="34" t="str">
        <f t="shared" si="36"/>
        <v>野田　陸人 (3)</v>
      </c>
      <c r="M588" s="34" t="str">
        <f t="shared" si="37"/>
        <v>04</v>
      </c>
      <c r="N588" s="34" t="str">
        <f t="shared" si="38"/>
        <v>Rikuto NODA (04)</v>
      </c>
      <c r="O588" s="34">
        <f t="shared" si="39"/>
        <v>100000588</v>
      </c>
    </row>
    <row r="589" spans="1:15" ht="18">
      <c r="A589" s="186">
        <v>589</v>
      </c>
      <c r="B589" s="2">
        <v>492522</v>
      </c>
      <c r="C589" s="2" t="s">
        <v>266</v>
      </c>
      <c r="D589" s="2" t="s">
        <v>4713</v>
      </c>
      <c r="E589" s="2" t="s">
        <v>4714</v>
      </c>
      <c r="F589" s="196" t="s">
        <v>4715</v>
      </c>
      <c r="G589" s="2">
        <v>3</v>
      </c>
      <c r="H589" s="2" t="s">
        <v>5978</v>
      </c>
      <c r="I589" s="2" t="s">
        <v>4716</v>
      </c>
      <c r="J589" s="2" t="s">
        <v>94</v>
      </c>
      <c r="K589" s="2" t="s">
        <v>42</v>
      </c>
      <c r="L589" s="34" t="str">
        <f t="shared" si="36"/>
        <v>野原　颯太 (3)</v>
      </c>
      <c r="M589" s="34" t="str">
        <f t="shared" si="37"/>
        <v>05</v>
      </c>
      <c r="N589" s="34" t="str">
        <f t="shared" si="38"/>
        <v>Sota NOHARA (05)</v>
      </c>
      <c r="O589" s="34">
        <f t="shared" si="39"/>
        <v>100000589</v>
      </c>
    </row>
    <row r="590" spans="1:15" ht="18">
      <c r="A590" s="186">
        <v>590</v>
      </c>
      <c r="B590" s="2">
        <v>492522</v>
      </c>
      <c r="C590" s="2" t="s">
        <v>266</v>
      </c>
      <c r="D590" s="2" t="s">
        <v>6856</v>
      </c>
      <c r="E590" s="2" t="s">
        <v>6857</v>
      </c>
      <c r="F590" s="196" t="s">
        <v>6858</v>
      </c>
      <c r="G590" s="2">
        <v>1</v>
      </c>
      <c r="H590" s="2" t="s">
        <v>5759</v>
      </c>
      <c r="I590" s="2" t="s">
        <v>6859</v>
      </c>
      <c r="J590" s="2" t="s">
        <v>60</v>
      </c>
      <c r="K590" s="2" t="s">
        <v>42</v>
      </c>
      <c r="L590" s="34" t="str">
        <f t="shared" si="36"/>
        <v>枦元　拓幹 (1)</v>
      </c>
      <c r="M590" s="34" t="str">
        <f t="shared" si="37"/>
        <v>06</v>
      </c>
      <c r="N590" s="34" t="str">
        <f t="shared" si="38"/>
        <v>Takumi HAZEMOTO (06)</v>
      </c>
      <c r="O590" s="34">
        <f t="shared" si="39"/>
        <v>100000590</v>
      </c>
    </row>
    <row r="591" spans="1:15" ht="18">
      <c r="A591" s="186">
        <v>591</v>
      </c>
      <c r="B591" s="2">
        <v>492522</v>
      </c>
      <c r="C591" s="2" t="s">
        <v>266</v>
      </c>
      <c r="D591" s="2" t="s">
        <v>6860</v>
      </c>
      <c r="E591" s="2" t="s">
        <v>6861</v>
      </c>
      <c r="F591" s="196" t="s">
        <v>6862</v>
      </c>
      <c r="G591" s="2">
        <v>2</v>
      </c>
      <c r="H591" s="2" t="s">
        <v>5978</v>
      </c>
      <c r="I591" s="2" t="s">
        <v>611</v>
      </c>
      <c r="J591" s="2" t="s">
        <v>53</v>
      </c>
      <c r="K591" s="2" t="s">
        <v>42</v>
      </c>
      <c r="L591" s="34" t="str">
        <f t="shared" si="36"/>
        <v>八田　優希 (2)</v>
      </c>
      <c r="M591" s="34" t="str">
        <f t="shared" si="37"/>
        <v>05</v>
      </c>
      <c r="N591" s="34" t="str">
        <f t="shared" si="38"/>
        <v>Yuki HATTA (05)</v>
      </c>
      <c r="O591" s="34">
        <f t="shared" si="39"/>
        <v>100000591</v>
      </c>
    </row>
    <row r="592" spans="1:15" ht="18">
      <c r="A592" s="186">
        <v>592</v>
      </c>
      <c r="B592" s="2">
        <v>492522</v>
      </c>
      <c r="C592" s="2" t="s">
        <v>266</v>
      </c>
      <c r="D592" s="2" t="s">
        <v>2523</v>
      </c>
      <c r="E592" s="2" t="s">
        <v>2524</v>
      </c>
      <c r="F592" s="196" t="s">
        <v>3830</v>
      </c>
      <c r="G592" s="2">
        <v>4</v>
      </c>
      <c r="H592" s="2" t="s">
        <v>6128</v>
      </c>
      <c r="I592" s="2" t="s">
        <v>858</v>
      </c>
      <c r="J592" s="2" t="s">
        <v>3035</v>
      </c>
      <c r="K592" s="2" t="s">
        <v>42</v>
      </c>
      <c r="L592" s="34" t="str">
        <f t="shared" si="36"/>
        <v>服部　右夢 (4)</v>
      </c>
      <c r="M592" s="34" t="str">
        <f t="shared" si="37"/>
        <v>04</v>
      </c>
      <c r="N592" s="34" t="str">
        <f t="shared" si="38"/>
        <v>Mimo HATTORI (04)</v>
      </c>
      <c r="O592" s="34">
        <f t="shared" si="39"/>
        <v>100000592</v>
      </c>
    </row>
    <row r="593" spans="1:15" ht="18">
      <c r="A593" s="186">
        <v>593</v>
      </c>
      <c r="B593" s="2">
        <v>492522</v>
      </c>
      <c r="C593" s="2" t="s">
        <v>266</v>
      </c>
      <c r="D593" s="2" t="s">
        <v>6863</v>
      </c>
      <c r="E593" s="2" t="s">
        <v>6864</v>
      </c>
      <c r="F593" s="196" t="s">
        <v>6564</v>
      </c>
      <c r="G593" s="2">
        <v>2</v>
      </c>
      <c r="H593" s="2" t="s">
        <v>6128</v>
      </c>
      <c r="I593" s="2" t="s">
        <v>858</v>
      </c>
      <c r="J593" s="2" t="s">
        <v>857</v>
      </c>
      <c r="K593" s="2" t="s">
        <v>42</v>
      </c>
      <c r="L593" s="34" t="str">
        <f t="shared" si="36"/>
        <v>服部　禅樹 (2)</v>
      </c>
      <c r="M593" s="34" t="str">
        <f t="shared" si="37"/>
        <v>06</v>
      </c>
      <c r="N593" s="34" t="str">
        <f t="shared" si="38"/>
        <v>Yuzuki HATTORI (06)</v>
      </c>
      <c r="O593" s="34">
        <f t="shared" si="39"/>
        <v>100000593</v>
      </c>
    </row>
    <row r="594" spans="1:15" ht="18">
      <c r="A594" s="186">
        <v>594</v>
      </c>
      <c r="B594" s="2">
        <v>492522</v>
      </c>
      <c r="C594" s="2" t="s">
        <v>266</v>
      </c>
      <c r="D594" s="2" t="s">
        <v>4753</v>
      </c>
      <c r="E594" s="2" t="s">
        <v>4754</v>
      </c>
      <c r="F594" s="196" t="s">
        <v>4706</v>
      </c>
      <c r="G594" s="2">
        <v>3</v>
      </c>
      <c r="H594" s="2" t="s">
        <v>5978</v>
      </c>
      <c r="I594" s="2" t="s">
        <v>157</v>
      </c>
      <c r="J594" s="2" t="s">
        <v>4755</v>
      </c>
      <c r="K594" s="2" t="s">
        <v>42</v>
      </c>
      <c r="L594" s="34" t="str">
        <f t="shared" si="36"/>
        <v>林　虎道 (3)</v>
      </c>
      <c r="M594" s="34" t="str">
        <f t="shared" si="37"/>
        <v>04</v>
      </c>
      <c r="N594" s="34" t="str">
        <f t="shared" si="38"/>
        <v>Toramichi HAYASHI (04)</v>
      </c>
      <c r="O594" s="34">
        <f t="shared" si="39"/>
        <v>100000594</v>
      </c>
    </row>
    <row r="595" spans="1:15" ht="18">
      <c r="A595" s="186">
        <v>595</v>
      </c>
      <c r="B595" s="2">
        <v>492522</v>
      </c>
      <c r="C595" s="2" t="s">
        <v>266</v>
      </c>
      <c r="D595" s="2" t="s">
        <v>2525</v>
      </c>
      <c r="E595" s="2" t="s">
        <v>2526</v>
      </c>
      <c r="F595" s="196" t="s">
        <v>3602</v>
      </c>
      <c r="G595" s="2">
        <v>4</v>
      </c>
      <c r="H595" s="2" t="s">
        <v>5978</v>
      </c>
      <c r="I595" s="2" t="s">
        <v>520</v>
      </c>
      <c r="J595" s="2" t="s">
        <v>181</v>
      </c>
      <c r="K595" s="2" t="s">
        <v>42</v>
      </c>
      <c r="L595" s="34" t="str">
        <f t="shared" si="36"/>
        <v>阪東　海斗 (4)</v>
      </c>
      <c r="M595" s="34" t="str">
        <f t="shared" si="37"/>
        <v>03</v>
      </c>
      <c r="N595" s="34" t="str">
        <f t="shared" si="38"/>
        <v>Kaito BANDO (03)</v>
      </c>
      <c r="O595" s="34">
        <f t="shared" si="39"/>
        <v>100000595</v>
      </c>
    </row>
    <row r="596" spans="1:15" ht="18">
      <c r="A596" s="186">
        <v>596</v>
      </c>
      <c r="B596" s="2">
        <v>492522</v>
      </c>
      <c r="C596" s="2" t="s">
        <v>266</v>
      </c>
      <c r="D596" s="2" t="s">
        <v>6865</v>
      </c>
      <c r="E596" s="2" t="s">
        <v>6866</v>
      </c>
      <c r="F596" s="196" t="s">
        <v>6211</v>
      </c>
      <c r="G596" s="2">
        <v>1</v>
      </c>
      <c r="H596" s="2" t="s">
        <v>5779</v>
      </c>
      <c r="I596" s="2" t="s">
        <v>253</v>
      </c>
      <c r="J596" s="2" t="s">
        <v>325</v>
      </c>
      <c r="K596" s="2" t="s">
        <v>42</v>
      </c>
      <c r="L596" s="34" t="str">
        <f t="shared" si="36"/>
        <v>樋口　宗嗣 (1)</v>
      </c>
      <c r="M596" s="34" t="str">
        <f t="shared" si="37"/>
        <v>06</v>
      </c>
      <c r="N596" s="34" t="str">
        <f t="shared" si="38"/>
        <v>Soshi HIGUCHI (06)</v>
      </c>
      <c r="O596" s="34">
        <f t="shared" si="39"/>
        <v>100000596</v>
      </c>
    </row>
    <row r="597" spans="1:15" ht="18">
      <c r="A597" s="186">
        <v>597</v>
      </c>
      <c r="B597" s="2">
        <v>492522</v>
      </c>
      <c r="C597" s="2" t="s">
        <v>266</v>
      </c>
      <c r="D597" s="2" t="s">
        <v>4744</v>
      </c>
      <c r="E597" s="2" t="s">
        <v>4745</v>
      </c>
      <c r="F597" s="196" t="s">
        <v>4746</v>
      </c>
      <c r="G597" s="2">
        <v>3</v>
      </c>
      <c r="H597" s="2" t="s">
        <v>5978</v>
      </c>
      <c r="I597" s="2" t="s">
        <v>4747</v>
      </c>
      <c r="J597" s="2" t="s">
        <v>4748</v>
      </c>
      <c r="K597" s="2" t="s">
        <v>42</v>
      </c>
      <c r="L597" s="34" t="str">
        <f t="shared" si="36"/>
        <v>平賀　丈也 (3)</v>
      </c>
      <c r="M597" s="34" t="str">
        <f t="shared" si="37"/>
        <v>04</v>
      </c>
      <c r="N597" s="34" t="str">
        <f t="shared" si="38"/>
        <v>Takeya HIRAGA (04)</v>
      </c>
      <c r="O597" s="34">
        <f t="shared" si="39"/>
        <v>100000597</v>
      </c>
    </row>
    <row r="598" spans="1:15" ht="18">
      <c r="A598" s="186">
        <v>598</v>
      </c>
      <c r="B598" s="2">
        <v>492522</v>
      </c>
      <c r="C598" s="2" t="s">
        <v>266</v>
      </c>
      <c r="D598" s="2" t="s">
        <v>6867</v>
      </c>
      <c r="E598" s="2" t="s">
        <v>6868</v>
      </c>
      <c r="F598" s="196" t="s">
        <v>6869</v>
      </c>
      <c r="G598" s="2">
        <v>2</v>
      </c>
      <c r="H598" s="2" t="s">
        <v>5779</v>
      </c>
      <c r="I598" s="2" t="s">
        <v>804</v>
      </c>
      <c r="J598" s="2" t="s">
        <v>178</v>
      </c>
      <c r="K598" s="2" t="s">
        <v>42</v>
      </c>
      <c r="L598" s="34" t="str">
        <f t="shared" si="36"/>
        <v>平山　凌大 (2)</v>
      </c>
      <c r="M598" s="34" t="str">
        <f t="shared" si="37"/>
        <v>05</v>
      </c>
      <c r="N598" s="34" t="str">
        <f t="shared" si="38"/>
        <v>Ryota HIRAYAMA (05)</v>
      </c>
      <c r="O598" s="34">
        <f t="shared" si="39"/>
        <v>100000598</v>
      </c>
    </row>
    <row r="599" spans="1:15" ht="18">
      <c r="A599" s="186">
        <v>599</v>
      </c>
      <c r="B599" s="2">
        <v>492522</v>
      </c>
      <c r="C599" s="2" t="s">
        <v>266</v>
      </c>
      <c r="D599" s="2" t="s">
        <v>6870</v>
      </c>
      <c r="E599" s="2" t="s">
        <v>6871</v>
      </c>
      <c r="F599" s="196" t="s">
        <v>6081</v>
      </c>
      <c r="G599" s="2">
        <v>2</v>
      </c>
      <c r="H599" s="2" t="s">
        <v>5760</v>
      </c>
      <c r="I599" s="2" t="s">
        <v>6872</v>
      </c>
      <c r="J599" s="2" t="s">
        <v>176</v>
      </c>
      <c r="K599" s="2" t="s">
        <v>42</v>
      </c>
      <c r="L599" s="34" t="str">
        <f t="shared" si="36"/>
        <v>廣江　優太 (2)</v>
      </c>
      <c r="M599" s="34" t="str">
        <f t="shared" si="37"/>
        <v>05</v>
      </c>
      <c r="N599" s="34" t="str">
        <f t="shared" si="38"/>
        <v>Yuta HIROE (05)</v>
      </c>
      <c r="O599" s="34">
        <f t="shared" si="39"/>
        <v>100000599</v>
      </c>
    </row>
    <row r="600" spans="1:15" ht="18">
      <c r="A600" s="186">
        <v>600</v>
      </c>
      <c r="B600" s="2">
        <v>492522</v>
      </c>
      <c r="C600" s="2" t="s">
        <v>266</v>
      </c>
      <c r="D600" s="2" t="s">
        <v>2527</v>
      </c>
      <c r="E600" s="2" t="s">
        <v>2528</v>
      </c>
      <c r="F600" s="196" t="s">
        <v>4559</v>
      </c>
      <c r="G600" s="2">
        <v>4</v>
      </c>
      <c r="H600" s="2" t="s">
        <v>5762</v>
      </c>
      <c r="I600" s="2" t="s">
        <v>3036</v>
      </c>
      <c r="J600" s="2" t="s">
        <v>436</v>
      </c>
      <c r="K600" s="2" t="s">
        <v>42</v>
      </c>
      <c r="L600" s="34" t="str">
        <f t="shared" si="36"/>
        <v>深海　響輝 (4)</v>
      </c>
      <c r="M600" s="34" t="str">
        <f t="shared" si="37"/>
        <v>03</v>
      </c>
      <c r="N600" s="34" t="str">
        <f t="shared" si="38"/>
        <v>Hibiki FUKAMI (03)</v>
      </c>
      <c r="O600" s="34">
        <f t="shared" si="39"/>
        <v>100000600</v>
      </c>
    </row>
    <row r="601" spans="1:15" ht="18">
      <c r="A601" s="186">
        <v>601</v>
      </c>
      <c r="B601" s="2">
        <v>492522</v>
      </c>
      <c r="C601" s="2" t="s">
        <v>266</v>
      </c>
      <c r="D601" s="2" t="s">
        <v>2529</v>
      </c>
      <c r="E601" s="2" t="s">
        <v>2530</v>
      </c>
      <c r="F601" s="196" t="s">
        <v>3524</v>
      </c>
      <c r="G601" s="2">
        <v>4</v>
      </c>
      <c r="H601" s="2" t="s">
        <v>5760</v>
      </c>
      <c r="I601" s="2" t="s">
        <v>677</v>
      </c>
      <c r="J601" s="2" t="s">
        <v>3037</v>
      </c>
      <c r="K601" s="2" t="s">
        <v>42</v>
      </c>
      <c r="L601" s="34" t="str">
        <f t="shared" si="36"/>
        <v>藤澤　龍吾 (4)</v>
      </c>
      <c r="M601" s="34" t="str">
        <f t="shared" si="37"/>
        <v>03</v>
      </c>
      <c r="N601" s="34" t="str">
        <f t="shared" si="38"/>
        <v>Ryugo FUJISAWA (03)</v>
      </c>
      <c r="O601" s="34">
        <f t="shared" si="39"/>
        <v>100000601</v>
      </c>
    </row>
    <row r="602" spans="1:15" ht="18">
      <c r="A602" s="186">
        <v>602</v>
      </c>
      <c r="B602" s="2">
        <v>492522</v>
      </c>
      <c r="C602" s="2" t="s">
        <v>266</v>
      </c>
      <c r="D602" s="2" t="s">
        <v>4722</v>
      </c>
      <c r="E602" s="2" t="s">
        <v>4723</v>
      </c>
      <c r="F602" s="196" t="s">
        <v>4724</v>
      </c>
      <c r="G602" s="2">
        <v>3</v>
      </c>
      <c r="H602" s="2" t="s">
        <v>5779</v>
      </c>
      <c r="I602" s="2" t="s">
        <v>4725</v>
      </c>
      <c r="J602" s="2" t="s">
        <v>539</v>
      </c>
      <c r="K602" s="2" t="s">
        <v>42</v>
      </c>
      <c r="L602" s="34" t="str">
        <f t="shared" si="36"/>
        <v>藤橋　倫太朗 (3)</v>
      </c>
      <c r="M602" s="34" t="str">
        <f t="shared" si="37"/>
        <v>04</v>
      </c>
      <c r="N602" s="34" t="str">
        <f t="shared" si="38"/>
        <v>Rintaro FUJIHASHI (04)</v>
      </c>
      <c r="O602" s="34">
        <f t="shared" si="39"/>
        <v>100000602</v>
      </c>
    </row>
    <row r="603" spans="1:15" ht="18">
      <c r="A603" s="186">
        <v>603</v>
      </c>
      <c r="B603" s="2">
        <v>492522</v>
      </c>
      <c r="C603" s="2" t="s">
        <v>266</v>
      </c>
      <c r="D603" s="2" t="s">
        <v>6873</v>
      </c>
      <c r="E603" s="2" t="s">
        <v>6874</v>
      </c>
      <c r="F603" s="196" t="s">
        <v>6119</v>
      </c>
      <c r="G603" s="2">
        <v>2</v>
      </c>
      <c r="H603" s="2" t="s">
        <v>5779</v>
      </c>
      <c r="I603" s="2" t="s">
        <v>703</v>
      </c>
      <c r="J603" s="2" t="s">
        <v>3052</v>
      </c>
      <c r="K603" s="2" t="s">
        <v>42</v>
      </c>
      <c r="L603" s="34" t="str">
        <f t="shared" si="36"/>
        <v>藤村　慧祥 (2)</v>
      </c>
      <c r="M603" s="34" t="str">
        <f t="shared" si="37"/>
        <v>06</v>
      </c>
      <c r="N603" s="34" t="str">
        <f t="shared" si="38"/>
        <v>Keisho FUJIMURA (06)</v>
      </c>
      <c r="O603" s="34">
        <f t="shared" si="39"/>
        <v>100000603</v>
      </c>
    </row>
    <row r="604" spans="1:15" ht="18">
      <c r="A604" s="186">
        <v>604</v>
      </c>
      <c r="B604" s="2">
        <v>492522</v>
      </c>
      <c r="C604" s="2" t="s">
        <v>266</v>
      </c>
      <c r="D604" s="2" t="s">
        <v>2531</v>
      </c>
      <c r="E604" s="2" t="s">
        <v>2532</v>
      </c>
      <c r="F604" s="196" t="s">
        <v>4545</v>
      </c>
      <c r="G604" s="2">
        <v>4</v>
      </c>
      <c r="H604" s="2" t="s">
        <v>5762</v>
      </c>
      <c r="I604" s="2" t="s">
        <v>3038</v>
      </c>
      <c r="J604" s="2" t="s">
        <v>271</v>
      </c>
      <c r="K604" s="2" t="s">
        <v>42</v>
      </c>
      <c r="L604" s="34" t="str">
        <f t="shared" si="36"/>
        <v>古久保　壮舞 (4)</v>
      </c>
      <c r="M604" s="34" t="str">
        <f t="shared" si="37"/>
        <v>03</v>
      </c>
      <c r="N604" s="34" t="str">
        <f t="shared" si="38"/>
        <v>Soma FURUKUBO (03)</v>
      </c>
      <c r="O604" s="34">
        <f t="shared" si="39"/>
        <v>100000604</v>
      </c>
    </row>
    <row r="605" spans="1:15" ht="18">
      <c r="A605" s="186">
        <v>605</v>
      </c>
      <c r="B605" s="2">
        <v>492522</v>
      </c>
      <c r="C605" s="2" t="s">
        <v>266</v>
      </c>
      <c r="D605" s="2" t="s">
        <v>4768</v>
      </c>
      <c r="E605" s="2" t="s">
        <v>4769</v>
      </c>
      <c r="F605" s="196" t="s">
        <v>3890</v>
      </c>
      <c r="G605" s="2">
        <v>3</v>
      </c>
      <c r="H605" s="2" t="s">
        <v>5978</v>
      </c>
      <c r="I605" s="2" t="s">
        <v>704</v>
      </c>
      <c r="J605" s="2" t="s">
        <v>50</v>
      </c>
      <c r="K605" s="2" t="s">
        <v>42</v>
      </c>
      <c r="L605" s="34" t="str">
        <f t="shared" si="36"/>
        <v>古澤　侑也 (3)</v>
      </c>
      <c r="M605" s="34" t="str">
        <f t="shared" si="37"/>
        <v>04</v>
      </c>
      <c r="N605" s="34" t="str">
        <f t="shared" si="38"/>
        <v>Yuya FURUSAWA (04)</v>
      </c>
      <c r="O605" s="34">
        <f t="shared" si="39"/>
        <v>100000605</v>
      </c>
    </row>
    <row r="606" spans="1:15" ht="18">
      <c r="A606" s="186">
        <v>606</v>
      </c>
      <c r="B606" s="2">
        <v>492522</v>
      </c>
      <c r="C606" s="2" t="s">
        <v>266</v>
      </c>
      <c r="D606" s="2" t="s">
        <v>2533</v>
      </c>
      <c r="E606" s="2" t="s">
        <v>2534</v>
      </c>
      <c r="F606" s="196" t="s">
        <v>4699</v>
      </c>
      <c r="G606" s="2">
        <v>4</v>
      </c>
      <c r="H606" s="2" t="s">
        <v>5978</v>
      </c>
      <c r="I606" s="2" t="s">
        <v>3019</v>
      </c>
      <c r="J606" s="2" t="s">
        <v>541</v>
      </c>
      <c r="K606" s="2" t="s">
        <v>42</v>
      </c>
      <c r="L606" s="34" t="str">
        <f t="shared" si="36"/>
        <v>古田　蒼空 (4)</v>
      </c>
      <c r="M606" s="34" t="str">
        <f t="shared" si="37"/>
        <v>03</v>
      </c>
      <c r="N606" s="34" t="str">
        <f t="shared" si="38"/>
        <v>Sora FURUTA (03)</v>
      </c>
      <c r="O606" s="34">
        <f t="shared" si="39"/>
        <v>100000606</v>
      </c>
    </row>
    <row r="607" spans="1:15" ht="18">
      <c r="A607" s="186">
        <v>607</v>
      </c>
      <c r="B607" s="2">
        <v>492522</v>
      </c>
      <c r="C607" s="2" t="s">
        <v>266</v>
      </c>
      <c r="D607" s="2" t="s">
        <v>4718</v>
      </c>
      <c r="E607" s="2" t="s">
        <v>4719</v>
      </c>
      <c r="F607" s="196" t="s">
        <v>4720</v>
      </c>
      <c r="G607" s="2">
        <v>3</v>
      </c>
      <c r="H607" s="2" t="s">
        <v>5978</v>
      </c>
      <c r="I607" s="2" t="s">
        <v>4721</v>
      </c>
      <c r="J607" s="2" t="s">
        <v>385</v>
      </c>
      <c r="K607" s="2" t="s">
        <v>42</v>
      </c>
      <c r="L607" s="34" t="str">
        <f t="shared" si="36"/>
        <v>別府　涼司 (3)</v>
      </c>
      <c r="M607" s="34" t="str">
        <f t="shared" si="37"/>
        <v>04</v>
      </c>
      <c r="N607" s="34" t="str">
        <f t="shared" si="38"/>
        <v>Ryoji BEPPU (04)</v>
      </c>
      <c r="O607" s="34">
        <f t="shared" si="39"/>
        <v>100000607</v>
      </c>
    </row>
    <row r="608" spans="1:15" ht="18">
      <c r="A608" s="186">
        <v>608</v>
      </c>
      <c r="B608" s="2">
        <v>492522</v>
      </c>
      <c r="C608" s="2" t="s">
        <v>266</v>
      </c>
      <c r="D608" s="2" t="s">
        <v>6875</v>
      </c>
      <c r="E608" s="2" t="s">
        <v>6876</v>
      </c>
      <c r="F608" s="196" t="s">
        <v>6877</v>
      </c>
      <c r="G608" s="2">
        <v>1</v>
      </c>
      <c r="H608" s="2" t="s">
        <v>6128</v>
      </c>
      <c r="I608" s="2" t="s">
        <v>838</v>
      </c>
      <c r="J608" s="2" t="s">
        <v>6878</v>
      </c>
      <c r="K608" s="2" t="s">
        <v>42</v>
      </c>
      <c r="L608" s="34" t="str">
        <f t="shared" si="36"/>
        <v>堀　大夢 (1)</v>
      </c>
      <c r="M608" s="34" t="str">
        <f t="shared" si="37"/>
        <v>06</v>
      </c>
      <c r="N608" s="34" t="str">
        <f t="shared" si="38"/>
        <v>Taimu HORI (06)</v>
      </c>
      <c r="O608" s="34">
        <f t="shared" si="39"/>
        <v>100000608</v>
      </c>
    </row>
    <row r="609" spans="1:15" ht="18">
      <c r="A609" s="186">
        <v>609</v>
      </c>
      <c r="B609" s="2">
        <v>492522</v>
      </c>
      <c r="C609" s="2" t="s">
        <v>266</v>
      </c>
      <c r="D609" s="2" t="s">
        <v>6879</v>
      </c>
      <c r="E609" s="2" t="s">
        <v>6880</v>
      </c>
      <c r="F609" s="196" t="s">
        <v>6881</v>
      </c>
      <c r="G609" s="2">
        <v>2</v>
      </c>
      <c r="H609" s="2" t="s">
        <v>5768</v>
      </c>
      <c r="I609" s="2" t="s">
        <v>1418</v>
      </c>
      <c r="J609" s="2" t="s">
        <v>165</v>
      </c>
      <c r="K609" s="2" t="s">
        <v>42</v>
      </c>
      <c r="L609" s="34" t="str">
        <f t="shared" si="36"/>
        <v>堀川　正樹 (2)</v>
      </c>
      <c r="M609" s="34" t="str">
        <f t="shared" si="37"/>
        <v>06</v>
      </c>
      <c r="N609" s="34" t="str">
        <f t="shared" si="38"/>
        <v>Masaki HORIKAWA (06)</v>
      </c>
      <c r="O609" s="34">
        <f t="shared" si="39"/>
        <v>100000609</v>
      </c>
    </row>
    <row r="610" spans="1:15" ht="18">
      <c r="A610" s="186">
        <v>610</v>
      </c>
      <c r="B610" s="2">
        <v>492522</v>
      </c>
      <c r="C610" s="2" t="s">
        <v>266</v>
      </c>
      <c r="D610" s="2" t="s">
        <v>2535</v>
      </c>
      <c r="E610" s="2" t="s">
        <v>2536</v>
      </c>
      <c r="F610" s="196" t="s">
        <v>4607</v>
      </c>
      <c r="G610" s="2">
        <v>4</v>
      </c>
      <c r="H610" s="2" t="s">
        <v>5779</v>
      </c>
      <c r="I610" s="2" t="s">
        <v>656</v>
      </c>
      <c r="J610" s="2" t="s">
        <v>106</v>
      </c>
      <c r="K610" s="2" t="s">
        <v>42</v>
      </c>
      <c r="L610" s="34" t="str">
        <f t="shared" si="36"/>
        <v>堀田　力也 (4)</v>
      </c>
      <c r="M610" s="34" t="str">
        <f t="shared" si="37"/>
        <v>03</v>
      </c>
      <c r="N610" s="34" t="str">
        <f t="shared" si="38"/>
        <v>Rikiya HORITA (03)</v>
      </c>
      <c r="O610" s="34">
        <f t="shared" si="39"/>
        <v>100000610</v>
      </c>
    </row>
    <row r="611" spans="1:15" ht="18">
      <c r="A611" s="186">
        <v>611</v>
      </c>
      <c r="B611" s="2">
        <v>492522</v>
      </c>
      <c r="C611" s="2" t="s">
        <v>266</v>
      </c>
      <c r="D611" s="2" t="s">
        <v>6882</v>
      </c>
      <c r="E611" s="2" t="s">
        <v>6883</v>
      </c>
      <c r="F611" s="196" t="s">
        <v>6652</v>
      </c>
      <c r="G611" s="2">
        <v>2</v>
      </c>
      <c r="H611" s="2" t="s">
        <v>6023</v>
      </c>
      <c r="I611" s="2" t="s">
        <v>306</v>
      </c>
      <c r="J611" s="2" t="s">
        <v>205</v>
      </c>
      <c r="K611" s="2" t="s">
        <v>42</v>
      </c>
      <c r="L611" s="34" t="str">
        <f t="shared" si="36"/>
        <v>前川　雄飛 (2)</v>
      </c>
      <c r="M611" s="34" t="str">
        <f t="shared" si="37"/>
        <v>05</v>
      </c>
      <c r="N611" s="34" t="str">
        <f t="shared" si="38"/>
        <v>Yuto MAEKAWA (05)</v>
      </c>
      <c r="O611" s="34">
        <f t="shared" si="39"/>
        <v>100000611</v>
      </c>
    </row>
    <row r="612" spans="1:15" ht="18">
      <c r="A612" s="186">
        <v>612</v>
      </c>
      <c r="B612" s="2">
        <v>492522</v>
      </c>
      <c r="C612" s="2" t="s">
        <v>266</v>
      </c>
      <c r="D612" s="2" t="s">
        <v>6884</v>
      </c>
      <c r="E612" s="2" t="s">
        <v>6885</v>
      </c>
      <c r="F612" s="196" t="s">
        <v>6886</v>
      </c>
      <c r="G612" s="2">
        <v>2</v>
      </c>
      <c r="H612" s="2" t="s">
        <v>5779</v>
      </c>
      <c r="I612" s="2" t="s">
        <v>6887</v>
      </c>
      <c r="J612" s="2" t="s">
        <v>92</v>
      </c>
      <c r="K612" s="2" t="s">
        <v>42</v>
      </c>
      <c r="L612" s="34" t="str">
        <f t="shared" si="36"/>
        <v>町　駿翔 (2)</v>
      </c>
      <c r="M612" s="34" t="str">
        <f t="shared" si="37"/>
        <v>05</v>
      </c>
      <c r="N612" s="34" t="str">
        <f t="shared" si="38"/>
        <v>Hayato MACHI (05)</v>
      </c>
      <c r="O612" s="34">
        <f t="shared" si="39"/>
        <v>100000612</v>
      </c>
    </row>
    <row r="613" spans="1:15" ht="18">
      <c r="A613" s="186">
        <v>613</v>
      </c>
      <c r="B613" s="2">
        <v>492522</v>
      </c>
      <c r="C613" s="2" t="s">
        <v>266</v>
      </c>
      <c r="D613" s="2" t="s">
        <v>2537</v>
      </c>
      <c r="E613" s="2" t="s">
        <v>2538</v>
      </c>
      <c r="F613" s="196" t="s">
        <v>4472</v>
      </c>
      <c r="G613" s="2">
        <v>4</v>
      </c>
      <c r="H613" s="2" t="s">
        <v>5978</v>
      </c>
      <c r="I613" s="2" t="s">
        <v>408</v>
      </c>
      <c r="J613" s="2" t="s">
        <v>3039</v>
      </c>
      <c r="K613" s="2" t="s">
        <v>42</v>
      </c>
      <c r="L613" s="34" t="str">
        <f t="shared" si="36"/>
        <v>松岡　浩光 (4)</v>
      </c>
      <c r="M613" s="34" t="str">
        <f t="shared" si="37"/>
        <v>04</v>
      </c>
      <c r="N613" s="34" t="str">
        <f t="shared" si="38"/>
        <v>Hiromi MATSUOKA (04)</v>
      </c>
      <c r="O613" s="34">
        <f t="shared" si="39"/>
        <v>100000613</v>
      </c>
    </row>
    <row r="614" spans="1:15" ht="18">
      <c r="A614" s="186">
        <v>614</v>
      </c>
      <c r="B614" s="2">
        <v>492522</v>
      </c>
      <c r="C614" s="2" t="s">
        <v>266</v>
      </c>
      <c r="D614" s="2" t="s">
        <v>6888</v>
      </c>
      <c r="E614" s="2" t="s">
        <v>6889</v>
      </c>
      <c r="F614" s="196" t="s">
        <v>6208</v>
      </c>
      <c r="G614" s="2">
        <v>1</v>
      </c>
      <c r="H614" s="2" t="s">
        <v>5779</v>
      </c>
      <c r="I614" s="2" t="s">
        <v>187</v>
      </c>
      <c r="J614" s="2" t="s">
        <v>447</v>
      </c>
      <c r="K614" s="2" t="s">
        <v>42</v>
      </c>
      <c r="L614" s="34" t="str">
        <f t="shared" si="36"/>
        <v>松村　央斗 (1)</v>
      </c>
      <c r="M614" s="34" t="str">
        <f t="shared" si="37"/>
        <v>07</v>
      </c>
      <c r="N614" s="34" t="str">
        <f t="shared" si="38"/>
        <v>Hiroto MATSUMURA (07)</v>
      </c>
      <c r="O614" s="34">
        <f t="shared" si="39"/>
        <v>100000614</v>
      </c>
    </row>
    <row r="615" spans="1:15" ht="18">
      <c r="A615" s="186">
        <v>615</v>
      </c>
      <c r="B615" s="2">
        <v>492522</v>
      </c>
      <c r="C615" s="2" t="s">
        <v>266</v>
      </c>
      <c r="D615" s="2" t="s">
        <v>2539</v>
      </c>
      <c r="E615" s="2" t="s">
        <v>2540</v>
      </c>
      <c r="F615" s="196" t="s">
        <v>4700</v>
      </c>
      <c r="G615" s="2">
        <v>4</v>
      </c>
      <c r="H615" s="2" t="s">
        <v>5779</v>
      </c>
      <c r="I615" s="2" t="s">
        <v>207</v>
      </c>
      <c r="J615" s="2" t="s">
        <v>60</v>
      </c>
      <c r="K615" s="2" t="s">
        <v>42</v>
      </c>
      <c r="L615" s="34" t="str">
        <f t="shared" si="36"/>
        <v>松山　巧 (4)</v>
      </c>
      <c r="M615" s="34" t="str">
        <f t="shared" si="37"/>
        <v>03</v>
      </c>
      <c r="N615" s="34" t="str">
        <f t="shared" si="38"/>
        <v>Takumi MATSUYAMA (03)</v>
      </c>
      <c r="O615" s="34">
        <f t="shared" si="39"/>
        <v>100000615</v>
      </c>
    </row>
    <row r="616" spans="1:15" ht="18">
      <c r="A616" s="186">
        <v>616</v>
      </c>
      <c r="B616" s="2">
        <v>492522</v>
      </c>
      <c r="C616" s="2" t="s">
        <v>266</v>
      </c>
      <c r="D616" s="2" t="s">
        <v>6890</v>
      </c>
      <c r="E616" s="2" t="s">
        <v>6891</v>
      </c>
      <c r="F616" s="196" t="s">
        <v>6892</v>
      </c>
      <c r="G616" s="2">
        <v>1</v>
      </c>
      <c r="H616" s="2" t="s">
        <v>5779</v>
      </c>
      <c r="I616" s="2" t="s">
        <v>207</v>
      </c>
      <c r="J616" s="2" t="s">
        <v>133</v>
      </c>
      <c r="K616" s="2" t="s">
        <v>42</v>
      </c>
      <c r="L616" s="34" t="str">
        <f t="shared" si="36"/>
        <v>松山　陸 (1)</v>
      </c>
      <c r="M616" s="34" t="str">
        <f t="shared" si="37"/>
        <v>06</v>
      </c>
      <c r="N616" s="34" t="str">
        <f t="shared" si="38"/>
        <v>Riku MATSUYAMA (06)</v>
      </c>
      <c r="O616" s="34">
        <f t="shared" si="39"/>
        <v>100000616</v>
      </c>
    </row>
    <row r="617" spans="1:15" ht="18">
      <c r="A617" s="186">
        <v>617</v>
      </c>
      <c r="B617" s="2">
        <v>492522</v>
      </c>
      <c r="C617" s="2" t="s">
        <v>266</v>
      </c>
      <c r="D617" s="2" t="s">
        <v>6893</v>
      </c>
      <c r="E617" s="2" t="s">
        <v>6894</v>
      </c>
      <c r="F617" s="196" t="s">
        <v>6895</v>
      </c>
      <c r="G617" s="2">
        <v>1</v>
      </c>
      <c r="H617" s="2" t="s">
        <v>5760</v>
      </c>
      <c r="I617" s="2" t="s">
        <v>483</v>
      </c>
      <c r="J617" s="2" t="s">
        <v>541</v>
      </c>
      <c r="K617" s="2" t="s">
        <v>42</v>
      </c>
      <c r="L617" s="34" t="str">
        <f t="shared" si="36"/>
        <v>丸山　空大 (1)</v>
      </c>
      <c r="M617" s="34" t="str">
        <f t="shared" si="37"/>
        <v>06</v>
      </c>
      <c r="N617" s="34" t="str">
        <f t="shared" si="38"/>
        <v>Sora MARUYAMA (06)</v>
      </c>
      <c r="O617" s="34">
        <f t="shared" si="39"/>
        <v>100000617</v>
      </c>
    </row>
    <row r="618" spans="1:15" ht="18">
      <c r="A618" s="186">
        <v>618</v>
      </c>
      <c r="B618" s="2">
        <v>492522</v>
      </c>
      <c r="C618" s="2" t="s">
        <v>266</v>
      </c>
      <c r="D618" s="2" t="s">
        <v>6896</v>
      </c>
      <c r="E618" s="2" t="s">
        <v>6897</v>
      </c>
      <c r="F618" s="196" t="s">
        <v>5945</v>
      </c>
      <c r="G618" s="2">
        <v>2</v>
      </c>
      <c r="H618" s="2" t="s">
        <v>5779</v>
      </c>
      <c r="I618" s="2" t="s">
        <v>409</v>
      </c>
      <c r="J618" s="2" t="s">
        <v>6898</v>
      </c>
      <c r="K618" s="2" t="s">
        <v>42</v>
      </c>
      <c r="L618" s="34" t="str">
        <f t="shared" si="36"/>
        <v>三木　志門 (2)</v>
      </c>
      <c r="M618" s="34" t="str">
        <f t="shared" si="37"/>
        <v>05</v>
      </c>
      <c r="N618" s="34" t="str">
        <f t="shared" si="38"/>
        <v>Shimon MIKI (05)</v>
      </c>
      <c r="O618" s="34">
        <f t="shared" si="39"/>
        <v>100000618</v>
      </c>
    </row>
    <row r="619" spans="1:15" ht="18">
      <c r="A619" s="186">
        <v>619</v>
      </c>
      <c r="B619" s="2">
        <v>492522</v>
      </c>
      <c r="C619" s="2" t="s">
        <v>266</v>
      </c>
      <c r="D619" s="2" t="s">
        <v>2541</v>
      </c>
      <c r="E619" s="2" t="s">
        <v>2542</v>
      </c>
      <c r="F619" s="196" t="s">
        <v>4701</v>
      </c>
      <c r="G619" s="2">
        <v>4</v>
      </c>
      <c r="H619" s="2" t="s">
        <v>6024</v>
      </c>
      <c r="I619" s="2" t="s">
        <v>3040</v>
      </c>
      <c r="J619" s="2" t="s">
        <v>425</v>
      </c>
      <c r="K619" s="2" t="s">
        <v>42</v>
      </c>
      <c r="L619" s="34" t="str">
        <f t="shared" si="36"/>
        <v>三野　瞳真 (4)</v>
      </c>
      <c r="M619" s="34" t="str">
        <f t="shared" si="37"/>
        <v>03</v>
      </c>
      <c r="N619" s="34" t="str">
        <f t="shared" si="38"/>
        <v>Toma MINO (03)</v>
      </c>
      <c r="O619" s="34">
        <f t="shared" si="39"/>
        <v>100000619</v>
      </c>
    </row>
    <row r="620" spans="1:15" ht="18">
      <c r="A620" s="186">
        <v>620</v>
      </c>
      <c r="B620" s="2">
        <v>492522</v>
      </c>
      <c r="C620" s="2" t="s">
        <v>266</v>
      </c>
      <c r="D620" s="2" t="s">
        <v>6899</v>
      </c>
      <c r="E620" s="2" t="s">
        <v>6900</v>
      </c>
      <c r="F620" s="196" t="s">
        <v>6901</v>
      </c>
      <c r="G620" s="2">
        <v>1</v>
      </c>
      <c r="H620" s="2" t="s">
        <v>5779</v>
      </c>
      <c r="I620" s="2" t="s">
        <v>3112</v>
      </c>
      <c r="J620" s="2" t="s">
        <v>947</v>
      </c>
      <c r="K620" s="2" t="s">
        <v>42</v>
      </c>
      <c r="L620" s="34" t="str">
        <f t="shared" si="36"/>
        <v>宮城　威明 (1)</v>
      </c>
      <c r="M620" s="34" t="str">
        <f t="shared" si="37"/>
        <v>06</v>
      </c>
      <c r="N620" s="34" t="str">
        <f t="shared" si="38"/>
        <v>Takeaki MIYAGI (06)</v>
      </c>
      <c r="O620" s="34">
        <f t="shared" si="39"/>
        <v>100000620</v>
      </c>
    </row>
    <row r="621" spans="1:15" ht="18">
      <c r="A621" s="186">
        <v>621</v>
      </c>
      <c r="B621" s="2">
        <v>492522</v>
      </c>
      <c r="C621" s="2" t="s">
        <v>266</v>
      </c>
      <c r="D621" s="2" t="s">
        <v>2543</v>
      </c>
      <c r="E621" s="2" t="s">
        <v>2544</v>
      </c>
      <c r="F621" s="196" t="s">
        <v>4702</v>
      </c>
      <c r="G621" s="2">
        <v>4</v>
      </c>
      <c r="H621" s="2" t="s">
        <v>6025</v>
      </c>
      <c r="I621" s="2" t="s">
        <v>459</v>
      </c>
      <c r="J621" s="2" t="s">
        <v>3041</v>
      </c>
      <c r="K621" s="2" t="s">
        <v>42</v>
      </c>
      <c r="L621" s="34" t="str">
        <f t="shared" si="36"/>
        <v>宮﨑　泉光 (4)</v>
      </c>
      <c r="M621" s="34" t="str">
        <f t="shared" si="37"/>
        <v>03</v>
      </c>
      <c r="N621" s="34" t="str">
        <f t="shared" si="38"/>
        <v>Izumi MIYAZAKI (03)</v>
      </c>
      <c r="O621" s="34">
        <f t="shared" si="39"/>
        <v>100000621</v>
      </c>
    </row>
    <row r="622" spans="1:15" ht="18">
      <c r="A622" s="186">
        <v>622</v>
      </c>
      <c r="B622" s="2">
        <v>492522</v>
      </c>
      <c r="C622" s="2" t="s">
        <v>266</v>
      </c>
      <c r="D622" s="2" t="s">
        <v>2545</v>
      </c>
      <c r="E622" s="2" t="s">
        <v>2546</v>
      </c>
      <c r="F622" s="196" t="s">
        <v>3827</v>
      </c>
      <c r="G622" s="2">
        <v>4</v>
      </c>
      <c r="H622" s="2" t="s">
        <v>6074</v>
      </c>
      <c r="I622" s="2" t="s">
        <v>308</v>
      </c>
      <c r="J622" s="2" t="s">
        <v>179</v>
      </c>
      <c r="K622" s="2" t="s">
        <v>42</v>
      </c>
      <c r="L622" s="34" t="str">
        <f t="shared" si="36"/>
        <v>宮本　一樹 (4)</v>
      </c>
      <c r="M622" s="34" t="str">
        <f t="shared" si="37"/>
        <v>03</v>
      </c>
      <c r="N622" s="34" t="str">
        <f t="shared" si="38"/>
        <v>Itsuki MIYAMOTO (03)</v>
      </c>
      <c r="O622" s="34">
        <f t="shared" si="39"/>
        <v>100000622</v>
      </c>
    </row>
    <row r="623" spans="1:15" ht="18">
      <c r="A623" s="186">
        <v>623</v>
      </c>
      <c r="B623" s="2">
        <v>492522</v>
      </c>
      <c r="C623" s="2" t="s">
        <v>266</v>
      </c>
      <c r="D623" s="2" t="s">
        <v>6902</v>
      </c>
      <c r="E623" s="2" t="s">
        <v>6903</v>
      </c>
      <c r="F623" s="196" t="s">
        <v>6904</v>
      </c>
      <c r="G623" s="2">
        <v>1</v>
      </c>
      <c r="H623" s="2" t="s">
        <v>5759</v>
      </c>
      <c r="I623" s="2" t="s">
        <v>503</v>
      </c>
      <c r="J623" s="2" t="s">
        <v>979</v>
      </c>
      <c r="K623" s="2" t="s">
        <v>42</v>
      </c>
      <c r="L623" s="34" t="str">
        <f t="shared" si="36"/>
        <v>村田　周 (1)</v>
      </c>
      <c r="M623" s="34" t="str">
        <f t="shared" si="37"/>
        <v>07</v>
      </c>
      <c r="N623" s="34" t="str">
        <f t="shared" si="38"/>
        <v>Shu MURATA (07)</v>
      </c>
      <c r="O623" s="34">
        <f t="shared" si="39"/>
        <v>100000623</v>
      </c>
    </row>
    <row r="624" spans="1:15" ht="18">
      <c r="A624" s="186">
        <v>624</v>
      </c>
      <c r="B624" s="2">
        <v>492522</v>
      </c>
      <c r="C624" s="2" t="s">
        <v>266</v>
      </c>
      <c r="D624" s="2" t="s">
        <v>2547</v>
      </c>
      <c r="E624" s="2" t="s">
        <v>2548</v>
      </c>
      <c r="F624" s="196" t="s">
        <v>3824</v>
      </c>
      <c r="G624" s="2">
        <v>4</v>
      </c>
      <c r="H624" s="2" t="s">
        <v>5978</v>
      </c>
      <c r="I624" s="2" t="s">
        <v>2398</v>
      </c>
      <c r="J624" s="2" t="s">
        <v>60</v>
      </c>
      <c r="K624" s="2" t="s">
        <v>42</v>
      </c>
      <c r="L624" s="34" t="str">
        <f t="shared" si="36"/>
        <v>村山　巧 (4)</v>
      </c>
      <c r="M624" s="34" t="str">
        <f t="shared" si="37"/>
        <v>03</v>
      </c>
      <c r="N624" s="34" t="str">
        <f t="shared" si="38"/>
        <v>Takumi MURAYAMA (03)</v>
      </c>
      <c r="O624" s="34">
        <f t="shared" si="39"/>
        <v>100000624</v>
      </c>
    </row>
    <row r="625" spans="1:15" ht="18">
      <c r="A625" s="186">
        <v>625</v>
      </c>
      <c r="B625" s="2">
        <v>492522</v>
      </c>
      <c r="C625" s="2" t="s">
        <v>266</v>
      </c>
      <c r="D625" s="2" t="s">
        <v>6905</v>
      </c>
      <c r="E625" s="2" t="s">
        <v>6906</v>
      </c>
      <c r="F625" s="196" t="s">
        <v>6907</v>
      </c>
      <c r="G625" s="2">
        <v>2</v>
      </c>
      <c r="H625" s="2" t="s">
        <v>5978</v>
      </c>
      <c r="I625" s="2" t="s">
        <v>63</v>
      </c>
      <c r="J625" s="2" t="s">
        <v>239</v>
      </c>
      <c r="K625" s="2" t="s">
        <v>42</v>
      </c>
      <c r="L625" s="34" t="str">
        <f t="shared" si="36"/>
        <v>森田　誠矢 (2)</v>
      </c>
      <c r="M625" s="34" t="str">
        <f t="shared" si="37"/>
        <v>05</v>
      </c>
      <c r="N625" s="34" t="str">
        <f t="shared" si="38"/>
        <v>Seiya MORITA (05)</v>
      </c>
      <c r="O625" s="34">
        <f t="shared" si="39"/>
        <v>100000625</v>
      </c>
    </row>
    <row r="626" spans="1:15" ht="18">
      <c r="A626" s="186">
        <v>626</v>
      </c>
      <c r="B626" s="2">
        <v>492522</v>
      </c>
      <c r="C626" s="2" t="s">
        <v>266</v>
      </c>
      <c r="D626" s="2" t="s">
        <v>4707</v>
      </c>
      <c r="E626" s="2" t="s">
        <v>6908</v>
      </c>
      <c r="F626" s="196" t="s">
        <v>3913</v>
      </c>
      <c r="G626" s="2">
        <v>3</v>
      </c>
      <c r="H626" s="2" t="s">
        <v>5760</v>
      </c>
      <c r="I626" s="2" t="s">
        <v>4708</v>
      </c>
      <c r="J626" s="2" t="s">
        <v>280</v>
      </c>
      <c r="K626" s="2" t="s">
        <v>42</v>
      </c>
      <c r="L626" s="34" t="str">
        <f t="shared" si="36"/>
        <v>八鍬　薫 (3)</v>
      </c>
      <c r="M626" s="34" t="str">
        <f t="shared" si="37"/>
        <v>04</v>
      </c>
      <c r="N626" s="34" t="str">
        <f t="shared" si="38"/>
        <v>Kaoru YAKUWA (04)</v>
      </c>
      <c r="O626" s="34">
        <f t="shared" si="39"/>
        <v>100000626</v>
      </c>
    </row>
    <row r="627" spans="1:15" ht="18">
      <c r="A627" s="186">
        <v>627</v>
      </c>
      <c r="B627" s="2">
        <v>492522</v>
      </c>
      <c r="C627" s="2" t="s">
        <v>266</v>
      </c>
      <c r="D627" s="2" t="s">
        <v>6909</v>
      </c>
      <c r="E627" s="2" t="s">
        <v>6910</v>
      </c>
      <c r="F627" s="196" t="s">
        <v>6911</v>
      </c>
      <c r="G627" s="2">
        <v>1</v>
      </c>
      <c r="H627" s="2" t="s">
        <v>5779</v>
      </c>
      <c r="I627" s="2" t="s">
        <v>6912</v>
      </c>
      <c r="J627" s="2" t="s">
        <v>250</v>
      </c>
      <c r="K627" s="2" t="s">
        <v>42</v>
      </c>
      <c r="L627" s="34" t="str">
        <f t="shared" si="36"/>
        <v>柳　大翔 (1)</v>
      </c>
      <c r="M627" s="34" t="str">
        <f t="shared" si="37"/>
        <v>06</v>
      </c>
      <c r="N627" s="34" t="str">
        <f t="shared" si="38"/>
        <v>Haruto YANAGI (06)</v>
      </c>
      <c r="O627" s="34">
        <f t="shared" si="39"/>
        <v>100000627</v>
      </c>
    </row>
    <row r="628" spans="1:15" ht="18">
      <c r="A628" s="186">
        <v>628</v>
      </c>
      <c r="B628" s="2">
        <v>492522</v>
      </c>
      <c r="C628" s="2" t="s">
        <v>266</v>
      </c>
      <c r="D628" s="2" t="s">
        <v>6913</v>
      </c>
      <c r="E628" s="2" t="s">
        <v>6914</v>
      </c>
      <c r="F628" s="196" t="s">
        <v>6915</v>
      </c>
      <c r="G628" s="2">
        <v>1</v>
      </c>
      <c r="H628" s="2" t="s">
        <v>5830</v>
      </c>
      <c r="I628" s="2" t="s">
        <v>6916</v>
      </c>
      <c r="J628" s="2" t="s">
        <v>239</v>
      </c>
      <c r="K628" s="2" t="s">
        <v>42</v>
      </c>
      <c r="L628" s="34" t="str">
        <f t="shared" si="36"/>
        <v>柳田　晴哉 (1)</v>
      </c>
      <c r="M628" s="34" t="str">
        <f t="shared" si="37"/>
        <v>07</v>
      </c>
      <c r="N628" s="34" t="str">
        <f t="shared" si="38"/>
        <v>Seiya YANADA (07)</v>
      </c>
      <c r="O628" s="34">
        <f t="shared" si="39"/>
        <v>100000628</v>
      </c>
    </row>
    <row r="629" spans="1:15" ht="18">
      <c r="A629" s="186">
        <v>629</v>
      </c>
      <c r="B629" s="2">
        <v>492522</v>
      </c>
      <c r="C629" s="2" t="s">
        <v>266</v>
      </c>
      <c r="D629" s="2" t="s">
        <v>6917</v>
      </c>
      <c r="E629" s="2" t="s">
        <v>6918</v>
      </c>
      <c r="F629" s="196" t="s">
        <v>6125</v>
      </c>
      <c r="G629" s="2">
        <v>2</v>
      </c>
      <c r="H629" s="2" t="s">
        <v>5978</v>
      </c>
      <c r="I629" s="2" t="s">
        <v>252</v>
      </c>
      <c r="J629" s="2" t="s">
        <v>544</v>
      </c>
      <c r="K629" s="2" t="s">
        <v>42</v>
      </c>
      <c r="L629" s="34" t="str">
        <f t="shared" si="36"/>
        <v>山口　正孝 (2)</v>
      </c>
      <c r="M629" s="34" t="str">
        <f t="shared" si="37"/>
        <v>05</v>
      </c>
      <c r="N629" s="34" t="str">
        <f t="shared" si="38"/>
        <v>Masataka YAMAGUCHI (05)</v>
      </c>
      <c r="O629" s="34">
        <f t="shared" si="39"/>
        <v>100000629</v>
      </c>
    </row>
    <row r="630" spans="1:15" ht="18">
      <c r="A630" s="186">
        <v>630</v>
      </c>
      <c r="B630" s="2">
        <v>492522</v>
      </c>
      <c r="C630" s="2" t="s">
        <v>266</v>
      </c>
      <c r="D630" s="2" t="s">
        <v>4758</v>
      </c>
      <c r="E630" s="2" t="s">
        <v>4759</v>
      </c>
      <c r="F630" s="196" t="s">
        <v>3707</v>
      </c>
      <c r="G630" s="2">
        <v>3</v>
      </c>
      <c r="H630" s="2" t="s">
        <v>6022</v>
      </c>
      <c r="I630" s="2" t="s">
        <v>344</v>
      </c>
      <c r="J630" s="2" t="s">
        <v>250</v>
      </c>
      <c r="K630" s="2" t="s">
        <v>42</v>
      </c>
      <c r="L630" s="34" t="str">
        <f t="shared" si="36"/>
        <v>山崎　遥人 (3)</v>
      </c>
      <c r="M630" s="34" t="str">
        <f t="shared" si="37"/>
        <v>04</v>
      </c>
      <c r="N630" s="34" t="str">
        <f t="shared" si="38"/>
        <v>Haruto YAMASAKI (04)</v>
      </c>
      <c r="O630" s="34">
        <f t="shared" si="39"/>
        <v>100000630</v>
      </c>
    </row>
    <row r="631" spans="1:15" ht="18">
      <c r="A631" s="186">
        <v>631</v>
      </c>
      <c r="B631" s="2">
        <v>492522</v>
      </c>
      <c r="C631" s="2" t="s">
        <v>266</v>
      </c>
      <c r="D631" s="2" t="s">
        <v>6919</v>
      </c>
      <c r="E631" s="2" t="s">
        <v>6920</v>
      </c>
      <c r="F631" s="196" t="s">
        <v>6921</v>
      </c>
      <c r="G631" s="2">
        <v>1</v>
      </c>
      <c r="H631" s="2" t="s">
        <v>5978</v>
      </c>
      <c r="I631" s="2" t="s">
        <v>274</v>
      </c>
      <c r="J631" s="2" t="s">
        <v>432</v>
      </c>
      <c r="K631" s="2" t="s">
        <v>42</v>
      </c>
      <c r="L631" s="34" t="str">
        <f t="shared" si="36"/>
        <v>山本　渉琉 (1)</v>
      </c>
      <c r="M631" s="34" t="str">
        <f t="shared" si="37"/>
        <v>06</v>
      </c>
      <c r="N631" s="34" t="str">
        <f t="shared" si="38"/>
        <v>Wataru YAMAMOTO (06)</v>
      </c>
      <c r="O631" s="34">
        <f t="shared" si="39"/>
        <v>100000631</v>
      </c>
    </row>
    <row r="632" spans="1:15" ht="18">
      <c r="A632" s="186">
        <v>632</v>
      </c>
      <c r="B632" s="2">
        <v>492522</v>
      </c>
      <c r="C632" s="2" t="s">
        <v>266</v>
      </c>
      <c r="D632" s="2" t="s">
        <v>2549</v>
      </c>
      <c r="E632" s="2" t="s">
        <v>2550</v>
      </c>
      <c r="F632" s="196" t="s">
        <v>4647</v>
      </c>
      <c r="G632" s="2">
        <v>4</v>
      </c>
      <c r="H632" s="2" t="s">
        <v>5779</v>
      </c>
      <c r="I632" s="2" t="s">
        <v>509</v>
      </c>
      <c r="J632" s="2" t="s">
        <v>55</v>
      </c>
      <c r="K632" s="2" t="s">
        <v>42</v>
      </c>
      <c r="L632" s="34" t="str">
        <f t="shared" si="36"/>
        <v>吉岡　晴輝 (4)</v>
      </c>
      <c r="M632" s="34" t="str">
        <f t="shared" si="37"/>
        <v>03</v>
      </c>
      <c r="N632" s="34" t="str">
        <f t="shared" si="38"/>
        <v>Haruki YOSHIOKA (03)</v>
      </c>
      <c r="O632" s="34">
        <f t="shared" si="39"/>
        <v>100000632</v>
      </c>
    </row>
    <row r="633" spans="1:15" ht="18">
      <c r="A633" s="186">
        <v>633</v>
      </c>
      <c r="B633" s="2">
        <v>492522</v>
      </c>
      <c r="C633" s="2" t="s">
        <v>266</v>
      </c>
      <c r="D633" s="2" t="s">
        <v>6922</v>
      </c>
      <c r="E633" s="2" t="s">
        <v>6923</v>
      </c>
      <c r="F633" s="196" t="s">
        <v>6081</v>
      </c>
      <c r="G633" s="2">
        <v>2</v>
      </c>
      <c r="H633" s="2" t="s">
        <v>6022</v>
      </c>
      <c r="I633" s="2" t="s">
        <v>184</v>
      </c>
      <c r="J633" s="2" t="s">
        <v>182</v>
      </c>
      <c r="K633" s="2" t="s">
        <v>42</v>
      </c>
      <c r="L633" s="34" t="str">
        <f t="shared" si="36"/>
        <v>吉田　直生 (2)</v>
      </c>
      <c r="M633" s="34" t="str">
        <f t="shared" si="37"/>
        <v>05</v>
      </c>
      <c r="N633" s="34" t="str">
        <f t="shared" si="38"/>
        <v>Naoki YOSHIDA (05)</v>
      </c>
      <c r="O633" s="34">
        <f t="shared" si="39"/>
        <v>100000633</v>
      </c>
    </row>
    <row r="634" spans="1:15" ht="18">
      <c r="A634" s="186">
        <v>634</v>
      </c>
      <c r="B634" s="2">
        <v>492522</v>
      </c>
      <c r="C634" s="2" t="s">
        <v>266</v>
      </c>
      <c r="D634" s="2" t="s">
        <v>6924</v>
      </c>
      <c r="E634" s="2" t="s">
        <v>6925</v>
      </c>
      <c r="F634" s="196" t="s">
        <v>6926</v>
      </c>
      <c r="G634" s="2">
        <v>2</v>
      </c>
      <c r="H634" s="2" t="s">
        <v>6024</v>
      </c>
      <c r="I634" s="2" t="s">
        <v>184</v>
      </c>
      <c r="J634" s="2" t="s">
        <v>141</v>
      </c>
      <c r="K634" s="2" t="s">
        <v>42</v>
      </c>
      <c r="L634" s="34" t="str">
        <f t="shared" si="36"/>
        <v>吉田　直也 (2)</v>
      </c>
      <c r="M634" s="34" t="str">
        <f t="shared" si="37"/>
        <v>05</v>
      </c>
      <c r="N634" s="34" t="str">
        <f t="shared" si="38"/>
        <v>Naoya YOSHIDA (05)</v>
      </c>
      <c r="O634" s="34">
        <f t="shared" si="39"/>
        <v>100000634</v>
      </c>
    </row>
    <row r="635" spans="1:15" ht="18">
      <c r="A635" s="186">
        <v>635</v>
      </c>
      <c r="B635" s="2">
        <v>492522</v>
      </c>
      <c r="C635" s="2" t="s">
        <v>266</v>
      </c>
      <c r="D635" s="2" t="s">
        <v>6927</v>
      </c>
      <c r="E635" s="2" t="s">
        <v>6928</v>
      </c>
      <c r="F635" s="196" t="s">
        <v>6929</v>
      </c>
      <c r="G635" s="2">
        <v>1</v>
      </c>
      <c r="H635" s="2" t="s">
        <v>6128</v>
      </c>
      <c r="I635" s="2" t="s">
        <v>6930</v>
      </c>
      <c r="J635" s="2" t="s">
        <v>53</v>
      </c>
      <c r="K635" s="2" t="s">
        <v>42</v>
      </c>
      <c r="L635" s="34" t="str">
        <f t="shared" si="36"/>
        <v>吉谷　悠輝 (1)</v>
      </c>
      <c r="M635" s="34" t="str">
        <f t="shared" si="37"/>
        <v>07</v>
      </c>
      <c r="N635" s="34" t="str">
        <f t="shared" si="38"/>
        <v>Yuki YOSHITANI (07)</v>
      </c>
      <c r="O635" s="34">
        <f t="shared" si="39"/>
        <v>100000635</v>
      </c>
    </row>
    <row r="636" spans="1:15" ht="18">
      <c r="A636" s="186">
        <v>636</v>
      </c>
      <c r="B636" s="2">
        <v>492522</v>
      </c>
      <c r="C636" s="2" t="s">
        <v>266</v>
      </c>
      <c r="D636" s="2" t="s">
        <v>4776</v>
      </c>
      <c r="E636" s="2" t="s">
        <v>4777</v>
      </c>
      <c r="F636" s="196" t="s">
        <v>4778</v>
      </c>
      <c r="G636" s="2">
        <v>3</v>
      </c>
      <c r="H636" s="2" t="s">
        <v>5978</v>
      </c>
      <c r="I636" s="2" t="s">
        <v>456</v>
      </c>
      <c r="J636" s="2" t="s">
        <v>541</v>
      </c>
      <c r="K636" s="2" t="s">
        <v>42</v>
      </c>
      <c r="L636" s="34" t="str">
        <f t="shared" si="36"/>
        <v>吉本　空 (3)</v>
      </c>
      <c r="M636" s="34" t="str">
        <f t="shared" si="37"/>
        <v>05</v>
      </c>
      <c r="N636" s="34" t="str">
        <f t="shared" si="38"/>
        <v>Sora YOSHIMOTO (05)</v>
      </c>
      <c r="O636" s="34">
        <f t="shared" si="39"/>
        <v>100000636</v>
      </c>
    </row>
    <row r="637" spans="1:15" ht="18">
      <c r="A637" s="186">
        <v>637</v>
      </c>
      <c r="B637" s="2">
        <v>492522</v>
      </c>
      <c r="C637" s="2" t="s">
        <v>266</v>
      </c>
      <c r="D637" s="2" t="s">
        <v>2551</v>
      </c>
      <c r="E637" s="2" t="s">
        <v>2552</v>
      </c>
      <c r="F637" s="196" t="s">
        <v>4119</v>
      </c>
      <c r="G637" s="2">
        <v>4</v>
      </c>
      <c r="H637" s="2" t="s">
        <v>5760</v>
      </c>
      <c r="I637" s="2" t="s">
        <v>361</v>
      </c>
      <c r="J637" s="2" t="s">
        <v>3042</v>
      </c>
      <c r="K637" s="2" t="s">
        <v>42</v>
      </c>
      <c r="L637" s="34" t="str">
        <f t="shared" si="36"/>
        <v>和田　一晃 (4)</v>
      </c>
      <c r="M637" s="34" t="str">
        <f t="shared" si="37"/>
        <v>03</v>
      </c>
      <c r="N637" s="34" t="str">
        <f t="shared" si="38"/>
        <v>Kazuaki WADA (03)</v>
      </c>
      <c r="O637" s="34">
        <f t="shared" si="39"/>
        <v>100000637</v>
      </c>
    </row>
    <row r="638" spans="1:15" ht="18">
      <c r="A638" s="186">
        <v>638</v>
      </c>
      <c r="B638" s="2">
        <v>492522</v>
      </c>
      <c r="C638" s="2" t="s">
        <v>266</v>
      </c>
      <c r="D638" s="2" t="s">
        <v>6931</v>
      </c>
      <c r="E638" s="2" t="s">
        <v>6932</v>
      </c>
      <c r="F638" s="196" t="s">
        <v>6933</v>
      </c>
      <c r="G638" s="2">
        <v>1</v>
      </c>
      <c r="H638" s="2" t="s">
        <v>5759</v>
      </c>
      <c r="I638" s="2" t="s">
        <v>361</v>
      </c>
      <c r="J638" s="2" t="s">
        <v>165</v>
      </c>
      <c r="K638" s="2" t="s">
        <v>42</v>
      </c>
      <c r="L638" s="34" t="str">
        <f t="shared" si="36"/>
        <v>和田　真明 (1)</v>
      </c>
      <c r="M638" s="34" t="str">
        <f t="shared" si="37"/>
        <v>06</v>
      </c>
      <c r="N638" s="34" t="str">
        <f t="shared" si="38"/>
        <v>Masaki WADA (06)</v>
      </c>
      <c r="O638" s="34">
        <f t="shared" si="39"/>
        <v>100000638</v>
      </c>
    </row>
    <row r="639" spans="1:15" ht="18">
      <c r="A639" s="186">
        <v>639</v>
      </c>
      <c r="B639" s="2">
        <v>492522</v>
      </c>
      <c r="C639" s="2" t="s">
        <v>266</v>
      </c>
      <c r="D639" s="2" t="s">
        <v>6934</v>
      </c>
      <c r="E639" s="2" t="s">
        <v>6935</v>
      </c>
      <c r="F639" s="196" t="s">
        <v>6936</v>
      </c>
      <c r="G639" s="2">
        <v>1</v>
      </c>
      <c r="H639" s="2" t="s">
        <v>5759</v>
      </c>
      <c r="I639" s="2" t="s">
        <v>6937</v>
      </c>
      <c r="J639" s="2" t="s">
        <v>276</v>
      </c>
      <c r="K639" s="2" t="s">
        <v>42</v>
      </c>
      <c r="L639" s="34" t="str">
        <f t="shared" si="36"/>
        <v>村上　翔太 (1)</v>
      </c>
      <c r="M639" s="34" t="str">
        <f t="shared" si="37"/>
        <v>06</v>
      </c>
      <c r="N639" s="34" t="str">
        <f t="shared" si="38"/>
        <v>Shota MRAKAMI (06)</v>
      </c>
      <c r="O639" s="34">
        <f t="shared" si="39"/>
        <v>100000639</v>
      </c>
    </row>
    <row r="640" spans="1:15" ht="18">
      <c r="A640" s="186">
        <v>640</v>
      </c>
      <c r="B640" s="2">
        <v>492213</v>
      </c>
      <c r="C640" s="2" t="s">
        <v>438</v>
      </c>
      <c r="D640" s="2" t="s">
        <v>489</v>
      </c>
      <c r="E640" s="2" t="s">
        <v>490</v>
      </c>
      <c r="F640" s="196" t="s">
        <v>6938</v>
      </c>
      <c r="G640" s="2" t="s">
        <v>501</v>
      </c>
      <c r="H640" s="2" t="s">
        <v>5760</v>
      </c>
      <c r="I640" s="2" t="s">
        <v>491</v>
      </c>
      <c r="J640" s="2" t="s">
        <v>327</v>
      </c>
      <c r="K640" s="2" t="s">
        <v>42</v>
      </c>
      <c r="L640" s="34" t="str">
        <f t="shared" si="36"/>
        <v>黒田　翔貴 (M2)</v>
      </c>
      <c r="M640" s="34" t="str">
        <f t="shared" si="37"/>
        <v>01</v>
      </c>
      <c r="N640" s="34" t="str">
        <f t="shared" si="38"/>
        <v>Shoki KURODA (01)</v>
      </c>
      <c r="O640" s="34">
        <f t="shared" si="39"/>
        <v>100000640</v>
      </c>
    </row>
    <row r="641" spans="1:15" ht="18">
      <c r="A641" s="186">
        <v>641</v>
      </c>
      <c r="B641" s="2">
        <v>492213</v>
      </c>
      <c r="C641" s="2" t="s">
        <v>438</v>
      </c>
      <c r="D641" s="2" t="s">
        <v>6939</v>
      </c>
      <c r="E641" s="2" t="s">
        <v>493</v>
      </c>
      <c r="F641" s="196" t="s">
        <v>6940</v>
      </c>
      <c r="G641" s="2" t="s">
        <v>501</v>
      </c>
      <c r="H641" s="2" t="s">
        <v>5760</v>
      </c>
      <c r="I641" s="2" t="s">
        <v>494</v>
      </c>
      <c r="J641" s="2" t="s">
        <v>181</v>
      </c>
      <c r="K641" s="2" t="s">
        <v>42</v>
      </c>
      <c r="L641" s="34" t="str">
        <f t="shared" si="36"/>
        <v>湯浅　可絃 (M2)</v>
      </c>
      <c r="M641" s="34" t="str">
        <f t="shared" si="37"/>
        <v>02</v>
      </c>
      <c r="N641" s="34" t="str">
        <f t="shared" si="38"/>
        <v>Kaito YUASA (02)</v>
      </c>
      <c r="O641" s="34">
        <f t="shared" si="39"/>
        <v>100000641</v>
      </c>
    </row>
    <row r="642" spans="1:15" ht="18">
      <c r="A642" s="186">
        <v>642</v>
      </c>
      <c r="B642" s="2">
        <v>492213</v>
      </c>
      <c r="C642" s="2" t="s">
        <v>438</v>
      </c>
      <c r="D642" s="2" t="s">
        <v>1004</v>
      </c>
      <c r="E642" s="2" t="s">
        <v>1005</v>
      </c>
      <c r="F642" s="196" t="s">
        <v>4644</v>
      </c>
      <c r="G642" s="2">
        <v>4</v>
      </c>
      <c r="H642" s="2" t="s">
        <v>5762</v>
      </c>
      <c r="I642" s="2" t="s">
        <v>1006</v>
      </c>
      <c r="J642" s="2" t="s">
        <v>71</v>
      </c>
      <c r="K642" s="2" t="s">
        <v>42</v>
      </c>
      <c r="L642" s="34" t="str">
        <f t="shared" si="36"/>
        <v>諏訪　皓己 (4)</v>
      </c>
      <c r="M642" s="34" t="str">
        <f t="shared" si="37"/>
        <v>02</v>
      </c>
      <c r="N642" s="34" t="str">
        <f t="shared" si="38"/>
        <v>Koki SUWA (02)</v>
      </c>
      <c r="O642" s="34">
        <f t="shared" si="39"/>
        <v>100000642</v>
      </c>
    </row>
    <row r="643" spans="1:15" ht="18">
      <c r="A643" s="186">
        <v>644</v>
      </c>
      <c r="B643" s="2">
        <v>492213</v>
      </c>
      <c r="C643" s="2" t="s">
        <v>438</v>
      </c>
      <c r="D643" s="2" t="s">
        <v>2563</v>
      </c>
      <c r="E643" s="2" t="s">
        <v>2564</v>
      </c>
      <c r="F643" s="196" t="s">
        <v>5092</v>
      </c>
      <c r="G643" s="2">
        <v>4</v>
      </c>
      <c r="H643" s="2" t="s">
        <v>5759</v>
      </c>
      <c r="I643" s="2" t="s">
        <v>3046</v>
      </c>
      <c r="J643" s="2" t="s">
        <v>200</v>
      </c>
      <c r="K643" s="2" t="s">
        <v>42</v>
      </c>
      <c r="L643" s="34" t="str">
        <f t="shared" ref="L643:L706" si="40">IF($A643="","",$D643&amp;" ("&amp;$G643&amp;")")</f>
        <v>諸岡　一也 (4)</v>
      </c>
      <c r="M643" s="34" t="str">
        <f t="shared" ref="M643:M706" si="41">IF($A643="","",RIGHT(YEAR($F643),2))</f>
        <v>01</v>
      </c>
      <c r="N643" s="34" t="str">
        <f t="shared" ref="N643:N706" si="42">IF($A643="","",$J643&amp;" "&amp;$I643&amp;" ("&amp;$M643&amp;")")</f>
        <v>Kazuya MOROOKA (01)</v>
      </c>
      <c r="O643" s="34">
        <f t="shared" ref="O643:O706" si="43">IF($A643="","",100000000+$A643)</f>
        <v>100000644</v>
      </c>
    </row>
    <row r="644" spans="1:15" ht="18">
      <c r="A644" s="186">
        <v>645</v>
      </c>
      <c r="B644" s="2">
        <v>492213</v>
      </c>
      <c r="C644" s="2" t="s">
        <v>438</v>
      </c>
      <c r="D644" s="2" t="s">
        <v>2565</v>
      </c>
      <c r="E644" s="2" t="s">
        <v>2566</v>
      </c>
      <c r="F644" s="196" t="s">
        <v>3616</v>
      </c>
      <c r="G644" s="2">
        <v>4</v>
      </c>
      <c r="H644" s="2" t="s">
        <v>5760</v>
      </c>
      <c r="I644" s="2" t="s">
        <v>201</v>
      </c>
      <c r="J644" s="2" t="s">
        <v>513</v>
      </c>
      <c r="K644" s="2" t="s">
        <v>42</v>
      </c>
      <c r="L644" s="34" t="str">
        <f t="shared" si="40"/>
        <v>中川　悠 (4)</v>
      </c>
      <c r="M644" s="34" t="str">
        <f t="shared" si="41"/>
        <v>03</v>
      </c>
      <c r="N644" s="34" t="str">
        <f t="shared" si="42"/>
        <v>Yu NAKAGAWA (03)</v>
      </c>
      <c r="O644" s="34">
        <f t="shared" si="43"/>
        <v>100000645</v>
      </c>
    </row>
    <row r="645" spans="1:15" ht="18">
      <c r="A645" s="186">
        <v>646</v>
      </c>
      <c r="B645" s="2">
        <v>492213</v>
      </c>
      <c r="C645" s="2" t="s">
        <v>438</v>
      </c>
      <c r="D645" s="2" t="s">
        <v>2567</v>
      </c>
      <c r="E645" s="2" t="s">
        <v>2568</v>
      </c>
      <c r="F645" s="196" t="s">
        <v>4090</v>
      </c>
      <c r="G645" s="2">
        <v>4</v>
      </c>
      <c r="H645" s="2" t="s">
        <v>5759</v>
      </c>
      <c r="I645" s="2" t="s">
        <v>131</v>
      </c>
      <c r="J645" s="2" t="s">
        <v>400</v>
      </c>
      <c r="K645" s="2" t="s">
        <v>42</v>
      </c>
      <c r="L645" s="34" t="str">
        <f t="shared" si="40"/>
        <v>中村　大雅 (4)</v>
      </c>
      <c r="M645" s="34" t="str">
        <f t="shared" si="41"/>
        <v>03</v>
      </c>
      <c r="N645" s="34" t="str">
        <f t="shared" si="42"/>
        <v>Taiga NAKAMURA (03)</v>
      </c>
      <c r="O645" s="34">
        <f t="shared" si="43"/>
        <v>100000646</v>
      </c>
    </row>
    <row r="646" spans="1:15" ht="18">
      <c r="A646" s="186">
        <v>647</v>
      </c>
      <c r="B646" s="2">
        <v>492213</v>
      </c>
      <c r="C646" s="2" t="s">
        <v>438</v>
      </c>
      <c r="D646" s="2" t="s">
        <v>2569</v>
      </c>
      <c r="E646" s="2" t="s">
        <v>2570</v>
      </c>
      <c r="F646" s="196" t="s">
        <v>3538</v>
      </c>
      <c r="G646" s="2">
        <v>4</v>
      </c>
      <c r="H646" s="2" t="s">
        <v>5759</v>
      </c>
      <c r="I646" s="2" t="s">
        <v>1373</v>
      </c>
      <c r="J646" s="2" t="s">
        <v>3047</v>
      </c>
      <c r="K646" s="2" t="s">
        <v>42</v>
      </c>
      <c r="L646" s="34" t="str">
        <f t="shared" si="40"/>
        <v>福井　清流 (4)</v>
      </c>
      <c r="M646" s="34" t="str">
        <f t="shared" si="41"/>
        <v>03</v>
      </c>
      <c r="N646" s="34" t="str">
        <f t="shared" si="42"/>
        <v>Kiora FUKUI (03)</v>
      </c>
      <c r="O646" s="34">
        <f t="shared" si="43"/>
        <v>100000647</v>
      </c>
    </row>
    <row r="647" spans="1:15" ht="18">
      <c r="A647" s="186">
        <v>648</v>
      </c>
      <c r="B647" s="2">
        <v>492213</v>
      </c>
      <c r="C647" s="2" t="s">
        <v>438</v>
      </c>
      <c r="D647" s="2" t="s">
        <v>2571</v>
      </c>
      <c r="E647" s="2" t="s">
        <v>2572</v>
      </c>
      <c r="F647" s="196" t="s">
        <v>5354</v>
      </c>
      <c r="G647" s="2">
        <v>4</v>
      </c>
      <c r="H647" s="2" t="s">
        <v>5761</v>
      </c>
      <c r="I647" s="2" t="s">
        <v>57</v>
      </c>
      <c r="J647" s="2" t="s">
        <v>81</v>
      </c>
      <c r="K647" s="2" t="s">
        <v>42</v>
      </c>
      <c r="L647" s="34" t="str">
        <f t="shared" si="40"/>
        <v>山田　晃大 (4)</v>
      </c>
      <c r="M647" s="34" t="str">
        <f t="shared" si="41"/>
        <v>03</v>
      </c>
      <c r="N647" s="34" t="str">
        <f t="shared" si="42"/>
        <v>Kodai YAMADA (03)</v>
      </c>
      <c r="O647" s="34">
        <f t="shared" si="43"/>
        <v>100000648</v>
      </c>
    </row>
    <row r="648" spans="1:15" ht="18">
      <c r="A648" s="186">
        <v>649</v>
      </c>
      <c r="B648" s="2">
        <v>492213</v>
      </c>
      <c r="C648" s="2" t="s">
        <v>438</v>
      </c>
      <c r="D648" s="2" t="s">
        <v>2573</v>
      </c>
      <c r="E648" s="2" t="s">
        <v>2574</v>
      </c>
      <c r="F648" s="196" t="s">
        <v>4559</v>
      </c>
      <c r="G648" s="2">
        <v>4</v>
      </c>
      <c r="H648" s="2" t="s">
        <v>5760</v>
      </c>
      <c r="I648" s="2" t="s">
        <v>204</v>
      </c>
      <c r="J648" s="2" t="s">
        <v>205</v>
      </c>
      <c r="K648" s="2" t="s">
        <v>42</v>
      </c>
      <c r="L648" s="34" t="str">
        <f t="shared" si="40"/>
        <v>藤田　勇人 (4)</v>
      </c>
      <c r="M648" s="34" t="str">
        <f t="shared" si="41"/>
        <v>03</v>
      </c>
      <c r="N648" s="34" t="str">
        <f t="shared" si="42"/>
        <v>Yuto FUJITA (03)</v>
      </c>
      <c r="O648" s="34">
        <f t="shared" si="43"/>
        <v>100000649</v>
      </c>
    </row>
    <row r="649" spans="1:15" ht="18">
      <c r="A649" s="186">
        <v>650</v>
      </c>
      <c r="B649" s="2">
        <v>492213</v>
      </c>
      <c r="C649" s="2" t="s">
        <v>438</v>
      </c>
      <c r="D649" s="2" t="s">
        <v>2575</v>
      </c>
      <c r="E649" s="2" t="s">
        <v>2576</v>
      </c>
      <c r="F649" s="196" t="s">
        <v>5294</v>
      </c>
      <c r="G649" s="2">
        <v>4</v>
      </c>
      <c r="H649" s="2" t="s">
        <v>5759</v>
      </c>
      <c r="I649" s="2" t="s">
        <v>3048</v>
      </c>
      <c r="J649" s="2" t="s">
        <v>53</v>
      </c>
      <c r="K649" s="2" t="s">
        <v>42</v>
      </c>
      <c r="L649" s="34" t="str">
        <f t="shared" si="40"/>
        <v>南野　佑貴 (4)</v>
      </c>
      <c r="M649" s="34" t="str">
        <f t="shared" si="41"/>
        <v>03</v>
      </c>
      <c r="N649" s="34" t="str">
        <f t="shared" si="42"/>
        <v>Yuki MINAMINO (03)</v>
      </c>
      <c r="O649" s="34">
        <f t="shared" si="43"/>
        <v>100000650</v>
      </c>
    </row>
    <row r="650" spans="1:15" ht="18">
      <c r="A650" s="186">
        <v>651</v>
      </c>
      <c r="B650" s="2">
        <v>492213</v>
      </c>
      <c r="C650" s="2" t="s">
        <v>438</v>
      </c>
      <c r="D650" s="2" t="s">
        <v>2577</v>
      </c>
      <c r="E650" s="2" t="s">
        <v>2578</v>
      </c>
      <c r="F650" s="196" t="s">
        <v>4472</v>
      </c>
      <c r="G650" s="2">
        <v>4</v>
      </c>
      <c r="H650" s="2" t="s">
        <v>5762</v>
      </c>
      <c r="I650" s="2" t="s">
        <v>142</v>
      </c>
      <c r="J650" s="2" t="s">
        <v>305</v>
      </c>
      <c r="K650" s="2" t="s">
        <v>42</v>
      </c>
      <c r="L650" s="34" t="str">
        <f t="shared" si="40"/>
        <v>岡本　隆太 (4)</v>
      </c>
      <c r="M650" s="34" t="str">
        <f t="shared" si="41"/>
        <v>04</v>
      </c>
      <c r="N650" s="34" t="str">
        <f t="shared" si="42"/>
        <v>Ryuta OKAMOTO (04)</v>
      </c>
      <c r="O650" s="34">
        <f t="shared" si="43"/>
        <v>100000651</v>
      </c>
    </row>
    <row r="651" spans="1:15" ht="18">
      <c r="A651" s="186">
        <v>652</v>
      </c>
      <c r="B651" s="2">
        <v>492213</v>
      </c>
      <c r="C651" s="2" t="s">
        <v>438</v>
      </c>
      <c r="D651" s="2" t="s">
        <v>2579</v>
      </c>
      <c r="E651" s="2" t="s">
        <v>2580</v>
      </c>
      <c r="F651" s="196" t="s">
        <v>3996</v>
      </c>
      <c r="G651" s="2">
        <v>4</v>
      </c>
      <c r="H651" s="2" t="s">
        <v>5760</v>
      </c>
      <c r="I651" s="2" t="s">
        <v>799</v>
      </c>
      <c r="J651" s="2" t="s">
        <v>1249</v>
      </c>
      <c r="K651" s="2" t="s">
        <v>42</v>
      </c>
      <c r="L651" s="34" t="str">
        <f t="shared" si="40"/>
        <v>嘉勢　悠夏 (4)</v>
      </c>
      <c r="M651" s="34" t="str">
        <f t="shared" si="41"/>
        <v>03</v>
      </c>
      <c r="N651" s="34" t="str">
        <f t="shared" si="42"/>
        <v>Yuka KASE (03)</v>
      </c>
      <c r="O651" s="34">
        <f t="shared" si="43"/>
        <v>100000652</v>
      </c>
    </row>
    <row r="652" spans="1:15" ht="18">
      <c r="A652" s="186">
        <v>653</v>
      </c>
      <c r="B652" s="2">
        <v>492213</v>
      </c>
      <c r="C652" s="2" t="s">
        <v>438</v>
      </c>
      <c r="D652" s="2" t="s">
        <v>2581</v>
      </c>
      <c r="E652" s="2" t="s">
        <v>2582</v>
      </c>
      <c r="F652" s="196" t="s">
        <v>3726</v>
      </c>
      <c r="G652" s="2">
        <v>4</v>
      </c>
      <c r="H652" s="2" t="s">
        <v>6439</v>
      </c>
      <c r="I652" s="2" t="s">
        <v>3049</v>
      </c>
      <c r="J652" s="2" t="s">
        <v>284</v>
      </c>
      <c r="K652" s="2" t="s">
        <v>42</v>
      </c>
      <c r="L652" s="34" t="str">
        <f t="shared" si="40"/>
        <v>新居　駿介 (4)</v>
      </c>
      <c r="M652" s="34" t="str">
        <f t="shared" si="41"/>
        <v>03</v>
      </c>
      <c r="N652" s="34" t="str">
        <f t="shared" si="42"/>
        <v>Shunsuke NII (03)</v>
      </c>
      <c r="O652" s="34">
        <f t="shared" si="43"/>
        <v>100000653</v>
      </c>
    </row>
    <row r="653" spans="1:15" ht="18">
      <c r="A653" s="186">
        <v>654</v>
      </c>
      <c r="B653" s="2">
        <v>492213</v>
      </c>
      <c r="C653" s="2" t="s">
        <v>438</v>
      </c>
      <c r="D653" s="2" t="s">
        <v>2583</v>
      </c>
      <c r="E653" s="2" t="s">
        <v>2584</v>
      </c>
      <c r="F653" s="196" t="s">
        <v>3606</v>
      </c>
      <c r="G653" s="2">
        <v>4</v>
      </c>
      <c r="H653" s="2" t="s">
        <v>6128</v>
      </c>
      <c r="I653" s="2" t="s">
        <v>272</v>
      </c>
      <c r="J653" s="2" t="s">
        <v>162</v>
      </c>
      <c r="K653" s="2" t="s">
        <v>42</v>
      </c>
      <c r="L653" s="34" t="str">
        <f t="shared" si="40"/>
        <v>牧野　光晟 (4)</v>
      </c>
      <c r="M653" s="34" t="str">
        <f t="shared" si="41"/>
        <v>04</v>
      </c>
      <c r="N653" s="34" t="str">
        <f t="shared" si="42"/>
        <v>Kosei MAKINO (04)</v>
      </c>
      <c r="O653" s="34">
        <f t="shared" si="43"/>
        <v>100000654</v>
      </c>
    </row>
    <row r="654" spans="1:15" ht="18">
      <c r="A654" s="186">
        <v>655</v>
      </c>
      <c r="B654" s="2">
        <v>492213</v>
      </c>
      <c r="C654" s="2" t="s">
        <v>438</v>
      </c>
      <c r="D654" s="2" t="s">
        <v>2585</v>
      </c>
      <c r="E654" s="2" t="s">
        <v>2586</v>
      </c>
      <c r="F654" s="196" t="s">
        <v>4074</v>
      </c>
      <c r="G654" s="2">
        <v>4</v>
      </c>
      <c r="H654" s="2" t="s">
        <v>5760</v>
      </c>
      <c r="I654" s="2" t="s">
        <v>375</v>
      </c>
      <c r="J654" s="2" t="s">
        <v>3050</v>
      </c>
      <c r="K654" s="2" t="s">
        <v>42</v>
      </c>
      <c r="L654" s="34" t="str">
        <f t="shared" si="40"/>
        <v>澤田　武丸 (4)</v>
      </c>
      <c r="M654" s="34" t="str">
        <f t="shared" si="41"/>
        <v>04</v>
      </c>
      <c r="N654" s="34" t="str">
        <f t="shared" si="42"/>
        <v>Takemaru SAWADA (04)</v>
      </c>
      <c r="O654" s="34">
        <f t="shared" si="43"/>
        <v>100000655</v>
      </c>
    </row>
    <row r="655" spans="1:15" ht="18">
      <c r="A655" s="186">
        <v>656</v>
      </c>
      <c r="B655" s="2">
        <v>492213</v>
      </c>
      <c r="C655" s="2" t="s">
        <v>438</v>
      </c>
      <c r="D655" s="2" t="s">
        <v>6941</v>
      </c>
      <c r="E655" s="2" t="s">
        <v>2587</v>
      </c>
      <c r="F655" s="196" t="s">
        <v>6942</v>
      </c>
      <c r="G655" s="2">
        <v>4</v>
      </c>
      <c r="H655" s="2" t="s">
        <v>5759</v>
      </c>
      <c r="I655" s="2" t="s">
        <v>478</v>
      </c>
      <c r="J655" s="2" t="s">
        <v>60</v>
      </c>
      <c r="K655" s="2" t="s">
        <v>42</v>
      </c>
      <c r="L655" s="34" t="str">
        <f t="shared" si="40"/>
        <v>岩﨑　拓生 (4)</v>
      </c>
      <c r="M655" s="34" t="str">
        <f t="shared" si="41"/>
        <v>04</v>
      </c>
      <c r="N655" s="34" t="str">
        <f t="shared" si="42"/>
        <v>Takumi IWASAKI (04)</v>
      </c>
      <c r="O655" s="34">
        <f t="shared" si="43"/>
        <v>100000656</v>
      </c>
    </row>
    <row r="656" spans="1:15" ht="18">
      <c r="A656" s="186">
        <v>657</v>
      </c>
      <c r="B656" s="2">
        <v>492213</v>
      </c>
      <c r="C656" s="2" t="s">
        <v>438</v>
      </c>
      <c r="D656" s="2" t="s">
        <v>2588</v>
      </c>
      <c r="E656" s="2" t="s">
        <v>2589</v>
      </c>
      <c r="F656" s="196" t="s">
        <v>6214</v>
      </c>
      <c r="G656" s="2">
        <v>4</v>
      </c>
      <c r="H656" s="2" t="s">
        <v>5760</v>
      </c>
      <c r="I656" s="2" t="s">
        <v>2029</v>
      </c>
      <c r="J656" s="2" t="s">
        <v>86</v>
      </c>
      <c r="K656" s="2" t="s">
        <v>42</v>
      </c>
      <c r="L656" s="34" t="str">
        <f t="shared" si="40"/>
        <v>秋山　鴻太 (4)</v>
      </c>
      <c r="M656" s="34" t="str">
        <f t="shared" si="41"/>
        <v>03</v>
      </c>
      <c r="N656" s="34" t="str">
        <f t="shared" si="42"/>
        <v>Kota AKIYAMA (03)</v>
      </c>
      <c r="O656" s="34">
        <f t="shared" si="43"/>
        <v>100000657</v>
      </c>
    </row>
    <row r="657" spans="1:15" ht="18">
      <c r="A657" s="186">
        <v>658</v>
      </c>
      <c r="B657" s="2">
        <v>492213</v>
      </c>
      <c r="C657" s="2" t="s">
        <v>438</v>
      </c>
      <c r="D657" s="2" t="s">
        <v>2590</v>
      </c>
      <c r="E657" s="2" t="s">
        <v>1008</v>
      </c>
      <c r="F657" s="196" t="s">
        <v>4905</v>
      </c>
      <c r="G657" s="2">
        <v>4</v>
      </c>
      <c r="H657" s="2" t="s">
        <v>6027</v>
      </c>
      <c r="I657" s="2" t="s">
        <v>157</v>
      </c>
      <c r="J657" s="2" t="s">
        <v>71</v>
      </c>
      <c r="K657" s="2" t="s">
        <v>42</v>
      </c>
      <c r="L657" s="34" t="str">
        <f t="shared" si="40"/>
        <v>林　亘希 (4)</v>
      </c>
      <c r="M657" s="34" t="str">
        <f t="shared" si="41"/>
        <v>03</v>
      </c>
      <c r="N657" s="34" t="str">
        <f t="shared" si="42"/>
        <v>Koki HAYASHI (03)</v>
      </c>
      <c r="O657" s="34">
        <f t="shared" si="43"/>
        <v>100000658</v>
      </c>
    </row>
    <row r="658" spans="1:15" ht="18">
      <c r="A658" s="186">
        <v>659</v>
      </c>
      <c r="B658" s="2">
        <v>492213</v>
      </c>
      <c r="C658" s="2" t="s">
        <v>438</v>
      </c>
      <c r="D658" s="2" t="s">
        <v>2591</v>
      </c>
      <c r="E658" s="2" t="s">
        <v>2592</v>
      </c>
      <c r="F658" s="196" t="s">
        <v>5765</v>
      </c>
      <c r="G658" s="2">
        <v>4</v>
      </c>
      <c r="H658" s="2" t="s">
        <v>5996</v>
      </c>
      <c r="I658" s="2" t="s">
        <v>353</v>
      </c>
      <c r="J658" s="2" t="s">
        <v>341</v>
      </c>
      <c r="K658" s="2" t="s">
        <v>42</v>
      </c>
      <c r="L658" s="34" t="str">
        <f t="shared" si="40"/>
        <v>吉川　和真 (4)</v>
      </c>
      <c r="M658" s="34" t="str">
        <f t="shared" si="41"/>
        <v>03</v>
      </c>
      <c r="N658" s="34" t="str">
        <f t="shared" si="42"/>
        <v>Kazuma YOSHIKAWA (03)</v>
      </c>
      <c r="O658" s="34">
        <f t="shared" si="43"/>
        <v>100000659</v>
      </c>
    </row>
    <row r="659" spans="1:15" ht="18">
      <c r="A659" s="186">
        <v>660</v>
      </c>
      <c r="B659" s="2">
        <v>492213</v>
      </c>
      <c r="C659" s="2" t="s">
        <v>438</v>
      </c>
      <c r="D659" s="2" t="s">
        <v>2593</v>
      </c>
      <c r="E659" s="2" t="s">
        <v>2594</v>
      </c>
      <c r="F659" s="196" t="s">
        <v>4612</v>
      </c>
      <c r="G659" s="2">
        <v>4</v>
      </c>
      <c r="H659" s="2" t="s">
        <v>5761</v>
      </c>
      <c r="I659" s="2" t="s">
        <v>74</v>
      </c>
      <c r="J659" s="2" t="s">
        <v>3051</v>
      </c>
      <c r="K659" s="2" t="s">
        <v>42</v>
      </c>
      <c r="L659" s="34" t="str">
        <f t="shared" si="40"/>
        <v>村上　龍永 (4)</v>
      </c>
      <c r="M659" s="34" t="str">
        <f t="shared" si="41"/>
        <v>03</v>
      </c>
      <c r="N659" s="34" t="str">
        <f t="shared" si="42"/>
        <v>Ryuei MURAKAMI (03)</v>
      </c>
      <c r="O659" s="34">
        <f t="shared" si="43"/>
        <v>100000660</v>
      </c>
    </row>
    <row r="660" spans="1:15" ht="18">
      <c r="A660" s="186">
        <v>661</v>
      </c>
      <c r="B660" s="2">
        <v>492213</v>
      </c>
      <c r="C660" s="2" t="s">
        <v>438</v>
      </c>
      <c r="D660" s="2" t="s">
        <v>2595</v>
      </c>
      <c r="E660" s="2" t="s">
        <v>2596</v>
      </c>
      <c r="F660" s="196" t="s">
        <v>3834</v>
      </c>
      <c r="G660" s="2">
        <v>4</v>
      </c>
      <c r="H660" s="2" t="s">
        <v>5759</v>
      </c>
      <c r="I660" s="2" t="s">
        <v>61</v>
      </c>
      <c r="J660" s="2" t="s">
        <v>53</v>
      </c>
      <c r="K660" s="2" t="s">
        <v>42</v>
      </c>
      <c r="L660" s="34" t="str">
        <f t="shared" si="40"/>
        <v>森元　湧稀 (4)</v>
      </c>
      <c r="M660" s="34" t="str">
        <f t="shared" si="41"/>
        <v>03</v>
      </c>
      <c r="N660" s="34" t="str">
        <f t="shared" si="42"/>
        <v>Yuki MORIMOTO (03)</v>
      </c>
      <c r="O660" s="34">
        <f t="shared" si="43"/>
        <v>100000661</v>
      </c>
    </row>
    <row r="661" spans="1:15" ht="18">
      <c r="A661" s="186">
        <v>662</v>
      </c>
      <c r="B661" s="2">
        <v>492213</v>
      </c>
      <c r="C661" s="2" t="s">
        <v>438</v>
      </c>
      <c r="D661" s="2" t="s">
        <v>2597</v>
      </c>
      <c r="E661" s="2" t="s">
        <v>2598</v>
      </c>
      <c r="F661" s="196" t="s">
        <v>3602</v>
      </c>
      <c r="G661" s="2">
        <v>4</v>
      </c>
      <c r="H661" s="2" t="s">
        <v>5760</v>
      </c>
      <c r="I661" s="2" t="s">
        <v>129</v>
      </c>
      <c r="J661" s="2" t="s">
        <v>140</v>
      </c>
      <c r="K661" s="2" t="s">
        <v>42</v>
      </c>
      <c r="L661" s="34" t="str">
        <f t="shared" si="40"/>
        <v>田中　一輝 (4)</v>
      </c>
      <c r="M661" s="34" t="str">
        <f t="shared" si="41"/>
        <v>03</v>
      </c>
      <c r="N661" s="34" t="str">
        <f t="shared" si="42"/>
        <v>Kazuki TANAKA (03)</v>
      </c>
      <c r="O661" s="34">
        <f t="shared" si="43"/>
        <v>100000662</v>
      </c>
    </row>
    <row r="662" spans="1:15" ht="18">
      <c r="A662" s="186">
        <v>663</v>
      </c>
      <c r="B662" s="2">
        <v>492213</v>
      </c>
      <c r="C662" s="2" t="s">
        <v>438</v>
      </c>
      <c r="D662" s="2" t="s">
        <v>2599</v>
      </c>
      <c r="E662" s="2" t="s">
        <v>2600</v>
      </c>
      <c r="F662" s="196" t="s">
        <v>3806</v>
      </c>
      <c r="G662" s="2">
        <v>4</v>
      </c>
      <c r="H662" s="2" t="s">
        <v>5760</v>
      </c>
      <c r="I662" s="2" t="s">
        <v>313</v>
      </c>
      <c r="J662" s="2" t="s">
        <v>646</v>
      </c>
      <c r="K662" s="2" t="s">
        <v>42</v>
      </c>
      <c r="L662" s="34" t="str">
        <f t="shared" si="40"/>
        <v>足立　颯吾 (4)</v>
      </c>
      <c r="M662" s="34" t="str">
        <f t="shared" si="41"/>
        <v>03</v>
      </c>
      <c r="N662" s="34" t="str">
        <f t="shared" si="42"/>
        <v>Sogo ADACHI (03)</v>
      </c>
      <c r="O662" s="34">
        <f t="shared" si="43"/>
        <v>100000663</v>
      </c>
    </row>
    <row r="663" spans="1:15" ht="18">
      <c r="A663" s="186">
        <v>664</v>
      </c>
      <c r="B663" s="2">
        <v>492213</v>
      </c>
      <c r="C663" s="2" t="s">
        <v>438</v>
      </c>
      <c r="D663" s="2" t="s">
        <v>2601</v>
      </c>
      <c r="E663" s="2" t="s">
        <v>2602</v>
      </c>
      <c r="F663" s="196" t="s">
        <v>6943</v>
      </c>
      <c r="G663" s="2">
        <v>4</v>
      </c>
      <c r="H663" s="2" t="s">
        <v>5759</v>
      </c>
      <c r="I663" s="2" t="s">
        <v>349</v>
      </c>
      <c r="J663" s="2" t="s">
        <v>162</v>
      </c>
      <c r="K663" s="2" t="s">
        <v>42</v>
      </c>
      <c r="L663" s="34" t="str">
        <f t="shared" si="40"/>
        <v>橋本　昂星 (4)</v>
      </c>
      <c r="M663" s="34" t="str">
        <f t="shared" si="41"/>
        <v>03</v>
      </c>
      <c r="N663" s="34" t="str">
        <f t="shared" si="42"/>
        <v>Kosei HASHIMOTO (03)</v>
      </c>
      <c r="O663" s="34">
        <f t="shared" si="43"/>
        <v>100000664</v>
      </c>
    </row>
    <row r="664" spans="1:15" ht="18">
      <c r="A664" s="186">
        <v>665</v>
      </c>
      <c r="B664" s="2">
        <v>492213</v>
      </c>
      <c r="C664" s="2" t="s">
        <v>438</v>
      </c>
      <c r="D664" s="2" t="s">
        <v>2603</v>
      </c>
      <c r="E664" s="2" t="s">
        <v>2604</v>
      </c>
      <c r="F664" s="196" t="s">
        <v>4023</v>
      </c>
      <c r="G664" s="2">
        <v>4</v>
      </c>
      <c r="H664" s="2" t="s">
        <v>6024</v>
      </c>
      <c r="I664" s="2" t="s">
        <v>44</v>
      </c>
      <c r="J664" s="2" t="s">
        <v>3052</v>
      </c>
      <c r="K664" s="2" t="s">
        <v>42</v>
      </c>
      <c r="L664" s="34" t="str">
        <f t="shared" si="40"/>
        <v>清水　敬晶 (4)</v>
      </c>
      <c r="M664" s="34" t="str">
        <f t="shared" si="41"/>
        <v>03</v>
      </c>
      <c r="N664" s="34" t="str">
        <f t="shared" si="42"/>
        <v>Keisho SHIMIZU (03)</v>
      </c>
      <c r="O664" s="34">
        <f t="shared" si="43"/>
        <v>100000665</v>
      </c>
    </row>
    <row r="665" spans="1:15" ht="18">
      <c r="A665" s="186">
        <v>666</v>
      </c>
      <c r="B665" s="2">
        <v>492213</v>
      </c>
      <c r="C665" s="2" t="s">
        <v>438</v>
      </c>
      <c r="D665" s="2" t="s">
        <v>2605</v>
      </c>
      <c r="E665" s="2" t="s">
        <v>2606</v>
      </c>
      <c r="F665" s="196" t="s">
        <v>4144</v>
      </c>
      <c r="G665" s="2">
        <v>4</v>
      </c>
      <c r="H665" s="2" t="s">
        <v>5759</v>
      </c>
      <c r="I665" s="2" t="s">
        <v>131</v>
      </c>
      <c r="J665" s="2" t="s">
        <v>203</v>
      </c>
      <c r="K665" s="2" t="s">
        <v>42</v>
      </c>
      <c r="L665" s="34" t="str">
        <f t="shared" si="40"/>
        <v>中村　颯征 (4)</v>
      </c>
      <c r="M665" s="34" t="str">
        <f t="shared" si="41"/>
        <v>04</v>
      </c>
      <c r="N665" s="34" t="str">
        <f t="shared" si="42"/>
        <v>Ryusei NAKAMURA (04)</v>
      </c>
      <c r="O665" s="34">
        <f t="shared" si="43"/>
        <v>100000666</v>
      </c>
    </row>
    <row r="666" spans="1:15" ht="18">
      <c r="A666" s="186">
        <v>667</v>
      </c>
      <c r="B666" s="2">
        <v>492213</v>
      </c>
      <c r="C666" s="2" t="s">
        <v>438</v>
      </c>
      <c r="D666" s="2" t="s">
        <v>2607</v>
      </c>
      <c r="E666" s="2" t="s">
        <v>2608</v>
      </c>
      <c r="F666" s="196" t="s">
        <v>3791</v>
      </c>
      <c r="G666" s="2">
        <v>4</v>
      </c>
      <c r="H666" s="2" t="s">
        <v>5759</v>
      </c>
      <c r="I666" s="2" t="s">
        <v>1449</v>
      </c>
      <c r="J666" s="2" t="s">
        <v>162</v>
      </c>
      <c r="K666" s="2" t="s">
        <v>42</v>
      </c>
      <c r="L666" s="34" t="str">
        <f t="shared" si="40"/>
        <v>奥田　倖成 (4)</v>
      </c>
      <c r="M666" s="34" t="str">
        <f t="shared" si="41"/>
        <v>03</v>
      </c>
      <c r="N666" s="34" t="str">
        <f t="shared" si="42"/>
        <v>Kosei OKUDA (03)</v>
      </c>
      <c r="O666" s="34">
        <f t="shared" si="43"/>
        <v>100000667</v>
      </c>
    </row>
    <row r="667" spans="1:15" ht="18">
      <c r="A667" s="186">
        <v>668</v>
      </c>
      <c r="B667" s="2">
        <v>492213</v>
      </c>
      <c r="C667" s="2" t="s">
        <v>438</v>
      </c>
      <c r="D667" s="2" t="s">
        <v>2609</v>
      </c>
      <c r="E667" s="2" t="s">
        <v>2610</v>
      </c>
      <c r="F667" s="196" t="s">
        <v>6944</v>
      </c>
      <c r="G667" s="2">
        <v>4</v>
      </c>
      <c r="H667" s="2" t="s">
        <v>6024</v>
      </c>
      <c r="I667" s="2" t="s">
        <v>252</v>
      </c>
      <c r="J667" s="2" t="s">
        <v>205</v>
      </c>
      <c r="K667" s="2" t="s">
        <v>42</v>
      </c>
      <c r="L667" s="34" t="str">
        <f t="shared" si="40"/>
        <v>山口　悠登 (4)</v>
      </c>
      <c r="M667" s="34" t="str">
        <f t="shared" si="41"/>
        <v>03</v>
      </c>
      <c r="N667" s="34" t="str">
        <f t="shared" si="42"/>
        <v>Yuto YAMAGUCHI (03)</v>
      </c>
      <c r="O667" s="34">
        <f t="shared" si="43"/>
        <v>100000668</v>
      </c>
    </row>
    <row r="668" spans="1:15" ht="18">
      <c r="A668" s="186">
        <v>669</v>
      </c>
      <c r="B668" s="2">
        <v>492213</v>
      </c>
      <c r="C668" s="2" t="s">
        <v>438</v>
      </c>
      <c r="D668" s="2" t="s">
        <v>2611</v>
      </c>
      <c r="E668" s="2" t="s">
        <v>2612</v>
      </c>
      <c r="F668" s="196" t="s">
        <v>4288</v>
      </c>
      <c r="G668" s="2">
        <v>4</v>
      </c>
      <c r="H668" s="2" t="s">
        <v>5759</v>
      </c>
      <c r="I668" s="2" t="s">
        <v>313</v>
      </c>
      <c r="J668" s="2" t="s">
        <v>463</v>
      </c>
      <c r="K668" s="2" t="s">
        <v>42</v>
      </c>
      <c r="L668" s="34" t="str">
        <f t="shared" si="40"/>
        <v>足立　稜河 (4)</v>
      </c>
      <c r="M668" s="34" t="str">
        <f t="shared" si="41"/>
        <v>03</v>
      </c>
      <c r="N668" s="34" t="str">
        <f t="shared" si="42"/>
        <v>Ryoga ADACHI (03)</v>
      </c>
      <c r="O668" s="34">
        <f t="shared" si="43"/>
        <v>100000669</v>
      </c>
    </row>
    <row r="669" spans="1:15" ht="18">
      <c r="A669" s="186">
        <v>670</v>
      </c>
      <c r="B669" s="2">
        <v>492213</v>
      </c>
      <c r="C669" s="2" t="s">
        <v>438</v>
      </c>
      <c r="D669" s="2" t="s">
        <v>2613</v>
      </c>
      <c r="E669" s="2" t="s">
        <v>2614</v>
      </c>
      <c r="F669" s="196" t="s">
        <v>4695</v>
      </c>
      <c r="G669" s="2">
        <v>4</v>
      </c>
      <c r="H669" s="2" t="s">
        <v>5759</v>
      </c>
      <c r="I669" s="2" t="s">
        <v>1179</v>
      </c>
      <c r="J669" s="2" t="s">
        <v>53</v>
      </c>
      <c r="K669" s="2" t="s">
        <v>42</v>
      </c>
      <c r="L669" s="34" t="str">
        <f t="shared" si="40"/>
        <v>高瀬　悠輝 (4)</v>
      </c>
      <c r="M669" s="34" t="str">
        <f t="shared" si="41"/>
        <v>03</v>
      </c>
      <c r="N669" s="34" t="str">
        <f t="shared" si="42"/>
        <v>Yuki TAKASE (03)</v>
      </c>
      <c r="O669" s="34">
        <f t="shared" si="43"/>
        <v>100000670</v>
      </c>
    </row>
    <row r="670" spans="1:15" ht="18">
      <c r="A670" s="186">
        <v>671</v>
      </c>
      <c r="B670" s="2">
        <v>492213</v>
      </c>
      <c r="C670" s="2" t="s">
        <v>438</v>
      </c>
      <c r="D670" s="2" t="s">
        <v>2615</v>
      </c>
      <c r="E670" s="2" t="s">
        <v>2616</v>
      </c>
      <c r="F670" s="196" t="s">
        <v>4614</v>
      </c>
      <c r="G670" s="2">
        <v>4</v>
      </c>
      <c r="H670" s="2" t="s">
        <v>5759</v>
      </c>
      <c r="I670" s="2" t="s">
        <v>941</v>
      </c>
      <c r="J670" s="2" t="s">
        <v>3053</v>
      </c>
      <c r="K670" s="2" t="s">
        <v>42</v>
      </c>
      <c r="L670" s="34" t="str">
        <f t="shared" si="40"/>
        <v>吉原　白虎 (4)</v>
      </c>
      <c r="M670" s="34" t="str">
        <f t="shared" si="41"/>
        <v>03</v>
      </c>
      <c r="N670" s="34" t="str">
        <f t="shared" si="42"/>
        <v>Hakuto YOSHIHARA (03)</v>
      </c>
      <c r="O670" s="34">
        <f t="shared" si="43"/>
        <v>100000671</v>
      </c>
    </row>
    <row r="671" spans="1:15" ht="18">
      <c r="A671" s="186">
        <v>672</v>
      </c>
      <c r="B671" s="2">
        <v>492213</v>
      </c>
      <c r="C671" s="2" t="s">
        <v>438</v>
      </c>
      <c r="D671" s="2" t="s">
        <v>2617</v>
      </c>
      <c r="E671" s="2" t="s">
        <v>2618</v>
      </c>
      <c r="F671" s="196" t="s">
        <v>4623</v>
      </c>
      <c r="G671" s="2">
        <v>4</v>
      </c>
      <c r="H671" s="2" t="s">
        <v>5759</v>
      </c>
      <c r="I671" s="2" t="s">
        <v>114</v>
      </c>
      <c r="J671" s="2" t="s">
        <v>209</v>
      </c>
      <c r="K671" s="2" t="s">
        <v>42</v>
      </c>
      <c r="L671" s="34" t="str">
        <f t="shared" si="40"/>
        <v>内山　大希 (4)</v>
      </c>
      <c r="M671" s="34" t="str">
        <f t="shared" si="41"/>
        <v>03</v>
      </c>
      <c r="N671" s="34" t="str">
        <f t="shared" si="42"/>
        <v>Daiki UCHIYAMA (03)</v>
      </c>
      <c r="O671" s="34">
        <f t="shared" si="43"/>
        <v>100000672</v>
      </c>
    </row>
    <row r="672" spans="1:15" ht="18">
      <c r="A672" s="186">
        <v>673</v>
      </c>
      <c r="B672" s="2">
        <v>492213</v>
      </c>
      <c r="C672" s="2" t="s">
        <v>438</v>
      </c>
      <c r="D672" s="2" t="s">
        <v>2619</v>
      </c>
      <c r="E672" s="2" t="s">
        <v>2620</v>
      </c>
      <c r="F672" s="196" t="s">
        <v>4335</v>
      </c>
      <c r="G672" s="2">
        <v>4</v>
      </c>
      <c r="H672" s="2" t="s">
        <v>5830</v>
      </c>
      <c r="I672" s="2" t="s">
        <v>577</v>
      </c>
      <c r="J672" s="2" t="s">
        <v>371</v>
      </c>
      <c r="K672" s="2" t="s">
        <v>42</v>
      </c>
      <c r="L672" s="34" t="str">
        <f t="shared" si="40"/>
        <v>中北　廉太郞 (4)</v>
      </c>
      <c r="M672" s="34" t="str">
        <f t="shared" si="41"/>
        <v>03</v>
      </c>
      <c r="N672" s="34" t="str">
        <f t="shared" si="42"/>
        <v>Rentaro NAKAKITA (03)</v>
      </c>
      <c r="O672" s="34">
        <f t="shared" si="43"/>
        <v>100000673</v>
      </c>
    </row>
    <row r="673" spans="1:15" ht="18">
      <c r="A673" s="186">
        <v>674</v>
      </c>
      <c r="B673" s="2">
        <v>492213</v>
      </c>
      <c r="C673" s="2" t="s">
        <v>438</v>
      </c>
      <c r="D673" s="2" t="s">
        <v>2621</v>
      </c>
      <c r="E673" s="2" t="s">
        <v>2622</v>
      </c>
      <c r="F673" s="196" t="s">
        <v>4288</v>
      </c>
      <c r="G673" s="2">
        <v>4</v>
      </c>
      <c r="H673" s="2" t="s">
        <v>249</v>
      </c>
      <c r="I673" s="2" t="s">
        <v>975</v>
      </c>
      <c r="J673" s="2" t="s">
        <v>3054</v>
      </c>
      <c r="K673" s="2" t="s">
        <v>42</v>
      </c>
      <c r="L673" s="34" t="str">
        <f t="shared" si="40"/>
        <v>廣田　風吾 (4)</v>
      </c>
      <c r="M673" s="34" t="str">
        <f t="shared" si="41"/>
        <v>03</v>
      </c>
      <c r="N673" s="34" t="str">
        <f t="shared" si="42"/>
        <v>Fugo HIROTA (03)</v>
      </c>
      <c r="O673" s="34">
        <f t="shared" si="43"/>
        <v>100000674</v>
      </c>
    </row>
    <row r="674" spans="1:15" ht="18">
      <c r="A674" s="186">
        <v>675</v>
      </c>
      <c r="B674" s="2">
        <v>492213</v>
      </c>
      <c r="C674" s="2" t="s">
        <v>438</v>
      </c>
      <c r="D674" s="2" t="s">
        <v>2623</v>
      </c>
      <c r="E674" s="2" t="s">
        <v>2624</v>
      </c>
      <c r="F674" s="196" t="s">
        <v>3884</v>
      </c>
      <c r="G674" s="2">
        <v>4</v>
      </c>
      <c r="H674" s="2" t="s">
        <v>6128</v>
      </c>
      <c r="I674" s="2" t="s">
        <v>581</v>
      </c>
      <c r="J674" s="2" t="s">
        <v>71</v>
      </c>
      <c r="K674" s="2" t="s">
        <v>42</v>
      </c>
      <c r="L674" s="34" t="str">
        <f t="shared" si="40"/>
        <v>河村　昂樹 (4)</v>
      </c>
      <c r="M674" s="34" t="str">
        <f t="shared" si="41"/>
        <v>03</v>
      </c>
      <c r="N674" s="34" t="str">
        <f t="shared" si="42"/>
        <v>Koki KAWAMURA (03)</v>
      </c>
      <c r="O674" s="34">
        <f t="shared" si="43"/>
        <v>100000675</v>
      </c>
    </row>
    <row r="675" spans="1:15" ht="18">
      <c r="A675" s="186">
        <v>676</v>
      </c>
      <c r="B675" s="2">
        <v>492213</v>
      </c>
      <c r="C675" s="2" t="s">
        <v>438</v>
      </c>
      <c r="D675" s="2" t="s">
        <v>2625</v>
      </c>
      <c r="E675" s="2" t="s">
        <v>2626</v>
      </c>
      <c r="F675" s="196" t="s">
        <v>6945</v>
      </c>
      <c r="G675" s="2">
        <v>4</v>
      </c>
      <c r="H675" s="2" t="s">
        <v>5830</v>
      </c>
      <c r="I675" s="2" t="s">
        <v>3055</v>
      </c>
      <c r="J675" s="2" t="s">
        <v>3056</v>
      </c>
      <c r="K675" s="2" t="s">
        <v>42</v>
      </c>
      <c r="L675" s="34" t="str">
        <f t="shared" si="40"/>
        <v>中松　暖弥 (4)</v>
      </c>
      <c r="M675" s="34" t="str">
        <f t="shared" si="41"/>
        <v>04</v>
      </c>
      <c r="N675" s="34" t="str">
        <f t="shared" si="42"/>
        <v>Haruya NAKAMATSU (04)</v>
      </c>
      <c r="O675" s="34">
        <f t="shared" si="43"/>
        <v>100000676</v>
      </c>
    </row>
    <row r="676" spans="1:15" ht="18">
      <c r="A676" s="186">
        <v>677</v>
      </c>
      <c r="B676" s="2">
        <v>492213</v>
      </c>
      <c r="C676" s="2" t="s">
        <v>438</v>
      </c>
      <c r="D676" s="2" t="s">
        <v>2627</v>
      </c>
      <c r="E676" s="2" t="s">
        <v>2628</v>
      </c>
      <c r="F676" s="196" t="s">
        <v>3823</v>
      </c>
      <c r="G676" s="2">
        <v>4</v>
      </c>
      <c r="H676" s="2" t="s">
        <v>5768</v>
      </c>
      <c r="I676" s="2" t="s">
        <v>368</v>
      </c>
      <c r="J676" s="2" t="s">
        <v>60</v>
      </c>
      <c r="K676" s="2" t="s">
        <v>42</v>
      </c>
      <c r="L676" s="34" t="str">
        <f t="shared" si="40"/>
        <v>西川　巧巳 (4)</v>
      </c>
      <c r="M676" s="34" t="str">
        <f t="shared" si="41"/>
        <v>03</v>
      </c>
      <c r="N676" s="34" t="str">
        <f t="shared" si="42"/>
        <v>Takumi NISHIKAWA (03)</v>
      </c>
      <c r="O676" s="34">
        <f t="shared" si="43"/>
        <v>100000677</v>
      </c>
    </row>
    <row r="677" spans="1:15" ht="18">
      <c r="A677" s="186">
        <v>678</v>
      </c>
      <c r="B677" s="2">
        <v>492213</v>
      </c>
      <c r="C677" s="2" t="s">
        <v>438</v>
      </c>
      <c r="D677" s="2" t="s">
        <v>2629</v>
      </c>
      <c r="E677" s="2" t="s">
        <v>2630</v>
      </c>
      <c r="F677" s="196" t="s">
        <v>4472</v>
      </c>
      <c r="G677" s="2">
        <v>4</v>
      </c>
      <c r="H677" s="2" t="s">
        <v>6946</v>
      </c>
      <c r="I677" s="2" t="s">
        <v>160</v>
      </c>
      <c r="J677" s="2" t="s">
        <v>75</v>
      </c>
      <c r="K677" s="2" t="s">
        <v>42</v>
      </c>
      <c r="L677" s="34" t="str">
        <f t="shared" si="40"/>
        <v>須藤　勇大 (4)</v>
      </c>
      <c r="M677" s="34" t="str">
        <f t="shared" si="41"/>
        <v>04</v>
      </c>
      <c r="N677" s="34" t="str">
        <f t="shared" si="42"/>
        <v>Yudai SUTO (04)</v>
      </c>
      <c r="O677" s="34">
        <f t="shared" si="43"/>
        <v>100000678</v>
      </c>
    </row>
    <row r="678" spans="1:15" ht="18">
      <c r="A678" s="186">
        <v>679</v>
      </c>
      <c r="B678" s="2">
        <v>492213</v>
      </c>
      <c r="C678" s="2" t="s">
        <v>438</v>
      </c>
      <c r="D678" s="2" t="s">
        <v>2631</v>
      </c>
      <c r="E678" s="2" t="s">
        <v>2632</v>
      </c>
      <c r="F678" s="196" t="s">
        <v>3610</v>
      </c>
      <c r="G678" s="2">
        <v>4</v>
      </c>
      <c r="H678" s="2" t="s">
        <v>249</v>
      </c>
      <c r="I678" s="2" t="s">
        <v>177</v>
      </c>
      <c r="J678" s="2" t="s">
        <v>147</v>
      </c>
      <c r="K678" s="2" t="s">
        <v>42</v>
      </c>
      <c r="L678" s="34" t="str">
        <f t="shared" si="40"/>
        <v>鈴木　陸人 (4)</v>
      </c>
      <c r="M678" s="34" t="str">
        <f t="shared" si="41"/>
        <v>03</v>
      </c>
      <c r="N678" s="34" t="str">
        <f t="shared" si="42"/>
        <v>Rikuto SUZUKI (03)</v>
      </c>
      <c r="O678" s="34">
        <f t="shared" si="43"/>
        <v>100000679</v>
      </c>
    </row>
    <row r="679" spans="1:15" ht="18">
      <c r="A679" s="186">
        <v>680</v>
      </c>
      <c r="B679" s="2">
        <v>492213</v>
      </c>
      <c r="C679" s="2" t="s">
        <v>438</v>
      </c>
      <c r="D679" s="2" t="s">
        <v>4473</v>
      </c>
      <c r="E679" s="2" t="s">
        <v>4474</v>
      </c>
      <c r="F679" s="196" t="s">
        <v>5359</v>
      </c>
      <c r="G679" s="2" t="s">
        <v>172</v>
      </c>
      <c r="H679" s="2" t="s">
        <v>5760</v>
      </c>
      <c r="I679" s="2" t="s">
        <v>4475</v>
      </c>
      <c r="J679" s="2" t="s">
        <v>116</v>
      </c>
      <c r="K679" s="2" t="s">
        <v>42</v>
      </c>
      <c r="L679" s="34" t="str">
        <f t="shared" si="40"/>
        <v>春名　友貴 (M1)</v>
      </c>
      <c r="M679" s="34" t="str">
        <f t="shared" si="41"/>
        <v>03</v>
      </c>
      <c r="N679" s="34" t="str">
        <f t="shared" si="42"/>
        <v>Tomoki HARUNA (03)</v>
      </c>
      <c r="O679" s="34">
        <f t="shared" si="43"/>
        <v>100000680</v>
      </c>
    </row>
    <row r="680" spans="1:15" ht="18">
      <c r="A680" s="186">
        <v>681</v>
      </c>
      <c r="B680" s="2">
        <v>492213</v>
      </c>
      <c r="C680" s="2" t="s">
        <v>438</v>
      </c>
      <c r="D680" s="2" t="s">
        <v>4477</v>
      </c>
      <c r="E680" s="2" t="s">
        <v>4478</v>
      </c>
      <c r="F680" s="196" t="s">
        <v>6947</v>
      </c>
      <c r="G680" s="2">
        <v>4</v>
      </c>
      <c r="H680" s="2" t="s">
        <v>5759</v>
      </c>
      <c r="I680" s="2" t="s">
        <v>6948</v>
      </c>
      <c r="J680" s="2" t="s">
        <v>6949</v>
      </c>
      <c r="K680" s="2" t="s">
        <v>42</v>
      </c>
      <c r="L680" s="34" t="str">
        <f t="shared" si="40"/>
        <v>吉津　心雄 (4)</v>
      </c>
      <c r="M680" s="34" t="str">
        <f t="shared" si="41"/>
        <v>04</v>
      </c>
      <c r="N680" s="34" t="str">
        <f t="shared" si="42"/>
        <v>Shiyu YOSHIZU (04)</v>
      </c>
      <c r="O680" s="34">
        <f t="shared" si="43"/>
        <v>100000681</v>
      </c>
    </row>
    <row r="681" spans="1:15" ht="18">
      <c r="A681" s="186">
        <v>682</v>
      </c>
      <c r="B681" s="2">
        <v>492213</v>
      </c>
      <c r="C681" s="2" t="s">
        <v>438</v>
      </c>
      <c r="D681" s="2" t="s">
        <v>4479</v>
      </c>
      <c r="E681" s="2" t="s">
        <v>4480</v>
      </c>
      <c r="F681" s="196" t="s">
        <v>4902</v>
      </c>
      <c r="G681" s="2">
        <v>4</v>
      </c>
      <c r="H681" s="2" t="s">
        <v>5760</v>
      </c>
      <c r="I681" s="2" t="s">
        <v>4481</v>
      </c>
      <c r="J681" s="2" t="s">
        <v>425</v>
      </c>
      <c r="K681" s="2" t="s">
        <v>42</v>
      </c>
      <c r="L681" s="34" t="str">
        <f t="shared" si="40"/>
        <v>南垣　斗磨 (4)</v>
      </c>
      <c r="M681" s="34" t="str">
        <f t="shared" si="41"/>
        <v>03</v>
      </c>
      <c r="N681" s="34" t="str">
        <f t="shared" si="42"/>
        <v>Toma MINAMIGAKI (03)</v>
      </c>
      <c r="O681" s="34">
        <f t="shared" si="43"/>
        <v>100000682</v>
      </c>
    </row>
    <row r="682" spans="1:15" ht="18">
      <c r="A682" s="186">
        <v>683</v>
      </c>
      <c r="B682" s="2">
        <v>492213</v>
      </c>
      <c r="C682" s="2" t="s">
        <v>438</v>
      </c>
      <c r="D682" s="2" t="s">
        <v>5390</v>
      </c>
      <c r="E682" s="2" t="s">
        <v>5391</v>
      </c>
      <c r="F682" s="196" t="s">
        <v>5392</v>
      </c>
      <c r="G682" s="2">
        <v>3</v>
      </c>
      <c r="H682" s="2" t="s">
        <v>5830</v>
      </c>
      <c r="I682" s="2" t="s">
        <v>903</v>
      </c>
      <c r="J682" s="2" t="s">
        <v>126</v>
      </c>
      <c r="K682" s="2" t="s">
        <v>42</v>
      </c>
      <c r="L682" s="34" t="str">
        <f t="shared" si="40"/>
        <v>秋田　琉希 (3)</v>
      </c>
      <c r="M682" s="34" t="str">
        <f t="shared" si="41"/>
        <v>04</v>
      </c>
      <c r="N682" s="34" t="str">
        <f t="shared" si="42"/>
        <v>Ryuki AKITA (04)</v>
      </c>
      <c r="O682" s="34">
        <f t="shared" si="43"/>
        <v>100000683</v>
      </c>
    </row>
    <row r="683" spans="1:15" ht="18">
      <c r="A683" s="186">
        <v>684</v>
      </c>
      <c r="B683" s="2">
        <v>492213</v>
      </c>
      <c r="C683" s="2" t="s">
        <v>438</v>
      </c>
      <c r="D683" s="2" t="s">
        <v>5393</v>
      </c>
      <c r="E683" s="2" t="s">
        <v>5394</v>
      </c>
      <c r="F683" s="196" t="s">
        <v>4133</v>
      </c>
      <c r="G683" s="2">
        <v>3</v>
      </c>
      <c r="H683" s="2" t="s">
        <v>5759</v>
      </c>
      <c r="I683" s="2" t="s">
        <v>5395</v>
      </c>
      <c r="J683" s="2" t="s">
        <v>75</v>
      </c>
      <c r="K683" s="2" t="s">
        <v>42</v>
      </c>
      <c r="L683" s="34" t="str">
        <f t="shared" si="40"/>
        <v>谷野　優大 (3)</v>
      </c>
      <c r="M683" s="34" t="str">
        <f t="shared" si="41"/>
        <v>04</v>
      </c>
      <c r="N683" s="34" t="str">
        <f t="shared" si="42"/>
        <v>Yudai TANINO (04)</v>
      </c>
      <c r="O683" s="34">
        <f t="shared" si="43"/>
        <v>100000684</v>
      </c>
    </row>
    <row r="684" spans="1:15" ht="18">
      <c r="A684" s="186">
        <v>685</v>
      </c>
      <c r="B684" s="2">
        <v>492213</v>
      </c>
      <c r="C684" s="2" t="s">
        <v>438</v>
      </c>
      <c r="D684" s="2" t="s">
        <v>5396</v>
      </c>
      <c r="E684" s="2" t="s">
        <v>5397</v>
      </c>
      <c r="F684" s="196" t="s">
        <v>4654</v>
      </c>
      <c r="G684" s="2">
        <v>3</v>
      </c>
      <c r="H684" s="2" t="s">
        <v>5830</v>
      </c>
      <c r="I684" s="2" t="s">
        <v>119</v>
      </c>
      <c r="J684" s="2" t="s">
        <v>414</v>
      </c>
      <c r="K684" s="2" t="s">
        <v>42</v>
      </c>
      <c r="L684" s="34" t="str">
        <f t="shared" si="40"/>
        <v>濱田　茉裕 (3)</v>
      </c>
      <c r="M684" s="34" t="str">
        <f t="shared" si="41"/>
        <v>04</v>
      </c>
      <c r="N684" s="34" t="str">
        <f t="shared" si="42"/>
        <v>Mahiro HAMADA (04)</v>
      </c>
      <c r="O684" s="34">
        <f t="shared" si="43"/>
        <v>100000685</v>
      </c>
    </row>
    <row r="685" spans="1:15" ht="18">
      <c r="A685" s="186">
        <v>686</v>
      </c>
      <c r="B685" s="2">
        <v>492213</v>
      </c>
      <c r="C685" s="2" t="s">
        <v>438</v>
      </c>
      <c r="D685" s="2" t="s">
        <v>5398</v>
      </c>
      <c r="E685" s="2" t="s">
        <v>5399</v>
      </c>
      <c r="F685" s="196" t="s">
        <v>3565</v>
      </c>
      <c r="G685" s="2">
        <v>3</v>
      </c>
      <c r="H685" s="2" t="s">
        <v>5760</v>
      </c>
      <c r="I685" s="2" t="s">
        <v>274</v>
      </c>
      <c r="J685" s="2" t="s">
        <v>205</v>
      </c>
      <c r="K685" s="2" t="s">
        <v>42</v>
      </c>
      <c r="L685" s="34" t="str">
        <f t="shared" si="40"/>
        <v>山本　湧斗 (3)</v>
      </c>
      <c r="M685" s="34" t="str">
        <f t="shared" si="41"/>
        <v>04</v>
      </c>
      <c r="N685" s="34" t="str">
        <f t="shared" si="42"/>
        <v>Yuto YAMAMOTO (04)</v>
      </c>
      <c r="O685" s="34">
        <f t="shared" si="43"/>
        <v>100000686</v>
      </c>
    </row>
    <row r="686" spans="1:15" ht="18">
      <c r="A686" s="186">
        <v>687</v>
      </c>
      <c r="B686" s="2">
        <v>492213</v>
      </c>
      <c r="C686" s="2" t="s">
        <v>438</v>
      </c>
      <c r="D686" s="2" t="s">
        <v>5400</v>
      </c>
      <c r="E686" s="2" t="s">
        <v>5401</v>
      </c>
      <c r="F686" s="196" t="s">
        <v>5402</v>
      </c>
      <c r="G686" s="2">
        <v>3</v>
      </c>
      <c r="H686" s="2" t="s">
        <v>5760</v>
      </c>
      <c r="I686" s="2" t="s">
        <v>5403</v>
      </c>
      <c r="J686" s="2" t="s">
        <v>123</v>
      </c>
      <c r="K686" s="2" t="s">
        <v>42</v>
      </c>
      <c r="L686" s="34" t="str">
        <f t="shared" si="40"/>
        <v>坂根　康介 (3)</v>
      </c>
      <c r="M686" s="34" t="str">
        <f t="shared" si="41"/>
        <v>04</v>
      </c>
      <c r="N686" s="34" t="str">
        <f t="shared" si="42"/>
        <v>Kosuke SAKANE (04)</v>
      </c>
      <c r="O686" s="34">
        <f t="shared" si="43"/>
        <v>100000687</v>
      </c>
    </row>
    <row r="687" spans="1:15" ht="18">
      <c r="A687" s="186">
        <v>688</v>
      </c>
      <c r="B687" s="2">
        <v>492213</v>
      </c>
      <c r="C687" s="2" t="s">
        <v>438</v>
      </c>
      <c r="D687" s="2" t="s">
        <v>5404</v>
      </c>
      <c r="E687" s="2" t="s">
        <v>5405</v>
      </c>
      <c r="F687" s="196" t="s">
        <v>5406</v>
      </c>
      <c r="G687" s="2">
        <v>3</v>
      </c>
      <c r="H687" s="2" t="s">
        <v>5759</v>
      </c>
      <c r="I687" s="2" t="s">
        <v>5407</v>
      </c>
      <c r="J687" s="2" t="s">
        <v>161</v>
      </c>
      <c r="K687" s="2" t="s">
        <v>42</v>
      </c>
      <c r="L687" s="34" t="str">
        <f t="shared" si="40"/>
        <v>吉山　誠 (3)</v>
      </c>
      <c r="M687" s="34" t="str">
        <f t="shared" si="41"/>
        <v>04</v>
      </c>
      <c r="N687" s="34" t="str">
        <f t="shared" si="42"/>
        <v>Makoto YOSHIYAMA (04)</v>
      </c>
      <c r="O687" s="34">
        <f t="shared" si="43"/>
        <v>100000688</v>
      </c>
    </row>
    <row r="688" spans="1:15" ht="18">
      <c r="A688" s="186">
        <v>689</v>
      </c>
      <c r="B688" s="2">
        <v>492213</v>
      </c>
      <c r="C688" s="2" t="s">
        <v>438</v>
      </c>
      <c r="D688" s="2" t="s">
        <v>5408</v>
      </c>
      <c r="E688" s="2" t="s">
        <v>5409</v>
      </c>
      <c r="F688" s="196" t="s">
        <v>5410</v>
      </c>
      <c r="G688" s="2">
        <v>3</v>
      </c>
      <c r="H688" s="2" t="s">
        <v>5759</v>
      </c>
      <c r="I688" s="2" t="s">
        <v>74</v>
      </c>
      <c r="J688" s="2" t="s">
        <v>106</v>
      </c>
      <c r="K688" s="2" t="s">
        <v>42</v>
      </c>
      <c r="L688" s="34" t="str">
        <f t="shared" si="40"/>
        <v>村上　力哉 (3)</v>
      </c>
      <c r="M688" s="34" t="str">
        <f t="shared" si="41"/>
        <v>04</v>
      </c>
      <c r="N688" s="34" t="str">
        <f t="shared" si="42"/>
        <v>Rikiya MURAKAMI (04)</v>
      </c>
      <c r="O688" s="34">
        <f t="shared" si="43"/>
        <v>100000689</v>
      </c>
    </row>
    <row r="689" spans="1:15" ht="18">
      <c r="A689" s="186">
        <v>690</v>
      </c>
      <c r="B689" s="2">
        <v>492213</v>
      </c>
      <c r="C689" s="2" t="s">
        <v>438</v>
      </c>
      <c r="D689" s="2" t="s">
        <v>5567</v>
      </c>
      <c r="E689" s="2" t="s">
        <v>5568</v>
      </c>
      <c r="F689" s="196" t="s">
        <v>4948</v>
      </c>
      <c r="G689" s="2">
        <v>3</v>
      </c>
      <c r="H689" s="2" t="s">
        <v>5762</v>
      </c>
      <c r="I689" s="2" t="s">
        <v>1036</v>
      </c>
      <c r="J689" s="2" t="s">
        <v>228</v>
      </c>
      <c r="K689" s="2" t="s">
        <v>42</v>
      </c>
      <c r="L689" s="34" t="str">
        <f t="shared" si="40"/>
        <v>永尾　礼 (3)</v>
      </c>
      <c r="M689" s="34" t="str">
        <f t="shared" si="41"/>
        <v>04</v>
      </c>
      <c r="N689" s="34" t="str">
        <f t="shared" si="42"/>
        <v>Rei NAGAO (04)</v>
      </c>
      <c r="O689" s="34">
        <f t="shared" si="43"/>
        <v>100000690</v>
      </c>
    </row>
    <row r="690" spans="1:15" ht="18">
      <c r="A690" s="186">
        <v>691</v>
      </c>
      <c r="B690" s="2">
        <v>492213</v>
      </c>
      <c r="C690" s="2" t="s">
        <v>438</v>
      </c>
      <c r="D690" s="2" t="s">
        <v>5569</v>
      </c>
      <c r="E690" s="2" t="s">
        <v>5570</v>
      </c>
      <c r="F690" s="196" t="s">
        <v>6950</v>
      </c>
      <c r="G690" s="2">
        <v>3</v>
      </c>
      <c r="H690" s="2" t="s">
        <v>5762</v>
      </c>
      <c r="I690" s="2" t="s">
        <v>409</v>
      </c>
      <c r="J690" s="2" t="s">
        <v>359</v>
      </c>
      <c r="K690" s="2" t="s">
        <v>42</v>
      </c>
      <c r="L690" s="34" t="str">
        <f t="shared" si="40"/>
        <v>三木　湧吾 (3)</v>
      </c>
      <c r="M690" s="34" t="str">
        <f t="shared" si="41"/>
        <v>04</v>
      </c>
      <c r="N690" s="34" t="str">
        <f t="shared" si="42"/>
        <v>Yugo MIKI (04)</v>
      </c>
      <c r="O690" s="34">
        <f t="shared" si="43"/>
        <v>100000691</v>
      </c>
    </row>
    <row r="691" spans="1:15" ht="18">
      <c r="A691" s="186">
        <v>692</v>
      </c>
      <c r="B691" s="2">
        <v>492213</v>
      </c>
      <c r="C691" s="2" t="s">
        <v>438</v>
      </c>
      <c r="D691" s="2" t="s">
        <v>5571</v>
      </c>
      <c r="E691" s="2" t="s">
        <v>5572</v>
      </c>
      <c r="F691" s="196" t="s">
        <v>6951</v>
      </c>
      <c r="G691" s="2">
        <v>3</v>
      </c>
      <c r="H691" s="2" t="s">
        <v>5759</v>
      </c>
      <c r="I691" s="2" t="s">
        <v>219</v>
      </c>
      <c r="J691" s="2" t="s">
        <v>55</v>
      </c>
      <c r="K691" s="2" t="s">
        <v>42</v>
      </c>
      <c r="L691" s="34" t="str">
        <f t="shared" si="40"/>
        <v>栗林　春貴 (3)</v>
      </c>
      <c r="M691" s="34" t="str">
        <f t="shared" si="41"/>
        <v>05</v>
      </c>
      <c r="N691" s="34" t="str">
        <f t="shared" si="42"/>
        <v>Haruki KURIBAYASHI (05)</v>
      </c>
      <c r="O691" s="34">
        <f t="shared" si="43"/>
        <v>100000692</v>
      </c>
    </row>
    <row r="692" spans="1:15" ht="18">
      <c r="A692" s="186">
        <v>693</v>
      </c>
      <c r="B692" s="2">
        <v>492213</v>
      </c>
      <c r="C692" s="2" t="s">
        <v>438</v>
      </c>
      <c r="D692" s="2" t="s">
        <v>5573</v>
      </c>
      <c r="E692" s="2" t="s">
        <v>5574</v>
      </c>
      <c r="F692" s="196" t="s">
        <v>4113</v>
      </c>
      <c r="G692" s="2">
        <v>3</v>
      </c>
      <c r="H692" s="2" t="s">
        <v>5768</v>
      </c>
      <c r="I692" s="2" t="s">
        <v>816</v>
      </c>
      <c r="J692" s="2" t="s">
        <v>105</v>
      </c>
      <c r="K692" s="2" t="s">
        <v>42</v>
      </c>
      <c r="L692" s="34" t="str">
        <f t="shared" si="40"/>
        <v>杉野　太一 (3)</v>
      </c>
      <c r="M692" s="34" t="str">
        <f t="shared" si="41"/>
        <v>04</v>
      </c>
      <c r="N692" s="34" t="str">
        <f t="shared" si="42"/>
        <v>Taichi SUGINO (04)</v>
      </c>
      <c r="O692" s="34">
        <f t="shared" si="43"/>
        <v>100000693</v>
      </c>
    </row>
    <row r="693" spans="1:15" ht="18">
      <c r="A693" s="186">
        <v>694</v>
      </c>
      <c r="B693" s="2">
        <v>492213</v>
      </c>
      <c r="C693" s="2" t="s">
        <v>438</v>
      </c>
      <c r="D693" s="2" t="s">
        <v>5575</v>
      </c>
      <c r="E693" s="2" t="s">
        <v>5576</v>
      </c>
      <c r="F693" s="196" t="s">
        <v>4063</v>
      </c>
      <c r="G693" s="2">
        <v>3</v>
      </c>
      <c r="H693" s="2" t="s">
        <v>6024</v>
      </c>
      <c r="I693" s="2" t="s">
        <v>1095</v>
      </c>
      <c r="J693" s="2" t="s">
        <v>270</v>
      </c>
      <c r="K693" s="2" t="s">
        <v>42</v>
      </c>
      <c r="L693" s="34" t="str">
        <f t="shared" si="40"/>
        <v>梶田　天斗 (3)</v>
      </c>
      <c r="M693" s="34" t="str">
        <f t="shared" si="41"/>
        <v>04</v>
      </c>
      <c r="N693" s="34" t="str">
        <f t="shared" si="42"/>
        <v>Takato KAJITA (04)</v>
      </c>
      <c r="O693" s="34">
        <f t="shared" si="43"/>
        <v>100000694</v>
      </c>
    </row>
    <row r="694" spans="1:15" ht="18">
      <c r="A694" s="186">
        <v>695</v>
      </c>
      <c r="B694" s="2">
        <v>492213</v>
      </c>
      <c r="C694" s="2" t="s">
        <v>438</v>
      </c>
      <c r="D694" s="2" t="s">
        <v>5577</v>
      </c>
      <c r="E694" s="2" t="s">
        <v>5578</v>
      </c>
      <c r="F694" s="196" t="s">
        <v>4068</v>
      </c>
      <c r="G694" s="2">
        <v>3</v>
      </c>
      <c r="H694" s="2" t="s">
        <v>5759</v>
      </c>
      <c r="I694" s="2" t="s">
        <v>485</v>
      </c>
      <c r="J694" s="2" t="s">
        <v>163</v>
      </c>
      <c r="K694" s="2" t="s">
        <v>42</v>
      </c>
      <c r="L694" s="34" t="str">
        <f t="shared" si="40"/>
        <v>三浦　和人 (3)</v>
      </c>
      <c r="M694" s="34" t="str">
        <f t="shared" si="41"/>
        <v>04</v>
      </c>
      <c r="N694" s="34" t="str">
        <f t="shared" si="42"/>
        <v>Kazuto MIURA (04)</v>
      </c>
      <c r="O694" s="34">
        <f t="shared" si="43"/>
        <v>100000695</v>
      </c>
    </row>
    <row r="695" spans="1:15" ht="18">
      <c r="A695" s="186">
        <v>696</v>
      </c>
      <c r="B695" s="2">
        <v>492213</v>
      </c>
      <c r="C695" s="2" t="s">
        <v>438</v>
      </c>
      <c r="D695" s="2" t="s">
        <v>5579</v>
      </c>
      <c r="E695" s="2" t="s">
        <v>5580</v>
      </c>
      <c r="F695" s="196" t="s">
        <v>6952</v>
      </c>
      <c r="G695" s="2">
        <v>3</v>
      </c>
      <c r="H695" s="2" t="s">
        <v>5759</v>
      </c>
      <c r="I695" s="2" t="s">
        <v>5581</v>
      </c>
      <c r="J695" s="2" t="s">
        <v>122</v>
      </c>
      <c r="K695" s="2" t="s">
        <v>42</v>
      </c>
      <c r="L695" s="34" t="str">
        <f t="shared" si="40"/>
        <v>赤山　愁太 (3)</v>
      </c>
      <c r="M695" s="34" t="str">
        <f t="shared" si="41"/>
        <v>04</v>
      </c>
      <c r="N695" s="34" t="str">
        <f t="shared" si="42"/>
        <v>Shuta AKAYAMA (04)</v>
      </c>
      <c r="O695" s="34">
        <f t="shared" si="43"/>
        <v>100000696</v>
      </c>
    </row>
    <row r="696" spans="1:15" ht="18">
      <c r="A696" s="186">
        <v>697</v>
      </c>
      <c r="B696" s="2">
        <v>492213</v>
      </c>
      <c r="C696" s="2" t="s">
        <v>438</v>
      </c>
      <c r="D696" s="2" t="s">
        <v>5582</v>
      </c>
      <c r="E696" s="2" t="s">
        <v>5583</v>
      </c>
      <c r="F696" s="196" t="s">
        <v>5829</v>
      </c>
      <c r="G696" s="2">
        <v>3</v>
      </c>
      <c r="H696" s="2" t="s">
        <v>6027</v>
      </c>
      <c r="I696" s="2" t="s">
        <v>72</v>
      </c>
      <c r="J696" s="2" t="s">
        <v>3037</v>
      </c>
      <c r="K696" s="2" t="s">
        <v>42</v>
      </c>
      <c r="L696" s="34" t="str">
        <f t="shared" si="40"/>
        <v>伊東　龍吾 (3)</v>
      </c>
      <c r="M696" s="34" t="str">
        <f t="shared" si="41"/>
        <v>05</v>
      </c>
      <c r="N696" s="34" t="str">
        <f t="shared" si="42"/>
        <v>Ryugo ITO (05)</v>
      </c>
      <c r="O696" s="34">
        <f t="shared" si="43"/>
        <v>100000697</v>
      </c>
    </row>
    <row r="697" spans="1:15" ht="18">
      <c r="A697" s="186">
        <v>698</v>
      </c>
      <c r="B697" s="2">
        <v>492213</v>
      </c>
      <c r="C697" s="2" t="s">
        <v>438</v>
      </c>
      <c r="D697" s="2" t="s">
        <v>5584</v>
      </c>
      <c r="E697" s="2" t="s">
        <v>5585</v>
      </c>
      <c r="F697" s="196" t="s">
        <v>4113</v>
      </c>
      <c r="G697" s="2">
        <v>3</v>
      </c>
      <c r="H697" s="2" t="s">
        <v>5779</v>
      </c>
      <c r="I697" s="2" t="s">
        <v>1413</v>
      </c>
      <c r="J697" s="2" t="s">
        <v>53</v>
      </c>
      <c r="K697" s="2" t="s">
        <v>42</v>
      </c>
      <c r="L697" s="34" t="str">
        <f t="shared" si="40"/>
        <v>野中　悠貴 (3)</v>
      </c>
      <c r="M697" s="34" t="str">
        <f t="shared" si="41"/>
        <v>04</v>
      </c>
      <c r="N697" s="34" t="str">
        <f t="shared" si="42"/>
        <v>Yuki NONAKA (04)</v>
      </c>
      <c r="O697" s="34">
        <f t="shared" si="43"/>
        <v>100000698</v>
      </c>
    </row>
    <row r="698" spans="1:15" ht="18">
      <c r="A698" s="186">
        <v>699</v>
      </c>
      <c r="B698" s="2">
        <v>492213</v>
      </c>
      <c r="C698" s="2" t="s">
        <v>438</v>
      </c>
      <c r="D698" s="2" t="s">
        <v>5586</v>
      </c>
      <c r="E698" s="2" t="s">
        <v>5587</v>
      </c>
      <c r="F698" s="196" t="s">
        <v>3960</v>
      </c>
      <c r="G698" s="2">
        <v>3</v>
      </c>
      <c r="H698" s="2" t="s">
        <v>5759</v>
      </c>
      <c r="I698" s="2" t="s">
        <v>115</v>
      </c>
      <c r="J698" s="2" t="s">
        <v>162</v>
      </c>
      <c r="K698" s="2" t="s">
        <v>42</v>
      </c>
      <c r="L698" s="34" t="str">
        <f t="shared" si="40"/>
        <v>前田　晃生 (3)</v>
      </c>
      <c r="M698" s="34" t="str">
        <f t="shared" si="41"/>
        <v>04</v>
      </c>
      <c r="N698" s="34" t="str">
        <f t="shared" si="42"/>
        <v>Kosei MAEDA (04)</v>
      </c>
      <c r="O698" s="34">
        <f t="shared" si="43"/>
        <v>100000699</v>
      </c>
    </row>
    <row r="699" spans="1:15" ht="18">
      <c r="A699" s="186">
        <v>700</v>
      </c>
      <c r="B699" s="2">
        <v>492213</v>
      </c>
      <c r="C699" s="2" t="s">
        <v>438</v>
      </c>
      <c r="D699" s="2" t="s">
        <v>5588</v>
      </c>
      <c r="E699" s="2" t="s">
        <v>5589</v>
      </c>
      <c r="F699" s="196" t="s">
        <v>6953</v>
      </c>
      <c r="G699" s="2">
        <v>3</v>
      </c>
      <c r="H699" s="2" t="s">
        <v>5760</v>
      </c>
      <c r="I699" s="2" t="s">
        <v>3025</v>
      </c>
      <c r="J699" s="2" t="s">
        <v>365</v>
      </c>
      <c r="K699" s="2" t="s">
        <v>42</v>
      </c>
      <c r="L699" s="34" t="str">
        <f t="shared" si="40"/>
        <v>井田　翔眞 (3)</v>
      </c>
      <c r="M699" s="34" t="str">
        <f t="shared" si="41"/>
        <v>04</v>
      </c>
      <c r="N699" s="34" t="str">
        <f t="shared" si="42"/>
        <v>Shoma IDA (04)</v>
      </c>
      <c r="O699" s="34">
        <f t="shared" si="43"/>
        <v>100000700</v>
      </c>
    </row>
    <row r="700" spans="1:15" ht="18">
      <c r="A700" s="186">
        <v>701</v>
      </c>
      <c r="B700" s="2">
        <v>492213</v>
      </c>
      <c r="C700" s="2" t="s">
        <v>438</v>
      </c>
      <c r="D700" s="2" t="s">
        <v>5590</v>
      </c>
      <c r="E700" s="2" t="s">
        <v>5591</v>
      </c>
      <c r="F700" s="196" t="s">
        <v>3758</v>
      </c>
      <c r="G700" s="2">
        <v>3</v>
      </c>
      <c r="H700" s="2" t="s">
        <v>5759</v>
      </c>
      <c r="I700" s="2" t="s">
        <v>99</v>
      </c>
      <c r="J700" s="2" t="s">
        <v>584</v>
      </c>
      <c r="K700" s="2" t="s">
        <v>42</v>
      </c>
      <c r="L700" s="34" t="str">
        <f t="shared" si="40"/>
        <v>今井　政宏 (3)</v>
      </c>
      <c r="M700" s="34" t="str">
        <f t="shared" si="41"/>
        <v>05</v>
      </c>
      <c r="N700" s="34" t="str">
        <f t="shared" si="42"/>
        <v>Masahiro IMAI (05)</v>
      </c>
      <c r="O700" s="34">
        <f t="shared" si="43"/>
        <v>100000701</v>
      </c>
    </row>
    <row r="701" spans="1:15" ht="18">
      <c r="A701" s="186">
        <v>702</v>
      </c>
      <c r="B701" s="2">
        <v>492213</v>
      </c>
      <c r="C701" s="2" t="s">
        <v>438</v>
      </c>
      <c r="D701" s="2" t="s">
        <v>5592</v>
      </c>
      <c r="E701" s="2" t="s">
        <v>5593</v>
      </c>
      <c r="F701" s="196" t="s">
        <v>6954</v>
      </c>
      <c r="G701" s="2">
        <v>3</v>
      </c>
      <c r="H701" s="2" t="s">
        <v>5779</v>
      </c>
      <c r="I701" s="2" t="s">
        <v>5594</v>
      </c>
      <c r="J701" s="2" t="s">
        <v>232</v>
      </c>
      <c r="K701" s="2" t="s">
        <v>42</v>
      </c>
      <c r="L701" s="34" t="str">
        <f t="shared" si="40"/>
        <v>梅垣　真太郎 (3)</v>
      </c>
      <c r="M701" s="34" t="str">
        <f t="shared" si="41"/>
        <v>04</v>
      </c>
      <c r="N701" s="34" t="str">
        <f t="shared" si="42"/>
        <v>Shintaro UMEGAKI (04)</v>
      </c>
      <c r="O701" s="34">
        <f t="shared" si="43"/>
        <v>100000702</v>
      </c>
    </row>
    <row r="702" spans="1:15" ht="18">
      <c r="A702" s="186">
        <v>703</v>
      </c>
      <c r="B702" s="2">
        <v>492213</v>
      </c>
      <c r="C702" s="2" t="s">
        <v>438</v>
      </c>
      <c r="D702" s="2" t="s">
        <v>5595</v>
      </c>
      <c r="E702" s="2" t="s">
        <v>5596</v>
      </c>
      <c r="F702" s="196" t="s">
        <v>3960</v>
      </c>
      <c r="G702" s="2">
        <v>3</v>
      </c>
      <c r="H702" s="2" t="s">
        <v>5760</v>
      </c>
      <c r="I702" s="2" t="s">
        <v>828</v>
      </c>
      <c r="J702" s="2" t="s">
        <v>217</v>
      </c>
      <c r="K702" s="2" t="s">
        <v>42</v>
      </c>
      <c r="L702" s="34" t="str">
        <f t="shared" si="40"/>
        <v>島中　瑛史 (3)</v>
      </c>
      <c r="M702" s="34" t="str">
        <f t="shared" si="41"/>
        <v>04</v>
      </c>
      <c r="N702" s="34" t="str">
        <f t="shared" si="42"/>
        <v>Akifumi SHIMANAKA (04)</v>
      </c>
      <c r="O702" s="34">
        <f t="shared" si="43"/>
        <v>100000703</v>
      </c>
    </row>
    <row r="703" spans="1:15" ht="18">
      <c r="A703" s="186">
        <v>704</v>
      </c>
      <c r="B703" s="2">
        <v>492213</v>
      </c>
      <c r="C703" s="2" t="s">
        <v>438</v>
      </c>
      <c r="D703" s="2" t="s">
        <v>5597</v>
      </c>
      <c r="E703" s="2" t="s">
        <v>5598</v>
      </c>
      <c r="F703" s="196" t="s">
        <v>3779</v>
      </c>
      <c r="G703" s="2">
        <v>3</v>
      </c>
      <c r="H703" s="2" t="s">
        <v>5768</v>
      </c>
      <c r="I703" s="2" t="s">
        <v>274</v>
      </c>
      <c r="J703" s="2" t="s">
        <v>694</v>
      </c>
      <c r="K703" s="2" t="s">
        <v>42</v>
      </c>
      <c r="L703" s="34" t="str">
        <f t="shared" si="40"/>
        <v>山本　大翔 (3)</v>
      </c>
      <c r="M703" s="34" t="str">
        <f t="shared" si="41"/>
        <v>04</v>
      </c>
      <c r="N703" s="34" t="str">
        <f t="shared" si="42"/>
        <v>Taishi YAMAMOTO (04)</v>
      </c>
      <c r="O703" s="34">
        <f t="shared" si="43"/>
        <v>100000704</v>
      </c>
    </row>
    <row r="704" spans="1:15" ht="18">
      <c r="A704" s="186">
        <v>705</v>
      </c>
      <c r="B704" s="2">
        <v>492213</v>
      </c>
      <c r="C704" s="2" t="s">
        <v>438</v>
      </c>
      <c r="D704" s="2" t="s">
        <v>5599</v>
      </c>
      <c r="E704" s="2" t="s">
        <v>5600</v>
      </c>
      <c r="F704" s="196" t="s">
        <v>6952</v>
      </c>
      <c r="G704" s="2">
        <v>3</v>
      </c>
      <c r="H704" s="2" t="s">
        <v>5759</v>
      </c>
      <c r="I704" s="2" t="s">
        <v>6955</v>
      </c>
      <c r="J704" s="2" t="s">
        <v>92</v>
      </c>
      <c r="K704" s="2" t="s">
        <v>42</v>
      </c>
      <c r="L704" s="34" t="str">
        <f t="shared" si="40"/>
        <v>江口　駿斗 (3)</v>
      </c>
      <c r="M704" s="34" t="str">
        <f t="shared" si="41"/>
        <v>04</v>
      </c>
      <c r="N704" s="34" t="str">
        <f t="shared" si="42"/>
        <v>Hayato EGUCHI (04)</v>
      </c>
      <c r="O704" s="34">
        <f t="shared" si="43"/>
        <v>100000705</v>
      </c>
    </row>
    <row r="705" spans="1:15" ht="18">
      <c r="A705" s="186">
        <v>706</v>
      </c>
      <c r="B705" s="2">
        <v>492213</v>
      </c>
      <c r="C705" s="2" t="s">
        <v>438</v>
      </c>
      <c r="D705" s="2" t="s">
        <v>5601</v>
      </c>
      <c r="E705" s="2" t="s">
        <v>5602</v>
      </c>
      <c r="F705" s="196" t="s">
        <v>6486</v>
      </c>
      <c r="G705" s="2">
        <v>3</v>
      </c>
      <c r="H705" s="2" t="s">
        <v>6027</v>
      </c>
      <c r="I705" s="2" t="s">
        <v>366</v>
      </c>
      <c r="J705" s="2" t="s">
        <v>296</v>
      </c>
      <c r="K705" s="2" t="s">
        <v>42</v>
      </c>
      <c r="L705" s="34" t="str">
        <f t="shared" si="40"/>
        <v>河野　大誠 (3)</v>
      </c>
      <c r="M705" s="34" t="str">
        <f t="shared" si="41"/>
        <v>04</v>
      </c>
      <c r="N705" s="34" t="str">
        <f t="shared" si="42"/>
        <v>Taisei KONO (04)</v>
      </c>
      <c r="O705" s="34">
        <f t="shared" si="43"/>
        <v>100000706</v>
      </c>
    </row>
    <row r="706" spans="1:15" ht="18">
      <c r="A706" s="186">
        <v>707</v>
      </c>
      <c r="B706" s="2">
        <v>492213</v>
      </c>
      <c r="C706" s="2" t="s">
        <v>438</v>
      </c>
      <c r="D706" s="2" t="s">
        <v>5603</v>
      </c>
      <c r="E706" s="2" t="s">
        <v>5604</v>
      </c>
      <c r="F706" s="196" t="s">
        <v>6956</v>
      </c>
      <c r="G706" s="2">
        <v>3</v>
      </c>
      <c r="H706" s="2" t="s">
        <v>5775</v>
      </c>
      <c r="I706" s="2" t="s">
        <v>2002</v>
      </c>
      <c r="J706" s="2" t="s">
        <v>209</v>
      </c>
      <c r="K706" s="2" t="s">
        <v>42</v>
      </c>
      <c r="L706" s="34" t="str">
        <f t="shared" si="40"/>
        <v>右遠　大輝 (3)</v>
      </c>
      <c r="M706" s="34" t="str">
        <f t="shared" si="41"/>
        <v>04</v>
      </c>
      <c r="N706" s="34" t="str">
        <f t="shared" si="42"/>
        <v>Daiki UDO (04)</v>
      </c>
      <c r="O706" s="34">
        <f t="shared" si="43"/>
        <v>100000707</v>
      </c>
    </row>
    <row r="707" spans="1:15" ht="18">
      <c r="A707" s="186">
        <v>708</v>
      </c>
      <c r="B707" s="2">
        <v>492213</v>
      </c>
      <c r="C707" s="2" t="s">
        <v>438</v>
      </c>
      <c r="D707" s="2" t="s">
        <v>5605</v>
      </c>
      <c r="E707" s="2" t="s">
        <v>940</v>
      </c>
      <c r="F707" s="196" t="s">
        <v>3701</v>
      </c>
      <c r="G707" s="2">
        <v>3</v>
      </c>
      <c r="H707" s="2" t="s">
        <v>6024</v>
      </c>
      <c r="I707" s="2" t="s">
        <v>881</v>
      </c>
      <c r="J707" s="2" t="s">
        <v>181</v>
      </c>
      <c r="K707" s="2" t="s">
        <v>42</v>
      </c>
      <c r="L707" s="34" t="str">
        <f t="shared" ref="L707:L770" si="44">IF($A707="","",$D707&amp;" ("&amp;$G707&amp;")")</f>
        <v>辻　海斗 (3)</v>
      </c>
      <c r="M707" s="34" t="str">
        <f t="shared" ref="M707:M770" si="45">IF($A707="","",RIGHT(YEAR($F707),2))</f>
        <v>04</v>
      </c>
      <c r="N707" s="34" t="str">
        <f t="shared" ref="N707:N770" si="46">IF($A707="","",$J707&amp;" "&amp;$I707&amp;" ("&amp;$M707&amp;")")</f>
        <v>Kaito TSUJI (04)</v>
      </c>
      <c r="O707" s="34">
        <f t="shared" ref="O707:O770" si="47">IF($A707="","",100000000+$A707)</f>
        <v>100000708</v>
      </c>
    </row>
    <row r="708" spans="1:15" ht="18">
      <c r="A708" s="186">
        <v>709</v>
      </c>
      <c r="B708" s="2">
        <v>492213</v>
      </c>
      <c r="C708" s="2" t="s">
        <v>438</v>
      </c>
      <c r="D708" s="2" t="s">
        <v>5606</v>
      </c>
      <c r="E708" s="2" t="s">
        <v>5607</v>
      </c>
      <c r="F708" s="196" t="s">
        <v>5823</v>
      </c>
      <c r="G708" s="2">
        <v>3</v>
      </c>
      <c r="H708" s="2" t="s">
        <v>6024</v>
      </c>
      <c r="I708" s="2" t="s">
        <v>5608</v>
      </c>
      <c r="J708" s="2" t="s">
        <v>205</v>
      </c>
      <c r="K708" s="2" t="s">
        <v>42</v>
      </c>
      <c r="L708" s="34" t="str">
        <f t="shared" si="44"/>
        <v>近井　勇斗 (3)</v>
      </c>
      <c r="M708" s="34" t="str">
        <f t="shared" si="45"/>
        <v>05</v>
      </c>
      <c r="N708" s="34" t="str">
        <f t="shared" si="46"/>
        <v>Yuto CHIKAI (05)</v>
      </c>
      <c r="O708" s="34">
        <f t="shared" si="47"/>
        <v>100000709</v>
      </c>
    </row>
    <row r="709" spans="1:15" ht="18">
      <c r="A709" s="186">
        <v>710</v>
      </c>
      <c r="B709" s="2">
        <v>492213</v>
      </c>
      <c r="C709" s="2" t="s">
        <v>438</v>
      </c>
      <c r="D709" s="2" t="s">
        <v>5609</v>
      </c>
      <c r="E709" s="2" t="s">
        <v>5610</v>
      </c>
      <c r="F709" s="196" t="s">
        <v>3560</v>
      </c>
      <c r="G709" s="2">
        <v>3</v>
      </c>
      <c r="H709" s="2" t="s">
        <v>5760</v>
      </c>
      <c r="I709" s="2" t="s">
        <v>5611</v>
      </c>
      <c r="J709" s="2" t="s">
        <v>250</v>
      </c>
      <c r="K709" s="2" t="s">
        <v>42</v>
      </c>
      <c r="L709" s="34" t="str">
        <f t="shared" si="44"/>
        <v>久米　晴人 (3)</v>
      </c>
      <c r="M709" s="34" t="str">
        <f t="shared" si="45"/>
        <v>04</v>
      </c>
      <c r="N709" s="34" t="str">
        <f t="shared" si="46"/>
        <v>Haruto KUME (04)</v>
      </c>
      <c r="O709" s="34">
        <f t="shared" si="47"/>
        <v>100000710</v>
      </c>
    </row>
    <row r="710" spans="1:15" ht="18">
      <c r="A710" s="186">
        <v>711</v>
      </c>
      <c r="B710" s="2">
        <v>492213</v>
      </c>
      <c r="C710" s="2" t="s">
        <v>438</v>
      </c>
      <c r="D710" s="2" t="s">
        <v>5612</v>
      </c>
      <c r="E710" s="2" t="s">
        <v>5613</v>
      </c>
      <c r="F710" s="196" t="s">
        <v>4530</v>
      </c>
      <c r="G710" s="2">
        <v>3</v>
      </c>
      <c r="H710" s="2" t="s">
        <v>6439</v>
      </c>
      <c r="I710" s="2" t="s">
        <v>204</v>
      </c>
      <c r="J710" s="2" t="s">
        <v>58</v>
      </c>
      <c r="K710" s="2" t="s">
        <v>42</v>
      </c>
      <c r="L710" s="34" t="str">
        <f t="shared" si="44"/>
        <v>藤田　雅也 (3)</v>
      </c>
      <c r="M710" s="34" t="str">
        <f t="shared" si="45"/>
        <v>04</v>
      </c>
      <c r="N710" s="34" t="str">
        <f t="shared" si="46"/>
        <v>Masaya FUJITA (04)</v>
      </c>
      <c r="O710" s="34">
        <f t="shared" si="47"/>
        <v>100000711</v>
      </c>
    </row>
    <row r="711" spans="1:15" ht="18">
      <c r="A711" s="186">
        <v>712</v>
      </c>
      <c r="B711" s="2">
        <v>492213</v>
      </c>
      <c r="C711" s="2" t="s">
        <v>438</v>
      </c>
      <c r="D711" s="2" t="s">
        <v>5614</v>
      </c>
      <c r="E711" s="2" t="s">
        <v>5615</v>
      </c>
      <c r="F711" s="196" t="s">
        <v>3767</v>
      </c>
      <c r="G711" s="2">
        <v>3</v>
      </c>
      <c r="H711" s="2" t="s">
        <v>5759</v>
      </c>
      <c r="I711" s="2" t="s">
        <v>5616</v>
      </c>
      <c r="J711" s="2" t="s">
        <v>176</v>
      </c>
      <c r="K711" s="2" t="s">
        <v>42</v>
      </c>
      <c r="L711" s="34" t="str">
        <f t="shared" si="44"/>
        <v>上　雄大 (3)</v>
      </c>
      <c r="M711" s="34" t="str">
        <f t="shared" si="45"/>
        <v>04</v>
      </c>
      <c r="N711" s="34" t="str">
        <f t="shared" si="46"/>
        <v>Yuta UE (04)</v>
      </c>
      <c r="O711" s="34">
        <f t="shared" si="47"/>
        <v>100000712</v>
      </c>
    </row>
    <row r="712" spans="1:15" ht="18">
      <c r="A712" s="186">
        <v>713</v>
      </c>
      <c r="B712" s="2">
        <v>492213</v>
      </c>
      <c r="C712" s="2" t="s">
        <v>438</v>
      </c>
      <c r="D712" s="2" t="s">
        <v>5617</v>
      </c>
      <c r="E712" s="2" t="s">
        <v>5618</v>
      </c>
      <c r="F712" s="196" t="s">
        <v>5201</v>
      </c>
      <c r="G712" s="2">
        <v>3</v>
      </c>
      <c r="H712" s="2" t="s">
        <v>5760</v>
      </c>
      <c r="I712" s="2" t="s">
        <v>1425</v>
      </c>
      <c r="J712" s="2" t="s">
        <v>823</v>
      </c>
      <c r="K712" s="2" t="s">
        <v>42</v>
      </c>
      <c r="L712" s="34" t="str">
        <f t="shared" si="44"/>
        <v>三和　龍之介 (3)</v>
      </c>
      <c r="M712" s="34" t="str">
        <f t="shared" si="45"/>
        <v>04</v>
      </c>
      <c r="N712" s="34" t="str">
        <f t="shared" si="46"/>
        <v>Ryunosuke MIWA (04)</v>
      </c>
      <c r="O712" s="34">
        <f t="shared" si="47"/>
        <v>100000713</v>
      </c>
    </row>
    <row r="713" spans="1:15" ht="18">
      <c r="A713" s="186">
        <v>714</v>
      </c>
      <c r="B713" s="2">
        <v>492213</v>
      </c>
      <c r="C713" s="2" t="s">
        <v>438</v>
      </c>
      <c r="D713" s="2" t="s">
        <v>5619</v>
      </c>
      <c r="E713" s="2" t="s">
        <v>5620</v>
      </c>
      <c r="F713" s="196" t="s">
        <v>6957</v>
      </c>
      <c r="G713" s="2">
        <v>3</v>
      </c>
      <c r="H713" s="2" t="s">
        <v>5759</v>
      </c>
      <c r="I713" s="2" t="s">
        <v>845</v>
      </c>
      <c r="J713" s="2" t="s">
        <v>5621</v>
      </c>
      <c r="K713" s="2" t="s">
        <v>42</v>
      </c>
      <c r="L713" s="34" t="str">
        <f t="shared" si="44"/>
        <v>白石　涼一 (3)</v>
      </c>
      <c r="M713" s="34" t="str">
        <f t="shared" si="45"/>
        <v>04</v>
      </c>
      <c r="N713" s="34" t="str">
        <f t="shared" si="46"/>
        <v>Ryoichi SHIRAISHI (04)</v>
      </c>
      <c r="O713" s="34">
        <f t="shared" si="47"/>
        <v>100000714</v>
      </c>
    </row>
    <row r="714" spans="1:15" ht="18">
      <c r="A714" s="186">
        <v>715</v>
      </c>
      <c r="B714" s="2">
        <v>492213</v>
      </c>
      <c r="C714" s="2" t="s">
        <v>438</v>
      </c>
      <c r="D714" s="2" t="s">
        <v>5622</v>
      </c>
      <c r="E714" s="2" t="s">
        <v>5623</v>
      </c>
      <c r="F714" s="196" t="s">
        <v>5801</v>
      </c>
      <c r="G714" s="2">
        <v>3</v>
      </c>
      <c r="H714" s="2" t="s">
        <v>5759</v>
      </c>
      <c r="I714" s="2" t="s">
        <v>967</v>
      </c>
      <c r="J714" s="2" t="s">
        <v>162</v>
      </c>
      <c r="K714" s="2" t="s">
        <v>42</v>
      </c>
      <c r="L714" s="34" t="str">
        <f t="shared" si="44"/>
        <v>岸田　鋼正 (3)</v>
      </c>
      <c r="M714" s="34" t="str">
        <f t="shared" si="45"/>
        <v>04</v>
      </c>
      <c r="N714" s="34" t="str">
        <f t="shared" si="46"/>
        <v>Kosei KISHIDA (04)</v>
      </c>
      <c r="O714" s="34">
        <f t="shared" si="47"/>
        <v>100000715</v>
      </c>
    </row>
    <row r="715" spans="1:15" ht="18">
      <c r="A715" s="186">
        <v>716</v>
      </c>
      <c r="B715" s="2">
        <v>492213</v>
      </c>
      <c r="C715" s="2" t="s">
        <v>438</v>
      </c>
      <c r="D715" s="2" t="s">
        <v>5624</v>
      </c>
      <c r="E715" s="2" t="s">
        <v>5625</v>
      </c>
      <c r="F715" s="196" t="s">
        <v>3913</v>
      </c>
      <c r="G715" s="2">
        <v>3</v>
      </c>
      <c r="H715" s="2" t="s">
        <v>5759</v>
      </c>
      <c r="I715" s="2" t="s">
        <v>119</v>
      </c>
      <c r="J715" s="2" t="s">
        <v>848</v>
      </c>
      <c r="K715" s="2" t="s">
        <v>42</v>
      </c>
      <c r="L715" s="34" t="str">
        <f t="shared" si="44"/>
        <v>濱田　伊吹 (3)</v>
      </c>
      <c r="M715" s="34" t="str">
        <f t="shared" si="45"/>
        <v>04</v>
      </c>
      <c r="N715" s="34" t="str">
        <f t="shared" si="46"/>
        <v>Ibuki HAMADA (04)</v>
      </c>
      <c r="O715" s="34">
        <f t="shared" si="47"/>
        <v>100000716</v>
      </c>
    </row>
    <row r="716" spans="1:15" ht="18">
      <c r="A716" s="186">
        <v>717</v>
      </c>
      <c r="B716" s="2">
        <v>492213</v>
      </c>
      <c r="C716" s="2" t="s">
        <v>438</v>
      </c>
      <c r="D716" s="2" t="s">
        <v>5626</v>
      </c>
      <c r="E716" s="2" t="s">
        <v>5627</v>
      </c>
      <c r="F716" s="196" t="s">
        <v>4852</v>
      </c>
      <c r="G716" s="2">
        <v>3</v>
      </c>
      <c r="H716" s="2" t="s">
        <v>5759</v>
      </c>
      <c r="I716" s="2" t="s">
        <v>142</v>
      </c>
      <c r="J716" s="2" t="s">
        <v>71</v>
      </c>
      <c r="K716" s="2" t="s">
        <v>42</v>
      </c>
      <c r="L716" s="34" t="str">
        <f t="shared" si="44"/>
        <v>岡本　光喜 (3)</v>
      </c>
      <c r="M716" s="34" t="str">
        <f t="shared" si="45"/>
        <v>05</v>
      </c>
      <c r="N716" s="34" t="str">
        <f t="shared" si="46"/>
        <v>Koki OKAMOTO (05)</v>
      </c>
      <c r="O716" s="34">
        <f t="shared" si="47"/>
        <v>100000717</v>
      </c>
    </row>
    <row r="717" spans="1:15" ht="18">
      <c r="A717" s="186">
        <v>718</v>
      </c>
      <c r="B717" s="2">
        <v>492213</v>
      </c>
      <c r="C717" s="2" t="s">
        <v>438</v>
      </c>
      <c r="D717" s="2" t="s">
        <v>5628</v>
      </c>
      <c r="E717" s="2" t="s">
        <v>5629</v>
      </c>
      <c r="F717" s="196" t="s">
        <v>4665</v>
      </c>
      <c r="G717" s="2">
        <v>3</v>
      </c>
      <c r="H717" s="2" t="s">
        <v>5762</v>
      </c>
      <c r="I717" s="2" t="s">
        <v>5555</v>
      </c>
      <c r="J717" s="2" t="s">
        <v>5630</v>
      </c>
      <c r="K717" s="2" t="s">
        <v>42</v>
      </c>
      <c r="L717" s="34" t="str">
        <f t="shared" si="44"/>
        <v>福山　琉雲 (3)</v>
      </c>
      <c r="M717" s="34" t="str">
        <f t="shared" si="45"/>
        <v>04</v>
      </c>
      <c r="N717" s="34" t="str">
        <f t="shared" si="46"/>
        <v>Run FUKUYAMA (04)</v>
      </c>
      <c r="O717" s="34">
        <f t="shared" si="47"/>
        <v>100000718</v>
      </c>
    </row>
    <row r="718" spans="1:15" ht="18">
      <c r="A718" s="186">
        <v>719</v>
      </c>
      <c r="B718" s="2">
        <v>492213</v>
      </c>
      <c r="C718" s="2" t="s">
        <v>438</v>
      </c>
      <c r="D718" s="2" t="s">
        <v>6958</v>
      </c>
      <c r="E718" s="2" t="s">
        <v>6959</v>
      </c>
      <c r="F718" s="196" t="s">
        <v>4208</v>
      </c>
      <c r="G718" s="2">
        <v>3</v>
      </c>
      <c r="H718" s="2" t="s">
        <v>5762</v>
      </c>
      <c r="I718" s="2" t="s">
        <v>473</v>
      </c>
      <c r="J718" s="2" t="s">
        <v>162</v>
      </c>
      <c r="K718" s="2" t="s">
        <v>42</v>
      </c>
      <c r="L718" s="34" t="str">
        <f t="shared" si="44"/>
        <v>長谷川　倖生 (3)</v>
      </c>
      <c r="M718" s="34" t="str">
        <f t="shared" si="45"/>
        <v>04</v>
      </c>
      <c r="N718" s="34" t="str">
        <f t="shared" si="46"/>
        <v>Kosei HASEGAWA (04)</v>
      </c>
      <c r="O718" s="34">
        <f t="shared" si="47"/>
        <v>100000719</v>
      </c>
    </row>
    <row r="719" spans="1:15" ht="18">
      <c r="A719" s="186">
        <v>720</v>
      </c>
      <c r="B719" s="2">
        <v>492213</v>
      </c>
      <c r="C719" s="2" t="s">
        <v>438</v>
      </c>
      <c r="D719" s="2" t="s">
        <v>6960</v>
      </c>
      <c r="E719" s="2" t="s">
        <v>6961</v>
      </c>
      <c r="F719" s="196" t="s">
        <v>3668</v>
      </c>
      <c r="G719" s="2">
        <v>3</v>
      </c>
      <c r="H719" s="2" t="s">
        <v>5759</v>
      </c>
      <c r="I719" s="2" t="s">
        <v>1020</v>
      </c>
      <c r="J719" s="2" t="s">
        <v>81</v>
      </c>
      <c r="K719" s="2" t="s">
        <v>42</v>
      </c>
      <c r="L719" s="34" t="str">
        <f t="shared" si="44"/>
        <v>天野　広大 (3)</v>
      </c>
      <c r="M719" s="34" t="str">
        <f t="shared" si="45"/>
        <v>04</v>
      </c>
      <c r="N719" s="34" t="str">
        <f t="shared" si="46"/>
        <v>Kodai AMANO (04)</v>
      </c>
      <c r="O719" s="34">
        <f t="shared" si="47"/>
        <v>100000720</v>
      </c>
    </row>
    <row r="720" spans="1:15" ht="18">
      <c r="A720" s="186">
        <v>721</v>
      </c>
      <c r="B720" s="2">
        <v>492213</v>
      </c>
      <c r="C720" s="2" t="s">
        <v>438</v>
      </c>
      <c r="D720" s="2" t="s">
        <v>6962</v>
      </c>
      <c r="E720" s="2" t="s">
        <v>6963</v>
      </c>
      <c r="F720" s="196" t="s">
        <v>4850</v>
      </c>
      <c r="G720" s="2">
        <v>3</v>
      </c>
      <c r="H720" s="2" t="s">
        <v>5759</v>
      </c>
      <c r="I720" s="2" t="s">
        <v>343</v>
      </c>
      <c r="J720" s="2" t="s">
        <v>71</v>
      </c>
      <c r="K720" s="2" t="s">
        <v>42</v>
      </c>
      <c r="L720" s="34" t="str">
        <f t="shared" si="44"/>
        <v>望月　快風丘 (3)</v>
      </c>
      <c r="M720" s="34" t="str">
        <f t="shared" si="45"/>
        <v>05</v>
      </c>
      <c r="N720" s="34" t="str">
        <f t="shared" si="46"/>
        <v>Koki MOCHIZUKI (05)</v>
      </c>
      <c r="O720" s="34">
        <f t="shared" si="47"/>
        <v>100000721</v>
      </c>
    </row>
    <row r="721" spans="1:15" ht="18">
      <c r="A721" s="186">
        <v>722</v>
      </c>
      <c r="B721" s="2">
        <v>492213</v>
      </c>
      <c r="C721" s="2" t="s">
        <v>438</v>
      </c>
      <c r="D721" s="2" t="s">
        <v>6964</v>
      </c>
      <c r="E721" s="2" t="s">
        <v>6965</v>
      </c>
      <c r="F721" s="196" t="s">
        <v>4176</v>
      </c>
      <c r="G721" s="2">
        <v>3</v>
      </c>
      <c r="H721" s="2" t="s">
        <v>5760</v>
      </c>
      <c r="I721" s="2" t="s">
        <v>183</v>
      </c>
      <c r="J721" s="2" t="s">
        <v>158</v>
      </c>
      <c r="K721" s="2" t="s">
        <v>42</v>
      </c>
      <c r="L721" s="34" t="str">
        <f t="shared" si="44"/>
        <v>東　健太郎 (3)</v>
      </c>
      <c r="M721" s="34" t="str">
        <f t="shared" si="45"/>
        <v>04</v>
      </c>
      <c r="N721" s="34" t="str">
        <f t="shared" si="46"/>
        <v>Kentaro HIGASHI (04)</v>
      </c>
      <c r="O721" s="34">
        <f t="shared" si="47"/>
        <v>100000722</v>
      </c>
    </row>
    <row r="722" spans="1:15" ht="18">
      <c r="A722" s="186">
        <v>723</v>
      </c>
      <c r="B722" s="2">
        <v>492213</v>
      </c>
      <c r="C722" s="2" t="s">
        <v>438</v>
      </c>
      <c r="D722" s="2" t="s">
        <v>6966</v>
      </c>
      <c r="E722" s="2" t="s">
        <v>6967</v>
      </c>
      <c r="F722" s="196" t="s">
        <v>6926</v>
      </c>
      <c r="G722" s="2">
        <v>2</v>
      </c>
      <c r="H722" s="2" t="s">
        <v>5768</v>
      </c>
      <c r="I722" s="2" t="s">
        <v>6968</v>
      </c>
      <c r="J722" s="2" t="s">
        <v>3033</v>
      </c>
      <c r="K722" s="2" t="s">
        <v>42</v>
      </c>
      <c r="L722" s="34" t="str">
        <f t="shared" si="44"/>
        <v>松宮　武蔵 (2)</v>
      </c>
      <c r="M722" s="34" t="str">
        <f t="shared" si="45"/>
        <v>05</v>
      </c>
      <c r="N722" s="34" t="str">
        <f t="shared" si="46"/>
        <v>Musashi MATSUMIYA (05)</v>
      </c>
      <c r="O722" s="34">
        <f t="shared" si="47"/>
        <v>100000723</v>
      </c>
    </row>
    <row r="723" spans="1:15" ht="18">
      <c r="A723" s="186">
        <v>724</v>
      </c>
      <c r="B723" s="2">
        <v>492213</v>
      </c>
      <c r="C723" s="2" t="s">
        <v>438</v>
      </c>
      <c r="D723" s="2" t="s">
        <v>6969</v>
      </c>
      <c r="E723" s="2" t="s">
        <v>6970</v>
      </c>
      <c r="F723" s="196" t="s">
        <v>6971</v>
      </c>
      <c r="G723" s="2">
        <v>2</v>
      </c>
      <c r="H723" s="2" t="s">
        <v>5760</v>
      </c>
      <c r="I723" s="2" t="s">
        <v>4224</v>
      </c>
      <c r="J723" s="2" t="s">
        <v>58</v>
      </c>
      <c r="K723" s="2" t="s">
        <v>42</v>
      </c>
      <c r="L723" s="34" t="str">
        <f t="shared" si="44"/>
        <v>池永　雅也 (2)</v>
      </c>
      <c r="M723" s="34" t="str">
        <f t="shared" si="45"/>
        <v>05</v>
      </c>
      <c r="N723" s="34" t="str">
        <f t="shared" si="46"/>
        <v>Masaya IKENAGA (05)</v>
      </c>
      <c r="O723" s="34">
        <f t="shared" si="47"/>
        <v>100000724</v>
      </c>
    </row>
    <row r="724" spans="1:15" ht="18">
      <c r="A724" s="186">
        <v>725</v>
      </c>
      <c r="B724" s="2">
        <v>492213</v>
      </c>
      <c r="C724" s="2" t="s">
        <v>438</v>
      </c>
      <c r="D724" s="2" t="s">
        <v>6972</v>
      </c>
      <c r="E724" s="2" t="s">
        <v>6973</v>
      </c>
      <c r="F724" s="196" t="s">
        <v>6974</v>
      </c>
      <c r="G724" s="2">
        <v>2</v>
      </c>
      <c r="H724" s="2" t="s">
        <v>5768</v>
      </c>
      <c r="I724" s="2" t="s">
        <v>843</v>
      </c>
      <c r="J724" s="2" t="s">
        <v>81</v>
      </c>
      <c r="K724" s="2" t="s">
        <v>42</v>
      </c>
      <c r="L724" s="34" t="str">
        <f t="shared" si="44"/>
        <v>尾上　倖大 (2)</v>
      </c>
      <c r="M724" s="34" t="str">
        <f t="shared" si="45"/>
        <v>06</v>
      </c>
      <c r="N724" s="34" t="str">
        <f t="shared" si="46"/>
        <v>Kodai ONOUE (06)</v>
      </c>
      <c r="O724" s="34">
        <f t="shared" si="47"/>
        <v>100000725</v>
      </c>
    </row>
    <row r="725" spans="1:15" ht="18">
      <c r="A725" s="186">
        <v>726</v>
      </c>
      <c r="B725" s="2">
        <v>492213</v>
      </c>
      <c r="C725" s="2" t="s">
        <v>438</v>
      </c>
      <c r="D725" s="2" t="s">
        <v>6975</v>
      </c>
      <c r="E725" s="2" t="s">
        <v>957</v>
      </c>
      <c r="F725" s="196" t="s">
        <v>5867</v>
      </c>
      <c r="G725" s="2">
        <v>2</v>
      </c>
      <c r="H725" s="2" t="s">
        <v>5759</v>
      </c>
      <c r="I725" s="2" t="s">
        <v>72</v>
      </c>
      <c r="J725" s="2" t="s">
        <v>176</v>
      </c>
      <c r="K725" s="2" t="s">
        <v>42</v>
      </c>
      <c r="L725" s="34" t="str">
        <f t="shared" si="44"/>
        <v>伊藤　優太 (2)</v>
      </c>
      <c r="M725" s="34" t="str">
        <f t="shared" si="45"/>
        <v>05</v>
      </c>
      <c r="N725" s="34" t="str">
        <f t="shared" si="46"/>
        <v>Yuta ITO (05)</v>
      </c>
      <c r="O725" s="34">
        <f t="shared" si="47"/>
        <v>100000726</v>
      </c>
    </row>
    <row r="726" spans="1:15" ht="18">
      <c r="A726" s="186">
        <v>727</v>
      </c>
      <c r="B726" s="2">
        <v>492213</v>
      </c>
      <c r="C726" s="2" t="s">
        <v>438</v>
      </c>
      <c r="D726" s="2" t="s">
        <v>6976</v>
      </c>
      <c r="E726" s="2" t="s">
        <v>6977</v>
      </c>
      <c r="F726" s="196" t="s">
        <v>6978</v>
      </c>
      <c r="G726" s="2">
        <v>2</v>
      </c>
      <c r="H726" s="2" t="s">
        <v>5759</v>
      </c>
      <c r="I726" s="2" t="s">
        <v>295</v>
      </c>
      <c r="J726" s="2" t="s">
        <v>52</v>
      </c>
      <c r="K726" s="2" t="s">
        <v>42</v>
      </c>
      <c r="L726" s="34" t="str">
        <f t="shared" si="44"/>
        <v>津田　慎 (2)</v>
      </c>
      <c r="M726" s="34" t="str">
        <f t="shared" si="45"/>
        <v>05</v>
      </c>
      <c r="N726" s="34" t="str">
        <f t="shared" si="46"/>
        <v>Shin TSUDA (05)</v>
      </c>
      <c r="O726" s="34">
        <f t="shared" si="47"/>
        <v>100000727</v>
      </c>
    </row>
    <row r="727" spans="1:15" ht="18">
      <c r="A727" s="186">
        <v>728</v>
      </c>
      <c r="B727" s="2">
        <v>492213</v>
      </c>
      <c r="C727" s="2" t="s">
        <v>438</v>
      </c>
      <c r="D727" s="2" t="s">
        <v>6979</v>
      </c>
      <c r="E727" s="2" t="s">
        <v>6980</v>
      </c>
      <c r="F727" s="196" t="s">
        <v>6981</v>
      </c>
      <c r="G727" s="2">
        <v>2</v>
      </c>
      <c r="H727" s="2" t="s">
        <v>5761</v>
      </c>
      <c r="I727" s="2" t="s">
        <v>80</v>
      </c>
      <c r="J727" s="2" t="s">
        <v>1241</v>
      </c>
      <c r="K727" s="2" t="s">
        <v>42</v>
      </c>
      <c r="L727" s="34" t="str">
        <f t="shared" si="44"/>
        <v>谷口　瑶昊 (2)</v>
      </c>
      <c r="M727" s="34" t="str">
        <f t="shared" si="45"/>
        <v>05</v>
      </c>
      <c r="N727" s="34" t="str">
        <f t="shared" si="46"/>
        <v>Yoko TANIGUCHI (05)</v>
      </c>
      <c r="O727" s="34">
        <f t="shared" si="47"/>
        <v>100000728</v>
      </c>
    </row>
    <row r="728" spans="1:15" ht="18">
      <c r="A728" s="186">
        <v>729</v>
      </c>
      <c r="B728" s="2">
        <v>492213</v>
      </c>
      <c r="C728" s="2" t="s">
        <v>438</v>
      </c>
      <c r="D728" s="2" t="s">
        <v>6982</v>
      </c>
      <c r="E728" s="2" t="s">
        <v>6983</v>
      </c>
      <c r="F728" s="196" t="s">
        <v>6984</v>
      </c>
      <c r="G728" s="2">
        <v>2</v>
      </c>
      <c r="H728" s="2" t="s">
        <v>5779</v>
      </c>
      <c r="I728" s="2" t="s">
        <v>129</v>
      </c>
      <c r="J728" s="2" t="s">
        <v>6985</v>
      </c>
      <c r="K728" s="2" t="s">
        <v>42</v>
      </c>
      <c r="L728" s="34" t="str">
        <f t="shared" si="44"/>
        <v>田中　想叶 (2)</v>
      </c>
      <c r="M728" s="34" t="str">
        <f t="shared" si="45"/>
        <v>05</v>
      </c>
      <c r="N728" s="34" t="str">
        <f t="shared" si="46"/>
        <v>Kanaru TANAKA (05)</v>
      </c>
      <c r="O728" s="34">
        <f t="shared" si="47"/>
        <v>100000729</v>
      </c>
    </row>
    <row r="729" spans="1:15" ht="18">
      <c r="A729" s="186">
        <v>730</v>
      </c>
      <c r="B729" s="2">
        <v>492213</v>
      </c>
      <c r="C729" s="2" t="s">
        <v>438</v>
      </c>
      <c r="D729" s="2" t="s">
        <v>6986</v>
      </c>
      <c r="E729" s="2" t="s">
        <v>6987</v>
      </c>
      <c r="F729" s="196" t="s">
        <v>6988</v>
      </c>
      <c r="G729" s="2">
        <v>2</v>
      </c>
      <c r="H729" s="2" t="s">
        <v>5759</v>
      </c>
      <c r="I729" s="2" t="s">
        <v>164</v>
      </c>
      <c r="J729" s="2" t="s">
        <v>360</v>
      </c>
      <c r="K729" s="2" t="s">
        <v>42</v>
      </c>
      <c r="L729" s="34" t="str">
        <f t="shared" si="44"/>
        <v>大村　大和 (2)</v>
      </c>
      <c r="M729" s="34" t="str">
        <f t="shared" si="45"/>
        <v>05</v>
      </c>
      <c r="N729" s="34" t="str">
        <f t="shared" si="46"/>
        <v>Yamato OMURA (05)</v>
      </c>
      <c r="O729" s="34">
        <f t="shared" si="47"/>
        <v>100000730</v>
      </c>
    </row>
    <row r="730" spans="1:15" ht="18">
      <c r="A730" s="186">
        <v>731</v>
      </c>
      <c r="B730" s="2">
        <v>492213</v>
      </c>
      <c r="C730" s="2" t="s">
        <v>438</v>
      </c>
      <c r="D730" s="2" t="s">
        <v>6989</v>
      </c>
      <c r="E730" s="2" t="s">
        <v>6990</v>
      </c>
      <c r="F730" s="196" t="s">
        <v>6991</v>
      </c>
      <c r="G730" s="2">
        <v>2</v>
      </c>
      <c r="H730" s="2" t="s">
        <v>5759</v>
      </c>
      <c r="I730" s="2" t="s">
        <v>1321</v>
      </c>
      <c r="J730" s="2" t="s">
        <v>241</v>
      </c>
      <c r="K730" s="2" t="s">
        <v>42</v>
      </c>
      <c r="L730" s="34" t="str">
        <f t="shared" si="44"/>
        <v>貝　章太郎 (2)</v>
      </c>
      <c r="M730" s="34" t="str">
        <f t="shared" si="45"/>
        <v>05</v>
      </c>
      <c r="N730" s="34" t="str">
        <f t="shared" si="46"/>
        <v>Shotaro KAI (05)</v>
      </c>
      <c r="O730" s="34">
        <f t="shared" si="47"/>
        <v>100000731</v>
      </c>
    </row>
    <row r="731" spans="1:15" ht="18">
      <c r="A731" s="186">
        <v>732</v>
      </c>
      <c r="B731" s="2">
        <v>492213</v>
      </c>
      <c r="C731" s="2" t="s">
        <v>438</v>
      </c>
      <c r="D731" s="2" t="s">
        <v>6992</v>
      </c>
      <c r="E731" s="2" t="s">
        <v>6993</v>
      </c>
      <c r="F731" s="196" t="s">
        <v>6665</v>
      </c>
      <c r="G731" s="2">
        <v>2</v>
      </c>
      <c r="H731" s="2" t="s">
        <v>5759</v>
      </c>
      <c r="I731" s="2" t="s">
        <v>252</v>
      </c>
      <c r="J731" s="2" t="s">
        <v>169</v>
      </c>
      <c r="K731" s="2" t="s">
        <v>42</v>
      </c>
      <c r="L731" s="34" t="str">
        <f t="shared" si="44"/>
        <v>山口　裕星 (2)</v>
      </c>
      <c r="M731" s="34" t="str">
        <f t="shared" si="45"/>
        <v>05</v>
      </c>
      <c r="N731" s="34" t="str">
        <f t="shared" si="46"/>
        <v>Yusei YAMAGUCHI (05)</v>
      </c>
      <c r="O731" s="34">
        <f t="shared" si="47"/>
        <v>100000732</v>
      </c>
    </row>
    <row r="732" spans="1:15" ht="18">
      <c r="A732" s="186">
        <v>733</v>
      </c>
      <c r="B732" s="2">
        <v>492213</v>
      </c>
      <c r="C732" s="2" t="s">
        <v>438</v>
      </c>
      <c r="D732" s="2" t="s">
        <v>6994</v>
      </c>
      <c r="E732" s="2" t="s">
        <v>6995</v>
      </c>
      <c r="F732" s="196" t="s">
        <v>6996</v>
      </c>
      <c r="G732" s="2">
        <v>2</v>
      </c>
      <c r="H732" s="2" t="s">
        <v>5830</v>
      </c>
      <c r="I732" s="2" t="s">
        <v>6997</v>
      </c>
      <c r="J732" s="2" t="s">
        <v>537</v>
      </c>
      <c r="K732" s="2" t="s">
        <v>42</v>
      </c>
      <c r="L732" s="34" t="str">
        <f t="shared" si="44"/>
        <v>上甲　嵩晃 (2)</v>
      </c>
      <c r="M732" s="34" t="str">
        <f t="shared" si="45"/>
        <v>06</v>
      </c>
      <c r="N732" s="34" t="str">
        <f t="shared" si="46"/>
        <v>Takaaki JOKO (06)</v>
      </c>
      <c r="O732" s="34">
        <f t="shared" si="47"/>
        <v>100000733</v>
      </c>
    </row>
    <row r="733" spans="1:15" ht="18">
      <c r="A733" s="186">
        <v>734</v>
      </c>
      <c r="B733" s="2">
        <v>492213</v>
      </c>
      <c r="C733" s="2" t="s">
        <v>438</v>
      </c>
      <c r="D733" s="2" t="s">
        <v>6998</v>
      </c>
      <c r="E733" s="2" t="s">
        <v>6999</v>
      </c>
      <c r="F733" s="196" t="s">
        <v>7000</v>
      </c>
      <c r="G733" s="2">
        <v>2</v>
      </c>
      <c r="H733" s="2" t="s">
        <v>5759</v>
      </c>
      <c r="I733" s="2" t="s">
        <v>285</v>
      </c>
      <c r="J733" s="2" t="s">
        <v>250</v>
      </c>
      <c r="K733" s="2" t="s">
        <v>42</v>
      </c>
      <c r="L733" s="34" t="str">
        <f t="shared" si="44"/>
        <v>川田　遥斗 (2)</v>
      </c>
      <c r="M733" s="34" t="str">
        <f t="shared" si="45"/>
        <v>05</v>
      </c>
      <c r="N733" s="34" t="str">
        <f t="shared" si="46"/>
        <v>Haruto KAWATA (05)</v>
      </c>
      <c r="O733" s="34">
        <f t="shared" si="47"/>
        <v>100000734</v>
      </c>
    </row>
    <row r="734" spans="1:15" ht="18">
      <c r="A734" s="186">
        <v>735</v>
      </c>
      <c r="B734" s="2">
        <v>492213</v>
      </c>
      <c r="C734" s="2" t="s">
        <v>438</v>
      </c>
      <c r="D734" s="2" t="s">
        <v>7001</v>
      </c>
      <c r="E734" s="2" t="s">
        <v>7002</v>
      </c>
      <c r="F734" s="196" t="s">
        <v>7003</v>
      </c>
      <c r="G734" s="2">
        <v>2</v>
      </c>
      <c r="H734" s="2" t="s">
        <v>5779</v>
      </c>
      <c r="I734" s="2" t="s">
        <v>322</v>
      </c>
      <c r="J734" s="2" t="s">
        <v>1839</v>
      </c>
      <c r="K734" s="2" t="s">
        <v>42</v>
      </c>
      <c r="L734" s="34" t="str">
        <f t="shared" si="44"/>
        <v>亀石　理穏 (2)</v>
      </c>
      <c r="M734" s="34" t="str">
        <f t="shared" si="45"/>
        <v>06</v>
      </c>
      <c r="N734" s="34" t="str">
        <f t="shared" si="46"/>
        <v>Rion KAMEISHI (06)</v>
      </c>
      <c r="O734" s="34">
        <f t="shared" si="47"/>
        <v>100000735</v>
      </c>
    </row>
    <row r="735" spans="1:15" ht="18">
      <c r="A735" s="186">
        <v>736</v>
      </c>
      <c r="B735" s="2">
        <v>492213</v>
      </c>
      <c r="C735" s="2" t="s">
        <v>438</v>
      </c>
      <c r="D735" s="2" t="s">
        <v>7004</v>
      </c>
      <c r="E735" s="2" t="s">
        <v>7005</v>
      </c>
      <c r="F735" s="196" t="s">
        <v>7006</v>
      </c>
      <c r="G735" s="2">
        <v>2</v>
      </c>
      <c r="H735" s="2" t="s">
        <v>5760</v>
      </c>
      <c r="I735" s="2" t="s">
        <v>138</v>
      </c>
      <c r="J735" s="2" t="s">
        <v>539</v>
      </c>
      <c r="K735" s="2" t="s">
        <v>42</v>
      </c>
      <c r="L735" s="34" t="str">
        <f t="shared" si="44"/>
        <v>安田　麟太郎 (2)</v>
      </c>
      <c r="M735" s="34" t="str">
        <f t="shared" si="45"/>
        <v>05</v>
      </c>
      <c r="N735" s="34" t="str">
        <f t="shared" si="46"/>
        <v>Rintaro YASUDA (05)</v>
      </c>
      <c r="O735" s="34">
        <f t="shared" si="47"/>
        <v>100000736</v>
      </c>
    </row>
    <row r="736" spans="1:15" ht="18">
      <c r="A736" s="186">
        <v>737</v>
      </c>
      <c r="B736" s="2">
        <v>492213</v>
      </c>
      <c r="C736" s="2" t="s">
        <v>438</v>
      </c>
      <c r="D736" s="2" t="s">
        <v>7007</v>
      </c>
      <c r="E736" s="2" t="s">
        <v>7008</v>
      </c>
      <c r="F736" s="196" t="s">
        <v>7009</v>
      </c>
      <c r="G736" s="2">
        <v>2</v>
      </c>
      <c r="H736" s="2" t="s">
        <v>5760</v>
      </c>
      <c r="I736" s="2" t="s">
        <v>6109</v>
      </c>
      <c r="J736" s="2" t="s">
        <v>625</v>
      </c>
      <c r="K736" s="2" t="s">
        <v>42</v>
      </c>
      <c r="L736" s="34" t="str">
        <f t="shared" si="44"/>
        <v>角田　大夢 (2)</v>
      </c>
      <c r="M736" s="34" t="str">
        <f t="shared" si="45"/>
        <v>05</v>
      </c>
      <c r="N736" s="34" t="str">
        <f t="shared" si="46"/>
        <v>Hiromu SUMIDA (05)</v>
      </c>
      <c r="O736" s="34">
        <f t="shared" si="47"/>
        <v>100000737</v>
      </c>
    </row>
    <row r="737" spans="1:15" ht="18">
      <c r="A737" s="186">
        <v>738</v>
      </c>
      <c r="B737" s="2">
        <v>492213</v>
      </c>
      <c r="C737" s="2" t="s">
        <v>438</v>
      </c>
      <c r="D737" s="2" t="s">
        <v>7010</v>
      </c>
      <c r="E737" s="2" t="s">
        <v>7011</v>
      </c>
      <c r="F737" s="196" t="s">
        <v>5906</v>
      </c>
      <c r="G737" s="2">
        <v>2</v>
      </c>
      <c r="H737" s="2" t="s">
        <v>5978</v>
      </c>
      <c r="I737" s="2" t="s">
        <v>7012</v>
      </c>
      <c r="J737" s="2" t="s">
        <v>2112</v>
      </c>
      <c r="K737" s="2" t="s">
        <v>42</v>
      </c>
      <c r="L737" s="34" t="str">
        <f t="shared" si="44"/>
        <v>中清水　律 (2)</v>
      </c>
      <c r="M737" s="34" t="str">
        <f t="shared" si="45"/>
        <v>05</v>
      </c>
      <c r="N737" s="34" t="str">
        <f t="shared" si="46"/>
        <v>Ritsu NAKASHIMIZU (05)</v>
      </c>
      <c r="O737" s="34">
        <f t="shared" si="47"/>
        <v>100000738</v>
      </c>
    </row>
    <row r="738" spans="1:15" ht="18">
      <c r="A738" s="186">
        <v>739</v>
      </c>
      <c r="B738" s="2">
        <v>492213</v>
      </c>
      <c r="C738" s="2" t="s">
        <v>438</v>
      </c>
      <c r="D738" s="2" t="s">
        <v>7013</v>
      </c>
      <c r="E738" s="2" t="s">
        <v>7014</v>
      </c>
      <c r="F738" s="196" t="s">
        <v>7015</v>
      </c>
      <c r="G738" s="2">
        <v>2</v>
      </c>
      <c r="H738" s="2" t="s">
        <v>5769</v>
      </c>
      <c r="I738" s="2" t="s">
        <v>157</v>
      </c>
      <c r="J738" s="2" t="s">
        <v>176</v>
      </c>
      <c r="K738" s="2" t="s">
        <v>42</v>
      </c>
      <c r="L738" s="34" t="str">
        <f t="shared" si="44"/>
        <v>林　祐太 (2)</v>
      </c>
      <c r="M738" s="34" t="str">
        <f t="shared" si="45"/>
        <v>05</v>
      </c>
      <c r="N738" s="34" t="str">
        <f t="shared" si="46"/>
        <v>Yuta HAYASHI (05)</v>
      </c>
      <c r="O738" s="34">
        <f t="shared" si="47"/>
        <v>100000739</v>
      </c>
    </row>
    <row r="739" spans="1:15" ht="18">
      <c r="A739" s="186">
        <v>740</v>
      </c>
      <c r="B739" s="2">
        <v>492213</v>
      </c>
      <c r="C739" s="2" t="s">
        <v>438</v>
      </c>
      <c r="D739" s="2" t="s">
        <v>7016</v>
      </c>
      <c r="E739" s="2" t="s">
        <v>7017</v>
      </c>
      <c r="F739" s="196" t="s">
        <v>7018</v>
      </c>
      <c r="G739" s="2">
        <v>2</v>
      </c>
      <c r="H739" s="2" t="s">
        <v>6128</v>
      </c>
      <c r="I739" s="2" t="s">
        <v>7019</v>
      </c>
      <c r="J739" s="2" t="s">
        <v>5226</v>
      </c>
      <c r="K739" s="2" t="s">
        <v>42</v>
      </c>
      <c r="L739" s="34" t="str">
        <f t="shared" si="44"/>
        <v>棚橋　永翔 (2)</v>
      </c>
      <c r="M739" s="34" t="str">
        <f t="shared" si="45"/>
        <v>06</v>
      </c>
      <c r="N739" s="34" t="str">
        <f t="shared" si="46"/>
        <v>Eito TANABASHI (06)</v>
      </c>
      <c r="O739" s="34">
        <f t="shared" si="47"/>
        <v>100000740</v>
      </c>
    </row>
    <row r="740" spans="1:15" ht="18">
      <c r="A740" s="186">
        <v>741</v>
      </c>
      <c r="B740" s="2">
        <v>492213</v>
      </c>
      <c r="C740" s="2" t="s">
        <v>438</v>
      </c>
      <c r="D740" s="2" t="s">
        <v>7020</v>
      </c>
      <c r="E740" s="2" t="s">
        <v>7021</v>
      </c>
      <c r="F740" s="196" t="s">
        <v>7022</v>
      </c>
      <c r="G740" s="2">
        <v>2</v>
      </c>
      <c r="H740" s="2" t="s">
        <v>5759</v>
      </c>
      <c r="I740" s="2" t="s">
        <v>7023</v>
      </c>
      <c r="J740" s="2" t="s">
        <v>1242</v>
      </c>
      <c r="K740" s="2" t="s">
        <v>42</v>
      </c>
      <c r="L740" s="34" t="str">
        <f t="shared" si="44"/>
        <v>榎　渚 (2)</v>
      </c>
      <c r="M740" s="34" t="str">
        <f t="shared" si="45"/>
        <v>05</v>
      </c>
      <c r="N740" s="34" t="str">
        <f t="shared" si="46"/>
        <v>Nagisa ENOKI (05)</v>
      </c>
      <c r="O740" s="34">
        <f t="shared" si="47"/>
        <v>100000741</v>
      </c>
    </row>
    <row r="741" spans="1:15" ht="18">
      <c r="A741" s="186">
        <v>742</v>
      </c>
      <c r="B741" s="2">
        <v>492213</v>
      </c>
      <c r="C741" s="2" t="s">
        <v>438</v>
      </c>
      <c r="D741" s="2" t="s">
        <v>7024</v>
      </c>
      <c r="E741" s="2" t="s">
        <v>7025</v>
      </c>
      <c r="F741" s="196" t="s">
        <v>5880</v>
      </c>
      <c r="G741" s="2">
        <v>2</v>
      </c>
      <c r="H741" s="2" t="s">
        <v>5759</v>
      </c>
      <c r="I741" s="2" t="s">
        <v>465</v>
      </c>
      <c r="J741" s="2" t="s">
        <v>94</v>
      </c>
      <c r="K741" s="2" t="s">
        <v>42</v>
      </c>
      <c r="L741" s="34" t="str">
        <f t="shared" si="44"/>
        <v>中島　聡太 (2)</v>
      </c>
      <c r="M741" s="34" t="str">
        <f t="shared" si="45"/>
        <v>05</v>
      </c>
      <c r="N741" s="34" t="str">
        <f t="shared" si="46"/>
        <v>Sota NAKAJIMA (05)</v>
      </c>
      <c r="O741" s="34">
        <f t="shared" si="47"/>
        <v>100000742</v>
      </c>
    </row>
    <row r="742" spans="1:15" ht="18">
      <c r="A742" s="186">
        <v>743</v>
      </c>
      <c r="B742" s="2">
        <v>492213</v>
      </c>
      <c r="C742" s="2" t="s">
        <v>438</v>
      </c>
      <c r="D742" s="2" t="s">
        <v>7026</v>
      </c>
      <c r="E742" s="2" t="s">
        <v>7027</v>
      </c>
      <c r="F742" s="196" t="s">
        <v>7028</v>
      </c>
      <c r="G742" s="2">
        <v>2</v>
      </c>
      <c r="H742" s="2" t="s">
        <v>5776</v>
      </c>
      <c r="I742" s="2" t="s">
        <v>7029</v>
      </c>
      <c r="J742" s="2" t="s">
        <v>462</v>
      </c>
      <c r="K742" s="2" t="s">
        <v>42</v>
      </c>
      <c r="L742" s="34" t="str">
        <f t="shared" si="44"/>
        <v>小野田　拓真 (2)</v>
      </c>
      <c r="M742" s="34" t="str">
        <f t="shared" si="45"/>
        <v>05</v>
      </c>
      <c r="N742" s="34" t="str">
        <f t="shared" si="46"/>
        <v>Takuma ONODA (05)</v>
      </c>
      <c r="O742" s="34">
        <f t="shared" si="47"/>
        <v>100000743</v>
      </c>
    </row>
    <row r="743" spans="1:15" ht="18">
      <c r="A743" s="186">
        <v>744</v>
      </c>
      <c r="B743" s="2">
        <v>492213</v>
      </c>
      <c r="C743" s="2" t="s">
        <v>438</v>
      </c>
      <c r="D743" s="2" t="s">
        <v>7030</v>
      </c>
      <c r="E743" s="2" t="s">
        <v>7031</v>
      </c>
      <c r="F743" s="196" t="s">
        <v>5871</v>
      </c>
      <c r="G743" s="2">
        <v>2</v>
      </c>
      <c r="H743" s="2" t="s">
        <v>5779</v>
      </c>
      <c r="I743" s="2" t="s">
        <v>7032</v>
      </c>
      <c r="J743" s="2" t="s">
        <v>7033</v>
      </c>
      <c r="K743" s="2" t="s">
        <v>42</v>
      </c>
      <c r="L743" s="34" t="str">
        <f t="shared" si="44"/>
        <v>池上　汀 (2)</v>
      </c>
      <c r="M743" s="34" t="str">
        <f t="shared" si="45"/>
        <v>05</v>
      </c>
      <c r="N743" s="34" t="str">
        <f t="shared" si="46"/>
        <v>Migiwa IKEGAMI (05)</v>
      </c>
      <c r="O743" s="34">
        <f t="shared" si="47"/>
        <v>100000744</v>
      </c>
    </row>
    <row r="744" spans="1:15" ht="18">
      <c r="A744" s="186">
        <v>745</v>
      </c>
      <c r="B744" s="2">
        <v>492213</v>
      </c>
      <c r="C744" s="2" t="s">
        <v>438</v>
      </c>
      <c r="D744" s="2" t="s">
        <v>7034</v>
      </c>
      <c r="E744" s="2" t="s">
        <v>7035</v>
      </c>
      <c r="F744" s="196" t="s">
        <v>6554</v>
      </c>
      <c r="G744" s="2">
        <v>2</v>
      </c>
      <c r="H744" s="2" t="s">
        <v>5762</v>
      </c>
      <c r="I744" s="2" t="s">
        <v>7036</v>
      </c>
      <c r="J744" s="2" t="s">
        <v>181</v>
      </c>
      <c r="K744" s="2" t="s">
        <v>42</v>
      </c>
      <c r="L744" s="34" t="str">
        <f t="shared" si="44"/>
        <v>稲垣　快飛 (2)</v>
      </c>
      <c r="M744" s="34" t="str">
        <f t="shared" si="45"/>
        <v>05</v>
      </c>
      <c r="N744" s="34" t="str">
        <f t="shared" si="46"/>
        <v>Kaito IKEGAKI (05)</v>
      </c>
      <c r="O744" s="34">
        <f t="shared" si="47"/>
        <v>100000745</v>
      </c>
    </row>
    <row r="745" spans="1:15" ht="18">
      <c r="A745" s="186">
        <v>746</v>
      </c>
      <c r="B745" s="2">
        <v>492213</v>
      </c>
      <c r="C745" s="2" t="s">
        <v>438</v>
      </c>
      <c r="D745" s="2" t="s">
        <v>7037</v>
      </c>
      <c r="E745" s="2" t="s">
        <v>7038</v>
      </c>
      <c r="F745" s="196" t="s">
        <v>7039</v>
      </c>
      <c r="G745" s="2">
        <v>2</v>
      </c>
      <c r="H745" s="2" t="s">
        <v>5759</v>
      </c>
      <c r="I745" s="2" t="s">
        <v>7040</v>
      </c>
      <c r="J745" s="2" t="s">
        <v>200</v>
      </c>
      <c r="K745" s="2" t="s">
        <v>42</v>
      </c>
      <c r="L745" s="34" t="str">
        <f t="shared" si="44"/>
        <v>大磯　一也 (2)</v>
      </c>
      <c r="M745" s="34" t="str">
        <f t="shared" si="45"/>
        <v>05</v>
      </c>
      <c r="N745" s="34" t="str">
        <f t="shared" si="46"/>
        <v>Kazuya OISO (05)</v>
      </c>
      <c r="O745" s="34">
        <f t="shared" si="47"/>
        <v>100000746</v>
      </c>
    </row>
    <row r="746" spans="1:15" ht="18">
      <c r="A746" s="186">
        <v>747</v>
      </c>
      <c r="B746" s="2">
        <v>492213</v>
      </c>
      <c r="C746" s="2" t="s">
        <v>438</v>
      </c>
      <c r="D746" s="2" t="s">
        <v>7041</v>
      </c>
      <c r="E746" s="2" t="s">
        <v>7042</v>
      </c>
      <c r="F746" s="196" t="s">
        <v>7043</v>
      </c>
      <c r="G746" s="2">
        <v>2</v>
      </c>
      <c r="H746" s="2" t="s">
        <v>5759</v>
      </c>
      <c r="I746" s="2" t="s">
        <v>5395</v>
      </c>
      <c r="J746" s="2" t="s">
        <v>171</v>
      </c>
      <c r="K746" s="2" t="s">
        <v>42</v>
      </c>
      <c r="L746" s="34" t="str">
        <f t="shared" si="44"/>
        <v>谷埜　太郎 (2)</v>
      </c>
      <c r="M746" s="34" t="str">
        <f t="shared" si="45"/>
        <v>05</v>
      </c>
      <c r="N746" s="34" t="str">
        <f t="shared" si="46"/>
        <v>Taro TANINO (05)</v>
      </c>
      <c r="O746" s="34">
        <f t="shared" si="47"/>
        <v>100000747</v>
      </c>
    </row>
    <row r="747" spans="1:15" ht="18">
      <c r="A747" s="186">
        <v>748</v>
      </c>
      <c r="B747" s="2">
        <v>492213</v>
      </c>
      <c r="C747" s="2" t="s">
        <v>438</v>
      </c>
      <c r="D747" s="2" t="s">
        <v>7044</v>
      </c>
      <c r="E747" s="2" t="s">
        <v>7045</v>
      </c>
      <c r="F747" s="196" t="s">
        <v>7046</v>
      </c>
      <c r="G747" s="2">
        <v>2</v>
      </c>
      <c r="H747" s="2" t="s">
        <v>5759</v>
      </c>
      <c r="I747" s="2" t="s">
        <v>5074</v>
      </c>
      <c r="J747" s="2" t="s">
        <v>85</v>
      </c>
      <c r="K747" s="2" t="s">
        <v>42</v>
      </c>
      <c r="L747" s="34" t="str">
        <f t="shared" si="44"/>
        <v>山縣　翔 (2)</v>
      </c>
      <c r="M747" s="34" t="str">
        <f t="shared" si="45"/>
        <v>05</v>
      </c>
      <c r="N747" s="34" t="str">
        <f t="shared" si="46"/>
        <v>Sho YAMAGATA (05)</v>
      </c>
      <c r="O747" s="34">
        <f t="shared" si="47"/>
        <v>100000748</v>
      </c>
    </row>
    <row r="748" spans="1:15" ht="18">
      <c r="A748" s="186">
        <v>749</v>
      </c>
      <c r="B748" s="2">
        <v>492213</v>
      </c>
      <c r="C748" s="2" t="s">
        <v>438</v>
      </c>
      <c r="D748" s="2" t="s">
        <v>7047</v>
      </c>
      <c r="E748" s="2" t="s">
        <v>7048</v>
      </c>
      <c r="F748" s="196" t="s">
        <v>6665</v>
      </c>
      <c r="G748" s="2">
        <v>2</v>
      </c>
      <c r="H748" s="2" t="s">
        <v>5830</v>
      </c>
      <c r="I748" s="2" t="s">
        <v>497</v>
      </c>
      <c r="J748" s="2" t="s">
        <v>7049</v>
      </c>
      <c r="K748" s="2" t="s">
        <v>42</v>
      </c>
      <c r="L748" s="34" t="str">
        <f t="shared" si="44"/>
        <v>伴　優英 (2)</v>
      </c>
      <c r="M748" s="34" t="str">
        <f t="shared" si="45"/>
        <v>05</v>
      </c>
      <c r="N748" s="34" t="str">
        <f t="shared" si="46"/>
        <v>Yuei BAN (05)</v>
      </c>
      <c r="O748" s="34">
        <f t="shared" si="47"/>
        <v>100000749</v>
      </c>
    </row>
    <row r="749" spans="1:15" ht="18">
      <c r="A749" s="186">
        <v>750</v>
      </c>
      <c r="B749" s="2">
        <v>492213</v>
      </c>
      <c r="C749" s="2" t="s">
        <v>438</v>
      </c>
      <c r="D749" s="2" t="s">
        <v>7050</v>
      </c>
      <c r="E749" s="2" t="s">
        <v>7051</v>
      </c>
      <c r="F749" s="196" t="s">
        <v>7052</v>
      </c>
      <c r="G749" s="2">
        <v>2</v>
      </c>
      <c r="H749" s="2" t="s">
        <v>5762</v>
      </c>
      <c r="I749" s="2" t="s">
        <v>858</v>
      </c>
      <c r="J749" s="2" t="s">
        <v>627</v>
      </c>
      <c r="K749" s="2" t="s">
        <v>42</v>
      </c>
      <c r="L749" s="34" t="str">
        <f t="shared" si="44"/>
        <v>服部　賢慎 (2)</v>
      </c>
      <c r="M749" s="34" t="str">
        <f t="shared" si="45"/>
        <v>05</v>
      </c>
      <c r="N749" s="34" t="str">
        <f t="shared" si="46"/>
        <v>Kenshin HATTORI (05)</v>
      </c>
      <c r="O749" s="34">
        <f t="shared" si="47"/>
        <v>100000750</v>
      </c>
    </row>
    <row r="750" spans="1:15" ht="18">
      <c r="A750" s="186">
        <v>751</v>
      </c>
      <c r="B750" s="2">
        <v>492213</v>
      </c>
      <c r="C750" s="2" t="s">
        <v>438</v>
      </c>
      <c r="D750" s="2" t="s">
        <v>7053</v>
      </c>
      <c r="E750" s="2" t="s">
        <v>7054</v>
      </c>
      <c r="F750" s="196" t="s">
        <v>6132</v>
      </c>
      <c r="G750" s="2">
        <v>2</v>
      </c>
      <c r="H750" s="2" t="s">
        <v>5759</v>
      </c>
      <c r="I750" s="2" t="s">
        <v>412</v>
      </c>
      <c r="J750" s="2" t="s">
        <v>320</v>
      </c>
      <c r="K750" s="2" t="s">
        <v>42</v>
      </c>
      <c r="L750" s="34" t="str">
        <f t="shared" si="44"/>
        <v>高木　晴 (2)</v>
      </c>
      <c r="M750" s="34" t="str">
        <f t="shared" si="45"/>
        <v>05</v>
      </c>
      <c r="N750" s="34" t="str">
        <f t="shared" si="46"/>
        <v>Haru TAKAGI (05)</v>
      </c>
      <c r="O750" s="34">
        <f t="shared" si="47"/>
        <v>100000751</v>
      </c>
    </row>
    <row r="751" spans="1:15" ht="18">
      <c r="A751" s="186">
        <v>752</v>
      </c>
      <c r="B751" s="2">
        <v>492213</v>
      </c>
      <c r="C751" s="2" t="s">
        <v>438</v>
      </c>
      <c r="D751" s="2" t="s">
        <v>7055</v>
      </c>
      <c r="E751" s="2" t="s">
        <v>7056</v>
      </c>
      <c r="F751" s="196" t="s">
        <v>5945</v>
      </c>
      <c r="G751" s="2">
        <v>2</v>
      </c>
      <c r="H751" s="2" t="s">
        <v>5760</v>
      </c>
      <c r="I751" s="2" t="s">
        <v>7057</v>
      </c>
      <c r="J751" s="2" t="s">
        <v>974</v>
      </c>
      <c r="K751" s="2" t="s">
        <v>42</v>
      </c>
      <c r="L751" s="34" t="str">
        <f t="shared" si="44"/>
        <v>戎　晴大 (2)</v>
      </c>
      <c r="M751" s="34" t="str">
        <f t="shared" si="45"/>
        <v>05</v>
      </c>
      <c r="N751" s="34" t="str">
        <f t="shared" si="46"/>
        <v>Seidai EBISU (05)</v>
      </c>
      <c r="O751" s="34">
        <f t="shared" si="47"/>
        <v>100000752</v>
      </c>
    </row>
    <row r="752" spans="1:15" ht="18">
      <c r="A752" s="186">
        <v>753</v>
      </c>
      <c r="B752" s="2">
        <v>492213</v>
      </c>
      <c r="C752" s="2" t="s">
        <v>438</v>
      </c>
      <c r="D752" s="2" t="s">
        <v>7058</v>
      </c>
      <c r="E752" s="2" t="s">
        <v>7059</v>
      </c>
      <c r="F752" s="196" t="s">
        <v>7060</v>
      </c>
      <c r="G752" s="2">
        <v>2</v>
      </c>
      <c r="H752" s="2" t="s">
        <v>5759</v>
      </c>
      <c r="I752" s="2" t="s">
        <v>1040</v>
      </c>
      <c r="J752" s="2" t="s">
        <v>7061</v>
      </c>
      <c r="K752" s="2" t="s">
        <v>42</v>
      </c>
      <c r="L752" s="34" t="str">
        <f t="shared" si="44"/>
        <v>岡　勇晴 (2)</v>
      </c>
      <c r="M752" s="34" t="str">
        <f t="shared" si="45"/>
        <v>05</v>
      </c>
      <c r="N752" s="34" t="str">
        <f t="shared" si="46"/>
        <v>Iharu OKA (05)</v>
      </c>
      <c r="O752" s="34">
        <f t="shared" si="47"/>
        <v>100000753</v>
      </c>
    </row>
    <row r="753" spans="1:15" ht="18">
      <c r="A753" s="186">
        <v>754</v>
      </c>
      <c r="B753" s="2">
        <v>492213</v>
      </c>
      <c r="C753" s="2" t="s">
        <v>438</v>
      </c>
      <c r="D753" s="2" t="s">
        <v>7062</v>
      </c>
      <c r="E753" s="2" t="s">
        <v>7063</v>
      </c>
      <c r="F753" s="196" t="s">
        <v>7064</v>
      </c>
      <c r="G753" s="2">
        <v>2</v>
      </c>
      <c r="H753" s="2" t="s">
        <v>5762</v>
      </c>
      <c r="I753" s="2" t="s">
        <v>1033</v>
      </c>
      <c r="J753" s="2" t="s">
        <v>90</v>
      </c>
      <c r="K753" s="2" t="s">
        <v>42</v>
      </c>
      <c r="L753" s="34" t="str">
        <f t="shared" si="44"/>
        <v>白井　誉 (2)</v>
      </c>
      <c r="M753" s="34" t="str">
        <f t="shared" si="45"/>
        <v>06</v>
      </c>
      <c r="N753" s="34" t="str">
        <f t="shared" si="46"/>
        <v>Homare SHIRAI (06)</v>
      </c>
      <c r="O753" s="34">
        <f t="shared" si="47"/>
        <v>100000754</v>
      </c>
    </row>
    <row r="754" spans="1:15" ht="18">
      <c r="A754" s="186">
        <v>755</v>
      </c>
      <c r="B754" s="2">
        <v>492213</v>
      </c>
      <c r="C754" s="2" t="s">
        <v>438</v>
      </c>
      <c r="D754" s="2" t="s">
        <v>7065</v>
      </c>
      <c r="E754" s="2" t="s">
        <v>7066</v>
      </c>
      <c r="F754" s="196" t="s">
        <v>6062</v>
      </c>
      <c r="G754" s="2">
        <v>2</v>
      </c>
      <c r="H754" s="2" t="s">
        <v>5759</v>
      </c>
      <c r="I754" s="2" t="s">
        <v>7067</v>
      </c>
      <c r="J754" s="2" t="s">
        <v>695</v>
      </c>
      <c r="K754" s="2" t="s">
        <v>42</v>
      </c>
      <c r="L754" s="34" t="str">
        <f t="shared" si="44"/>
        <v>小堀　慎之介 (2)</v>
      </c>
      <c r="M754" s="34" t="str">
        <f t="shared" si="45"/>
        <v>05</v>
      </c>
      <c r="N754" s="34" t="str">
        <f t="shared" si="46"/>
        <v>Shinnosuke KOBORI (05)</v>
      </c>
      <c r="O754" s="34">
        <f t="shared" si="47"/>
        <v>100000755</v>
      </c>
    </row>
    <row r="755" spans="1:15" ht="18">
      <c r="A755" s="186">
        <v>756</v>
      </c>
      <c r="B755" s="2">
        <v>492213</v>
      </c>
      <c r="C755" s="2" t="s">
        <v>438</v>
      </c>
      <c r="D755" s="2" t="s">
        <v>7068</v>
      </c>
      <c r="E755" s="2" t="s">
        <v>7069</v>
      </c>
      <c r="F755" s="196" t="s">
        <v>7070</v>
      </c>
      <c r="G755" s="2">
        <v>2</v>
      </c>
      <c r="H755" s="2" t="s">
        <v>5760</v>
      </c>
      <c r="I755" s="2" t="s">
        <v>129</v>
      </c>
      <c r="J755" s="2" t="s">
        <v>7071</v>
      </c>
      <c r="K755" s="2" t="s">
        <v>42</v>
      </c>
      <c r="L755" s="34" t="str">
        <f t="shared" si="44"/>
        <v>田中　鷲仁生 (2)</v>
      </c>
      <c r="M755" s="34" t="str">
        <f t="shared" si="45"/>
        <v>05</v>
      </c>
      <c r="N755" s="34" t="str">
        <f t="shared" si="46"/>
        <v>Junii TANAKA (05)</v>
      </c>
      <c r="O755" s="34">
        <f t="shared" si="47"/>
        <v>100000756</v>
      </c>
    </row>
    <row r="756" spans="1:15" ht="18">
      <c r="A756" s="186">
        <v>757</v>
      </c>
      <c r="B756" s="2">
        <v>492213</v>
      </c>
      <c r="C756" s="2" t="s">
        <v>438</v>
      </c>
      <c r="D756" s="2" t="s">
        <v>7072</v>
      </c>
      <c r="E756" s="2" t="s">
        <v>7073</v>
      </c>
      <c r="F756" s="196" t="s">
        <v>7074</v>
      </c>
      <c r="G756" s="2">
        <v>2</v>
      </c>
      <c r="H756" s="2" t="s">
        <v>5759</v>
      </c>
      <c r="I756" s="2" t="s">
        <v>159</v>
      </c>
      <c r="J756" s="2" t="s">
        <v>1588</v>
      </c>
      <c r="K756" s="2" t="s">
        <v>42</v>
      </c>
      <c r="L756" s="34" t="str">
        <f t="shared" si="44"/>
        <v>中谷　空楽 (2)</v>
      </c>
      <c r="M756" s="34" t="str">
        <f t="shared" si="45"/>
        <v>05</v>
      </c>
      <c r="N756" s="34" t="str">
        <f t="shared" si="46"/>
        <v>Kuga NAKATANI (05)</v>
      </c>
      <c r="O756" s="34">
        <f t="shared" si="47"/>
        <v>100000757</v>
      </c>
    </row>
    <row r="757" spans="1:15" ht="18">
      <c r="A757" s="186">
        <v>758</v>
      </c>
      <c r="B757" s="2">
        <v>492213</v>
      </c>
      <c r="C757" s="2" t="s">
        <v>438</v>
      </c>
      <c r="D757" s="2" t="s">
        <v>7075</v>
      </c>
      <c r="E757" s="2" t="s">
        <v>7076</v>
      </c>
      <c r="F757" s="196" t="s">
        <v>6273</v>
      </c>
      <c r="G757" s="2">
        <v>2</v>
      </c>
      <c r="H757" s="2" t="s">
        <v>5759</v>
      </c>
      <c r="I757" s="2" t="s">
        <v>136</v>
      </c>
      <c r="J757" s="2" t="s">
        <v>133</v>
      </c>
      <c r="K757" s="2" t="s">
        <v>42</v>
      </c>
      <c r="L757" s="34" t="str">
        <f t="shared" si="44"/>
        <v>斉藤　陸 (2)</v>
      </c>
      <c r="M757" s="34" t="str">
        <f t="shared" si="45"/>
        <v>05</v>
      </c>
      <c r="N757" s="34" t="str">
        <f t="shared" si="46"/>
        <v>Riku SAITO (05)</v>
      </c>
      <c r="O757" s="34">
        <f t="shared" si="47"/>
        <v>100000758</v>
      </c>
    </row>
    <row r="758" spans="1:15" ht="18">
      <c r="A758" s="186">
        <v>759</v>
      </c>
      <c r="B758" s="2">
        <v>492213</v>
      </c>
      <c r="C758" s="2" t="s">
        <v>438</v>
      </c>
      <c r="D758" s="2" t="s">
        <v>7077</v>
      </c>
      <c r="E758" s="2" t="s">
        <v>7078</v>
      </c>
      <c r="F758" s="196" t="s">
        <v>6281</v>
      </c>
      <c r="G758" s="2">
        <v>2</v>
      </c>
      <c r="H758" s="2" t="s">
        <v>5762</v>
      </c>
      <c r="I758" s="2" t="s">
        <v>7079</v>
      </c>
      <c r="J758" s="2" t="s">
        <v>276</v>
      </c>
      <c r="K758" s="2" t="s">
        <v>42</v>
      </c>
      <c r="L758" s="34" t="str">
        <f t="shared" si="44"/>
        <v>小住　渉太 (2)</v>
      </c>
      <c r="M758" s="34" t="str">
        <f t="shared" si="45"/>
        <v>06</v>
      </c>
      <c r="N758" s="34" t="str">
        <f t="shared" si="46"/>
        <v>Shota KOSUMI (06)</v>
      </c>
      <c r="O758" s="34">
        <f t="shared" si="47"/>
        <v>100000759</v>
      </c>
    </row>
    <row r="759" spans="1:15" ht="18">
      <c r="A759" s="186">
        <v>760</v>
      </c>
      <c r="B759" s="2">
        <v>492213</v>
      </c>
      <c r="C759" s="2" t="s">
        <v>438</v>
      </c>
      <c r="D759" s="2" t="s">
        <v>7080</v>
      </c>
      <c r="E759" s="2" t="s">
        <v>7081</v>
      </c>
      <c r="F759" s="196" t="s">
        <v>7082</v>
      </c>
      <c r="G759" s="2">
        <v>2</v>
      </c>
      <c r="H759" s="2" t="s">
        <v>5760</v>
      </c>
      <c r="I759" s="2" t="s">
        <v>91</v>
      </c>
      <c r="J759" s="2" t="s">
        <v>3113</v>
      </c>
      <c r="K759" s="2" t="s">
        <v>42</v>
      </c>
      <c r="L759" s="34" t="str">
        <f t="shared" si="44"/>
        <v>藤原　悠之 (2)</v>
      </c>
      <c r="M759" s="34" t="str">
        <f t="shared" si="45"/>
        <v>05</v>
      </c>
      <c r="N759" s="34" t="str">
        <f t="shared" si="46"/>
        <v>Haruyuki FUJIWARA (05)</v>
      </c>
      <c r="O759" s="34">
        <f t="shared" si="47"/>
        <v>100000760</v>
      </c>
    </row>
    <row r="760" spans="1:15" ht="18">
      <c r="A760" s="186">
        <v>761</v>
      </c>
      <c r="B760" s="2">
        <v>492213</v>
      </c>
      <c r="C760" s="2" t="s">
        <v>438</v>
      </c>
      <c r="D760" s="2" t="s">
        <v>7083</v>
      </c>
      <c r="E760" s="2" t="s">
        <v>7084</v>
      </c>
      <c r="F760" s="196" t="s">
        <v>7085</v>
      </c>
      <c r="G760" s="2">
        <v>2</v>
      </c>
      <c r="H760" s="2" t="s">
        <v>5759</v>
      </c>
      <c r="I760" s="2" t="s">
        <v>507</v>
      </c>
      <c r="J760" s="2" t="s">
        <v>1094</v>
      </c>
      <c r="K760" s="2" t="s">
        <v>42</v>
      </c>
      <c r="L760" s="34" t="str">
        <f t="shared" si="44"/>
        <v>本多　力 (2)</v>
      </c>
      <c r="M760" s="34" t="str">
        <f t="shared" si="45"/>
        <v>05</v>
      </c>
      <c r="N760" s="34" t="str">
        <f t="shared" si="46"/>
        <v>Chikara HONDA (05)</v>
      </c>
      <c r="O760" s="34">
        <f t="shared" si="47"/>
        <v>100000761</v>
      </c>
    </row>
    <row r="761" spans="1:15" ht="18">
      <c r="A761" s="186">
        <v>762</v>
      </c>
      <c r="B761" s="2">
        <v>492213</v>
      </c>
      <c r="C761" s="2" t="s">
        <v>438</v>
      </c>
      <c r="D761" s="2" t="s">
        <v>7086</v>
      </c>
      <c r="E761" s="2" t="s">
        <v>7087</v>
      </c>
      <c r="F761" s="196" t="s">
        <v>7085</v>
      </c>
      <c r="G761" s="2">
        <v>2</v>
      </c>
      <c r="H761" s="2" t="s">
        <v>5759</v>
      </c>
      <c r="I761" s="2" t="s">
        <v>7088</v>
      </c>
      <c r="J761" s="2" t="s">
        <v>81</v>
      </c>
      <c r="K761" s="2" t="s">
        <v>42</v>
      </c>
      <c r="L761" s="34" t="str">
        <f t="shared" si="44"/>
        <v>長東　功大 (2)</v>
      </c>
      <c r="M761" s="34" t="str">
        <f t="shared" si="45"/>
        <v>05</v>
      </c>
      <c r="N761" s="34" t="str">
        <f t="shared" si="46"/>
        <v>Kodai NAGATO (05)</v>
      </c>
      <c r="O761" s="34">
        <f t="shared" si="47"/>
        <v>100000762</v>
      </c>
    </row>
    <row r="762" spans="1:15" ht="18">
      <c r="A762" s="186">
        <v>763</v>
      </c>
      <c r="B762" s="2">
        <v>492213</v>
      </c>
      <c r="C762" s="2" t="s">
        <v>438</v>
      </c>
      <c r="D762" s="2" t="s">
        <v>7089</v>
      </c>
      <c r="E762" s="2" t="s">
        <v>7090</v>
      </c>
      <c r="F762" s="196" t="s">
        <v>5965</v>
      </c>
      <c r="G762" s="2">
        <v>2</v>
      </c>
      <c r="H762" s="2" t="s">
        <v>5760</v>
      </c>
      <c r="I762" s="2" t="s">
        <v>608</v>
      </c>
      <c r="J762" s="2" t="s">
        <v>293</v>
      </c>
      <c r="K762" s="2" t="s">
        <v>42</v>
      </c>
      <c r="L762" s="34" t="str">
        <f t="shared" si="44"/>
        <v>立花　玲磨 (2)</v>
      </c>
      <c r="M762" s="34" t="str">
        <f t="shared" si="45"/>
        <v>05</v>
      </c>
      <c r="N762" s="34" t="str">
        <f t="shared" si="46"/>
        <v>Ryoma TACHIBANA (05)</v>
      </c>
      <c r="O762" s="34">
        <f t="shared" si="47"/>
        <v>100000763</v>
      </c>
    </row>
    <row r="763" spans="1:15" ht="18">
      <c r="A763" s="186">
        <v>764</v>
      </c>
      <c r="B763" s="2">
        <v>492213</v>
      </c>
      <c r="C763" s="2" t="s">
        <v>438</v>
      </c>
      <c r="D763" s="2" t="s">
        <v>7091</v>
      </c>
      <c r="E763" s="2" t="s">
        <v>7092</v>
      </c>
      <c r="F763" s="196" t="s">
        <v>7093</v>
      </c>
      <c r="G763" s="2">
        <v>2</v>
      </c>
      <c r="H763" s="2" t="s">
        <v>5759</v>
      </c>
      <c r="I763" s="2" t="s">
        <v>6912</v>
      </c>
      <c r="J763" s="2" t="s">
        <v>7094</v>
      </c>
      <c r="K763" s="2" t="s">
        <v>42</v>
      </c>
      <c r="L763" s="34" t="str">
        <f t="shared" si="44"/>
        <v>柳　琉雅 (2)</v>
      </c>
      <c r="M763" s="34" t="str">
        <f t="shared" si="45"/>
        <v>05</v>
      </c>
      <c r="N763" s="34" t="str">
        <f t="shared" si="46"/>
        <v>Ryuga YANAGI (05)</v>
      </c>
      <c r="O763" s="34">
        <f t="shared" si="47"/>
        <v>100000764</v>
      </c>
    </row>
    <row r="764" spans="1:15" ht="18">
      <c r="A764" s="186">
        <v>765</v>
      </c>
      <c r="B764" s="2">
        <v>492213</v>
      </c>
      <c r="C764" s="2" t="s">
        <v>438</v>
      </c>
      <c r="D764" s="2" t="s">
        <v>7095</v>
      </c>
      <c r="E764" s="2" t="s">
        <v>7096</v>
      </c>
      <c r="F764" s="196" t="s">
        <v>7097</v>
      </c>
      <c r="G764" s="2">
        <v>2</v>
      </c>
      <c r="H764" s="2" t="s">
        <v>5759</v>
      </c>
      <c r="I764" s="2" t="s">
        <v>634</v>
      </c>
      <c r="J764" s="2" t="s">
        <v>165</v>
      </c>
      <c r="K764" s="2" t="s">
        <v>42</v>
      </c>
      <c r="L764" s="34" t="str">
        <f t="shared" si="44"/>
        <v>南　政希 (2)</v>
      </c>
      <c r="M764" s="34" t="str">
        <f t="shared" si="45"/>
        <v>05</v>
      </c>
      <c r="N764" s="34" t="str">
        <f t="shared" si="46"/>
        <v>Masaki MINAMI (05)</v>
      </c>
      <c r="O764" s="34">
        <f t="shared" si="47"/>
        <v>100000765</v>
      </c>
    </row>
    <row r="765" spans="1:15" ht="18">
      <c r="A765" s="186">
        <v>766</v>
      </c>
      <c r="B765" s="2">
        <v>492213</v>
      </c>
      <c r="C765" s="2" t="s">
        <v>438</v>
      </c>
      <c r="D765" s="2" t="s">
        <v>7098</v>
      </c>
      <c r="E765" s="2" t="s">
        <v>7099</v>
      </c>
      <c r="F765" s="196" t="s">
        <v>6561</v>
      </c>
      <c r="G765" s="2">
        <v>2</v>
      </c>
      <c r="H765" s="2" t="s">
        <v>5759</v>
      </c>
      <c r="I765" s="2" t="s">
        <v>730</v>
      </c>
      <c r="J765" s="2" t="s">
        <v>7100</v>
      </c>
      <c r="K765" s="2" t="s">
        <v>42</v>
      </c>
      <c r="L765" s="34" t="str">
        <f t="shared" si="44"/>
        <v>関　栖々弥 (2)</v>
      </c>
      <c r="M765" s="34" t="str">
        <f t="shared" si="45"/>
        <v>05</v>
      </c>
      <c r="N765" s="34" t="str">
        <f t="shared" si="46"/>
        <v>Suzuya SEKI (05)</v>
      </c>
      <c r="O765" s="34">
        <f t="shared" si="47"/>
        <v>100000766</v>
      </c>
    </row>
    <row r="766" spans="1:15" ht="18">
      <c r="A766" s="186">
        <v>767</v>
      </c>
      <c r="B766" s="2">
        <v>492213</v>
      </c>
      <c r="C766" s="2" t="s">
        <v>438</v>
      </c>
      <c r="D766" s="2" t="s">
        <v>7101</v>
      </c>
      <c r="E766" s="2" t="s">
        <v>7102</v>
      </c>
      <c r="F766" s="196" t="s">
        <v>7103</v>
      </c>
      <c r="G766" s="2">
        <v>1</v>
      </c>
      <c r="H766" s="2" t="s">
        <v>5834</v>
      </c>
      <c r="I766" s="2" t="s">
        <v>7104</v>
      </c>
      <c r="J766" s="2" t="s">
        <v>362</v>
      </c>
      <c r="K766" s="2" t="s">
        <v>42</v>
      </c>
      <c r="L766" s="34" t="str">
        <f t="shared" si="44"/>
        <v>道野　尊琉 (1)</v>
      </c>
      <c r="M766" s="34" t="str">
        <f t="shared" si="45"/>
        <v>06</v>
      </c>
      <c r="N766" s="34" t="str">
        <f t="shared" si="46"/>
        <v>Takeru MICHINO (06)</v>
      </c>
      <c r="O766" s="34">
        <f t="shared" si="47"/>
        <v>100000767</v>
      </c>
    </row>
    <row r="767" spans="1:15" ht="18">
      <c r="A767" s="186">
        <v>768</v>
      </c>
      <c r="B767" s="2">
        <v>492213</v>
      </c>
      <c r="C767" s="2" t="s">
        <v>438</v>
      </c>
      <c r="D767" s="2" t="s">
        <v>7105</v>
      </c>
      <c r="E767" s="2" t="s">
        <v>7106</v>
      </c>
      <c r="F767" s="196" t="s">
        <v>7107</v>
      </c>
      <c r="G767" s="2">
        <v>1</v>
      </c>
      <c r="H767" s="2" t="s">
        <v>5769</v>
      </c>
      <c r="I767" s="2" t="s">
        <v>526</v>
      </c>
      <c r="J767" s="2" t="s">
        <v>284</v>
      </c>
      <c r="K767" s="2" t="s">
        <v>42</v>
      </c>
      <c r="L767" s="34" t="str">
        <f t="shared" si="44"/>
        <v>櫻井　俊輔 (1)</v>
      </c>
      <c r="M767" s="34" t="str">
        <f t="shared" si="45"/>
        <v>06</v>
      </c>
      <c r="N767" s="34" t="str">
        <f t="shared" si="46"/>
        <v>Shunsuke SAKURAI (06)</v>
      </c>
      <c r="O767" s="34">
        <f t="shared" si="47"/>
        <v>100000768</v>
      </c>
    </row>
    <row r="768" spans="1:15" ht="18">
      <c r="A768" s="186">
        <v>769</v>
      </c>
      <c r="B768" s="2">
        <v>492213</v>
      </c>
      <c r="C768" s="2" t="s">
        <v>438</v>
      </c>
      <c r="D768" s="2" t="s">
        <v>7108</v>
      </c>
      <c r="E768" s="2" t="s">
        <v>7109</v>
      </c>
      <c r="F768" s="196" t="s">
        <v>7110</v>
      </c>
      <c r="G768" s="2">
        <v>1</v>
      </c>
      <c r="H768" s="2" t="s">
        <v>5760</v>
      </c>
      <c r="I768" s="2" t="s">
        <v>274</v>
      </c>
      <c r="J768" s="2" t="s">
        <v>7111</v>
      </c>
      <c r="K768" s="2" t="s">
        <v>42</v>
      </c>
      <c r="L768" s="34" t="str">
        <f t="shared" si="44"/>
        <v>山本　靖斗 (1)</v>
      </c>
      <c r="M768" s="34" t="str">
        <f t="shared" si="45"/>
        <v>07</v>
      </c>
      <c r="N768" s="34" t="str">
        <f t="shared" si="46"/>
        <v>Yasuto YAMAMOTO (07)</v>
      </c>
      <c r="O768" s="34">
        <f t="shared" si="47"/>
        <v>100000769</v>
      </c>
    </row>
    <row r="769" spans="1:15" ht="18">
      <c r="A769" s="186">
        <v>770</v>
      </c>
      <c r="B769" s="2">
        <v>492213</v>
      </c>
      <c r="C769" s="2" t="s">
        <v>438</v>
      </c>
      <c r="D769" s="2" t="s">
        <v>7112</v>
      </c>
      <c r="E769" s="2" t="s">
        <v>7113</v>
      </c>
      <c r="F769" s="196" t="s">
        <v>7114</v>
      </c>
      <c r="G769" s="2">
        <v>1</v>
      </c>
      <c r="H769" s="2" t="s">
        <v>5760</v>
      </c>
      <c r="I769" s="2" t="s">
        <v>812</v>
      </c>
      <c r="J769" s="2" t="s">
        <v>92</v>
      </c>
      <c r="K769" s="2" t="s">
        <v>42</v>
      </c>
      <c r="L769" s="34" t="str">
        <f t="shared" si="44"/>
        <v>神崎　隼人 (1)</v>
      </c>
      <c r="M769" s="34" t="str">
        <f t="shared" si="45"/>
        <v>06</v>
      </c>
      <c r="N769" s="34" t="str">
        <f t="shared" si="46"/>
        <v>Hayato KANZAKI (06)</v>
      </c>
      <c r="O769" s="34">
        <f t="shared" si="47"/>
        <v>100000770</v>
      </c>
    </row>
    <row r="770" spans="1:15" ht="18">
      <c r="A770" s="186">
        <v>771</v>
      </c>
      <c r="B770" s="2">
        <v>492213</v>
      </c>
      <c r="C770" s="2" t="s">
        <v>438</v>
      </c>
      <c r="D770" s="2" t="s">
        <v>7115</v>
      </c>
      <c r="E770" s="2" t="s">
        <v>7116</v>
      </c>
      <c r="F770" s="196" t="s">
        <v>7117</v>
      </c>
      <c r="G770" s="2">
        <v>1</v>
      </c>
      <c r="H770" s="2" t="s">
        <v>5760</v>
      </c>
      <c r="I770" s="2" t="s">
        <v>41</v>
      </c>
      <c r="J770" s="2" t="s">
        <v>169</v>
      </c>
      <c r="K770" s="2" t="s">
        <v>42</v>
      </c>
      <c r="L770" s="34" t="str">
        <f t="shared" si="44"/>
        <v>河上　侑聖 (1)</v>
      </c>
      <c r="M770" s="34" t="str">
        <f t="shared" si="45"/>
        <v>06</v>
      </c>
      <c r="N770" s="34" t="str">
        <f t="shared" si="46"/>
        <v>Yusei KAWAKAMI (06)</v>
      </c>
      <c r="O770" s="34">
        <f t="shared" si="47"/>
        <v>100000771</v>
      </c>
    </row>
    <row r="771" spans="1:15" ht="18">
      <c r="A771" s="186">
        <v>772</v>
      </c>
      <c r="B771" s="2">
        <v>492213</v>
      </c>
      <c r="C771" s="2" t="s">
        <v>438</v>
      </c>
      <c r="D771" s="2" t="s">
        <v>7118</v>
      </c>
      <c r="E771" s="2" t="s">
        <v>7119</v>
      </c>
      <c r="F771" s="196" t="s">
        <v>7120</v>
      </c>
      <c r="G771" s="2">
        <v>1</v>
      </c>
      <c r="H771" s="2" t="s">
        <v>6027</v>
      </c>
      <c r="I771" s="2" t="s">
        <v>301</v>
      </c>
      <c r="J771" s="2" t="s">
        <v>7121</v>
      </c>
      <c r="K771" s="2" t="s">
        <v>42</v>
      </c>
      <c r="L771" s="34" t="str">
        <f t="shared" ref="L771:L834" si="48">IF($A771="","",$D771&amp;" ("&amp;$G771&amp;")")</f>
        <v>平井　遥陽 (1)</v>
      </c>
      <c r="M771" s="34" t="str">
        <f t="shared" ref="M771:M834" si="49">IF($A771="","",RIGHT(YEAR($F771),2))</f>
        <v>06</v>
      </c>
      <c r="N771" s="34" t="str">
        <f t="shared" ref="N771:N834" si="50">IF($A771="","",$J771&amp;" "&amp;$I771&amp;" ("&amp;$M771&amp;")")</f>
        <v>Haruhi HIRAI (06)</v>
      </c>
      <c r="O771" s="34">
        <f t="shared" ref="O771:O834" si="51">IF($A771="","",100000000+$A771)</f>
        <v>100000772</v>
      </c>
    </row>
    <row r="772" spans="1:15" ht="18">
      <c r="A772" s="186">
        <v>773</v>
      </c>
      <c r="B772" s="2">
        <v>492213</v>
      </c>
      <c r="C772" s="2" t="s">
        <v>438</v>
      </c>
      <c r="D772" s="2" t="s">
        <v>7122</v>
      </c>
      <c r="E772" s="2" t="s">
        <v>7123</v>
      </c>
      <c r="F772" s="196" t="s">
        <v>7124</v>
      </c>
      <c r="G772" s="2">
        <v>1</v>
      </c>
      <c r="H772" s="2" t="s">
        <v>249</v>
      </c>
      <c r="I772" s="2" t="s">
        <v>7125</v>
      </c>
      <c r="J772" s="2" t="s">
        <v>447</v>
      </c>
      <c r="K772" s="2" t="s">
        <v>42</v>
      </c>
      <c r="L772" s="34" t="str">
        <f t="shared" si="48"/>
        <v>片川　寛翔 (1)</v>
      </c>
      <c r="M772" s="34" t="str">
        <f t="shared" si="49"/>
        <v>06</v>
      </c>
      <c r="N772" s="34" t="str">
        <f t="shared" si="50"/>
        <v>Hiroto KATAKAWA (06)</v>
      </c>
      <c r="O772" s="34">
        <f t="shared" si="51"/>
        <v>100000773</v>
      </c>
    </row>
    <row r="773" spans="1:15" ht="18">
      <c r="A773" s="186">
        <v>774</v>
      </c>
      <c r="B773" s="2">
        <v>492213</v>
      </c>
      <c r="C773" s="2" t="s">
        <v>438</v>
      </c>
      <c r="D773" s="2" t="s">
        <v>7126</v>
      </c>
      <c r="E773" s="2" t="s">
        <v>7127</v>
      </c>
      <c r="F773" s="196" t="s">
        <v>7128</v>
      </c>
      <c r="G773" s="2">
        <v>1</v>
      </c>
      <c r="H773" s="2" t="s">
        <v>5830</v>
      </c>
      <c r="I773" s="2" t="s">
        <v>263</v>
      </c>
      <c r="J773" s="2" t="s">
        <v>7129</v>
      </c>
      <c r="K773" s="2" t="s">
        <v>42</v>
      </c>
      <c r="L773" s="34" t="str">
        <f t="shared" si="48"/>
        <v>西村　圭柊 (1)</v>
      </c>
      <c r="M773" s="34" t="str">
        <f t="shared" si="49"/>
        <v>06</v>
      </c>
      <c r="N773" s="34" t="str">
        <f t="shared" si="50"/>
        <v>Keisyu NISHIMURA (06)</v>
      </c>
      <c r="O773" s="34">
        <f t="shared" si="51"/>
        <v>100000774</v>
      </c>
    </row>
    <row r="774" spans="1:15" ht="18">
      <c r="A774" s="186">
        <v>775</v>
      </c>
      <c r="B774" s="2">
        <v>492213</v>
      </c>
      <c r="C774" s="2" t="s">
        <v>438</v>
      </c>
      <c r="D774" s="2" t="s">
        <v>7130</v>
      </c>
      <c r="E774" s="2" t="s">
        <v>7131</v>
      </c>
      <c r="F774" s="196" t="s">
        <v>6693</v>
      </c>
      <c r="G774" s="2">
        <v>1</v>
      </c>
      <c r="H774" s="2" t="s">
        <v>5830</v>
      </c>
      <c r="I774" s="2" t="s">
        <v>634</v>
      </c>
      <c r="J774" s="2" t="s">
        <v>392</v>
      </c>
      <c r="K774" s="2" t="s">
        <v>42</v>
      </c>
      <c r="L774" s="34" t="str">
        <f t="shared" si="48"/>
        <v>南　冠太 (1)</v>
      </c>
      <c r="M774" s="34" t="str">
        <f t="shared" si="49"/>
        <v>06</v>
      </c>
      <c r="N774" s="34" t="str">
        <f t="shared" si="50"/>
        <v>Kanta MINAMI (06)</v>
      </c>
      <c r="O774" s="34">
        <f t="shared" si="51"/>
        <v>100000775</v>
      </c>
    </row>
    <row r="775" spans="1:15" ht="18">
      <c r="A775" s="186">
        <v>776</v>
      </c>
      <c r="B775" s="2">
        <v>492213</v>
      </c>
      <c r="C775" s="2" t="s">
        <v>438</v>
      </c>
      <c r="D775" s="2" t="s">
        <v>7132</v>
      </c>
      <c r="E775" s="2" t="s">
        <v>7133</v>
      </c>
      <c r="F775" s="196" t="s">
        <v>7134</v>
      </c>
      <c r="G775" s="2">
        <v>1</v>
      </c>
      <c r="H775" s="2" t="s">
        <v>5830</v>
      </c>
      <c r="I775" s="2" t="s">
        <v>713</v>
      </c>
      <c r="J775" s="2" t="s">
        <v>406</v>
      </c>
      <c r="K775" s="2" t="s">
        <v>42</v>
      </c>
      <c r="L775" s="34" t="str">
        <f t="shared" si="48"/>
        <v>奥野　泰希 (1)</v>
      </c>
      <c r="M775" s="34" t="str">
        <f t="shared" si="49"/>
        <v>06</v>
      </c>
      <c r="N775" s="34" t="str">
        <f t="shared" si="50"/>
        <v>Taiki OKUNO (06)</v>
      </c>
      <c r="O775" s="34">
        <f t="shared" si="51"/>
        <v>100000776</v>
      </c>
    </row>
    <row r="776" spans="1:15" ht="18">
      <c r="A776" s="186">
        <v>777</v>
      </c>
      <c r="B776" s="2">
        <v>492213</v>
      </c>
      <c r="C776" s="2" t="s">
        <v>438</v>
      </c>
      <c r="D776" s="2" t="s">
        <v>7135</v>
      </c>
      <c r="E776" s="2" t="s">
        <v>7136</v>
      </c>
      <c r="F776" s="196" t="s">
        <v>7137</v>
      </c>
      <c r="G776" s="2">
        <v>1</v>
      </c>
      <c r="H776" s="2" t="s">
        <v>5760</v>
      </c>
      <c r="I776" s="2" t="s">
        <v>395</v>
      </c>
      <c r="J776" s="2" t="s">
        <v>7138</v>
      </c>
      <c r="K776" s="2" t="s">
        <v>42</v>
      </c>
      <c r="L776" s="34" t="str">
        <f t="shared" si="48"/>
        <v>西田　優座 (1)</v>
      </c>
      <c r="M776" s="34" t="str">
        <f t="shared" si="49"/>
        <v>07</v>
      </c>
      <c r="N776" s="34" t="str">
        <f t="shared" si="50"/>
        <v>Yuza NISHIDA (07)</v>
      </c>
      <c r="O776" s="34">
        <f t="shared" si="51"/>
        <v>100000777</v>
      </c>
    </row>
    <row r="777" spans="1:15" ht="18">
      <c r="A777" s="186">
        <v>778</v>
      </c>
      <c r="B777" s="2">
        <v>492213</v>
      </c>
      <c r="C777" s="2" t="s">
        <v>438</v>
      </c>
      <c r="D777" s="2" t="s">
        <v>7139</v>
      </c>
      <c r="E777" s="2" t="s">
        <v>7140</v>
      </c>
      <c r="F777" s="196" t="s">
        <v>7141</v>
      </c>
      <c r="G777" s="2">
        <v>1</v>
      </c>
      <c r="H777" s="2" t="s">
        <v>5759</v>
      </c>
      <c r="I777" s="2" t="s">
        <v>402</v>
      </c>
      <c r="J777" s="2" t="s">
        <v>75</v>
      </c>
      <c r="K777" s="2" t="s">
        <v>42</v>
      </c>
      <c r="L777" s="34" t="str">
        <f t="shared" si="48"/>
        <v>髙橋　雄大 (1)</v>
      </c>
      <c r="M777" s="34" t="str">
        <f t="shared" si="49"/>
        <v>06</v>
      </c>
      <c r="N777" s="34" t="str">
        <f t="shared" si="50"/>
        <v>Yudai TAKAHASHI (06)</v>
      </c>
      <c r="O777" s="34">
        <f t="shared" si="51"/>
        <v>100000778</v>
      </c>
    </row>
    <row r="778" spans="1:15" ht="18">
      <c r="A778" s="186">
        <v>779</v>
      </c>
      <c r="B778" s="2">
        <v>492213</v>
      </c>
      <c r="C778" s="2" t="s">
        <v>438</v>
      </c>
      <c r="D778" s="2" t="s">
        <v>7142</v>
      </c>
      <c r="E778" s="2" t="s">
        <v>7143</v>
      </c>
      <c r="F778" s="196" t="s">
        <v>7144</v>
      </c>
      <c r="G778" s="2">
        <v>1</v>
      </c>
      <c r="H778" s="2" t="s">
        <v>5759</v>
      </c>
      <c r="I778" s="2" t="s">
        <v>7145</v>
      </c>
      <c r="J778" s="2" t="s">
        <v>4717</v>
      </c>
      <c r="K778" s="2" t="s">
        <v>42</v>
      </c>
      <c r="L778" s="34" t="str">
        <f t="shared" si="48"/>
        <v>志手　奏太 (1)</v>
      </c>
      <c r="M778" s="34" t="str">
        <f t="shared" si="49"/>
        <v>06</v>
      </c>
      <c r="N778" s="34" t="str">
        <f t="shared" si="50"/>
        <v>Souta SHITE (06)</v>
      </c>
      <c r="O778" s="34">
        <f t="shared" si="51"/>
        <v>100000779</v>
      </c>
    </row>
    <row r="779" spans="1:15" ht="18">
      <c r="A779" s="186">
        <v>780</v>
      </c>
      <c r="B779" s="2">
        <v>492195</v>
      </c>
      <c r="C779" s="2" t="s">
        <v>347</v>
      </c>
      <c r="D779" s="2" t="s">
        <v>377</v>
      </c>
      <c r="E779" s="2" t="s">
        <v>378</v>
      </c>
      <c r="F779" s="196" t="s">
        <v>3592</v>
      </c>
      <c r="G779" s="2" t="s">
        <v>501</v>
      </c>
      <c r="H779" s="2" t="s">
        <v>5761</v>
      </c>
      <c r="I779" s="2" t="s">
        <v>380</v>
      </c>
      <c r="J779" s="2" t="s">
        <v>379</v>
      </c>
      <c r="K779" s="2" t="s">
        <v>42</v>
      </c>
      <c r="L779" s="34" t="str">
        <f t="shared" si="48"/>
        <v>岩堀　剛己 (M2)</v>
      </c>
      <c r="M779" s="34" t="str">
        <f t="shared" si="49"/>
        <v>01</v>
      </c>
      <c r="N779" s="34" t="str">
        <f t="shared" si="50"/>
        <v>Goki IWAHORI (01)</v>
      </c>
      <c r="O779" s="34">
        <f t="shared" si="51"/>
        <v>100000780</v>
      </c>
    </row>
    <row r="780" spans="1:15" ht="18">
      <c r="A780" s="186">
        <v>781</v>
      </c>
      <c r="B780" s="2">
        <v>492195</v>
      </c>
      <c r="C780" s="2" t="s">
        <v>347</v>
      </c>
      <c r="D780" s="2" t="s">
        <v>393</v>
      </c>
      <c r="E780" s="2" t="s">
        <v>394</v>
      </c>
      <c r="F780" s="196" t="s">
        <v>4598</v>
      </c>
      <c r="G780" s="2" t="s">
        <v>501</v>
      </c>
      <c r="H780" s="2" t="s">
        <v>5759</v>
      </c>
      <c r="I780" s="2" t="s">
        <v>395</v>
      </c>
      <c r="J780" s="2" t="s">
        <v>346</v>
      </c>
      <c r="K780" s="2" t="s">
        <v>42</v>
      </c>
      <c r="L780" s="34" t="str">
        <f t="shared" si="48"/>
        <v>西田　拓暉 (M2)</v>
      </c>
      <c r="M780" s="34" t="str">
        <f t="shared" si="49"/>
        <v>00</v>
      </c>
      <c r="N780" s="34" t="str">
        <f t="shared" si="50"/>
        <v>Hiroki NISHIDA (00)</v>
      </c>
      <c r="O780" s="34">
        <f t="shared" si="51"/>
        <v>100000781</v>
      </c>
    </row>
    <row r="781" spans="1:15" ht="18">
      <c r="A781" s="186">
        <v>782</v>
      </c>
      <c r="B781" s="2">
        <v>492195</v>
      </c>
      <c r="C781" s="2" t="s">
        <v>347</v>
      </c>
      <c r="D781" s="2" t="s">
        <v>396</v>
      </c>
      <c r="E781" s="2" t="s">
        <v>397</v>
      </c>
      <c r="F781" s="196" t="s">
        <v>4599</v>
      </c>
      <c r="G781" s="2" t="s">
        <v>501</v>
      </c>
      <c r="H781" s="2" t="s">
        <v>5760</v>
      </c>
      <c r="I781" s="2" t="s">
        <v>222</v>
      </c>
      <c r="J781" s="2" t="s">
        <v>167</v>
      </c>
      <c r="K781" s="2" t="s">
        <v>42</v>
      </c>
      <c r="L781" s="34" t="str">
        <f t="shared" si="48"/>
        <v>大石　真也 (M2)</v>
      </c>
      <c r="M781" s="34" t="str">
        <f t="shared" si="49"/>
        <v>01</v>
      </c>
      <c r="N781" s="34" t="str">
        <f t="shared" si="50"/>
        <v>Shinya OISHI (01)</v>
      </c>
      <c r="O781" s="34">
        <f t="shared" si="51"/>
        <v>100000782</v>
      </c>
    </row>
    <row r="782" spans="1:15" ht="18">
      <c r="A782" s="186">
        <v>783</v>
      </c>
      <c r="B782" s="2">
        <v>492195</v>
      </c>
      <c r="C782" s="2" t="s">
        <v>347</v>
      </c>
      <c r="D782" s="2" t="s">
        <v>1028</v>
      </c>
      <c r="E782" s="2" t="s">
        <v>1029</v>
      </c>
      <c r="F782" s="196" t="s">
        <v>4605</v>
      </c>
      <c r="G782" s="2" t="s">
        <v>172</v>
      </c>
      <c r="H782" s="2" t="s">
        <v>5779</v>
      </c>
      <c r="I782" s="2" t="s">
        <v>278</v>
      </c>
      <c r="J782" s="2" t="s">
        <v>350</v>
      </c>
      <c r="K782" s="2" t="s">
        <v>42</v>
      </c>
      <c r="L782" s="34" t="str">
        <f t="shared" si="48"/>
        <v>井上　貴文 (M1)</v>
      </c>
      <c r="M782" s="34" t="str">
        <f t="shared" si="49"/>
        <v>03</v>
      </c>
      <c r="N782" s="34" t="str">
        <f t="shared" si="50"/>
        <v>Takafumi INOUE (03)</v>
      </c>
      <c r="O782" s="34">
        <f t="shared" si="51"/>
        <v>100000783</v>
      </c>
    </row>
    <row r="783" spans="1:15" ht="18">
      <c r="A783" s="186">
        <v>784</v>
      </c>
      <c r="B783" s="2">
        <v>492195</v>
      </c>
      <c r="C783" s="2" t="s">
        <v>347</v>
      </c>
      <c r="D783" s="2" t="s">
        <v>1030</v>
      </c>
      <c r="E783" s="2" t="s">
        <v>1031</v>
      </c>
      <c r="F783" s="196" t="s">
        <v>4606</v>
      </c>
      <c r="G783" s="2" t="s">
        <v>172</v>
      </c>
      <c r="H783" s="2" t="s">
        <v>5759</v>
      </c>
      <c r="I783" s="2" t="s">
        <v>129</v>
      </c>
      <c r="J783" s="2" t="s">
        <v>705</v>
      </c>
      <c r="K783" s="2" t="s">
        <v>42</v>
      </c>
      <c r="L783" s="34" t="str">
        <f t="shared" si="48"/>
        <v>田中　駿一朗 (M1)</v>
      </c>
      <c r="M783" s="34" t="str">
        <f t="shared" si="49"/>
        <v>01</v>
      </c>
      <c r="N783" s="34" t="str">
        <f t="shared" si="50"/>
        <v>Shunichiro TANAKA (01)</v>
      </c>
      <c r="O783" s="34">
        <f t="shared" si="51"/>
        <v>100000784</v>
      </c>
    </row>
    <row r="784" spans="1:15" ht="18">
      <c r="A784" s="186">
        <v>785</v>
      </c>
      <c r="B784" s="2">
        <v>492195</v>
      </c>
      <c r="C784" s="2" t="s">
        <v>347</v>
      </c>
      <c r="D784" s="2" t="s">
        <v>1814</v>
      </c>
      <c r="E784" s="2" t="s">
        <v>1815</v>
      </c>
      <c r="F784" s="196" t="s">
        <v>3883</v>
      </c>
      <c r="G784" s="2">
        <v>4</v>
      </c>
      <c r="H784" s="2" t="s">
        <v>6074</v>
      </c>
      <c r="I784" s="2" t="s">
        <v>252</v>
      </c>
      <c r="J784" s="2" t="s">
        <v>400</v>
      </c>
      <c r="K784" s="2" t="s">
        <v>42</v>
      </c>
      <c r="L784" s="34" t="str">
        <f t="shared" si="48"/>
        <v>山口　大凱 (4)</v>
      </c>
      <c r="M784" s="34" t="str">
        <f t="shared" si="49"/>
        <v>03</v>
      </c>
      <c r="N784" s="34" t="str">
        <f t="shared" si="50"/>
        <v>Taiga YAMAGUCHI (03)</v>
      </c>
      <c r="O784" s="34">
        <f t="shared" si="51"/>
        <v>100000785</v>
      </c>
    </row>
    <row r="785" spans="1:15" ht="18">
      <c r="A785" s="186">
        <v>786</v>
      </c>
      <c r="B785" s="2">
        <v>492195</v>
      </c>
      <c r="C785" s="2" t="s">
        <v>347</v>
      </c>
      <c r="D785" s="2" t="s">
        <v>2655</v>
      </c>
      <c r="E785" s="2" t="s">
        <v>2656</v>
      </c>
      <c r="F785" s="196" t="s">
        <v>4266</v>
      </c>
      <c r="G785" s="2">
        <v>4</v>
      </c>
      <c r="H785" s="2" t="s">
        <v>5769</v>
      </c>
      <c r="I785" s="2" t="s">
        <v>3063</v>
      </c>
      <c r="J785" s="2" t="s">
        <v>439</v>
      </c>
      <c r="K785" s="2" t="s">
        <v>42</v>
      </c>
      <c r="L785" s="34" t="str">
        <f t="shared" si="48"/>
        <v>末盛　巧 (4)</v>
      </c>
      <c r="M785" s="34" t="str">
        <f t="shared" si="49"/>
        <v>03</v>
      </c>
      <c r="N785" s="34" t="str">
        <f t="shared" si="50"/>
        <v>Taku SUEMORI (03)</v>
      </c>
      <c r="O785" s="34">
        <f t="shared" si="51"/>
        <v>100000786</v>
      </c>
    </row>
    <row r="786" spans="1:15" ht="18">
      <c r="A786" s="186">
        <v>787</v>
      </c>
      <c r="B786" s="2">
        <v>492195</v>
      </c>
      <c r="C786" s="2" t="s">
        <v>347</v>
      </c>
      <c r="D786" s="2" t="s">
        <v>2863</v>
      </c>
      <c r="E786" s="2" t="s">
        <v>2864</v>
      </c>
      <c r="F786" s="196" t="s">
        <v>4120</v>
      </c>
      <c r="G786" s="2">
        <v>4</v>
      </c>
      <c r="H786" s="2" t="s">
        <v>7146</v>
      </c>
      <c r="I786" s="2" t="s">
        <v>152</v>
      </c>
      <c r="J786" s="2" t="s">
        <v>1329</v>
      </c>
      <c r="K786" s="2" t="s">
        <v>42</v>
      </c>
      <c r="L786" s="34" t="str">
        <f t="shared" si="48"/>
        <v>佐藤　優大 (4)</v>
      </c>
      <c r="M786" s="34" t="str">
        <f t="shared" si="49"/>
        <v>03</v>
      </c>
      <c r="N786" s="34" t="str">
        <f t="shared" si="50"/>
        <v>Mao SATO (03)</v>
      </c>
      <c r="O786" s="34">
        <f t="shared" si="51"/>
        <v>100000787</v>
      </c>
    </row>
    <row r="787" spans="1:15" ht="18">
      <c r="A787" s="186">
        <v>788</v>
      </c>
      <c r="B787" s="2">
        <v>492195</v>
      </c>
      <c r="C787" s="2" t="s">
        <v>347</v>
      </c>
      <c r="D787" s="2" t="s">
        <v>2865</v>
      </c>
      <c r="E787" s="2" t="s">
        <v>2866</v>
      </c>
      <c r="F787" s="196" t="s">
        <v>4610</v>
      </c>
      <c r="G787" s="2">
        <v>4</v>
      </c>
      <c r="H787" s="2" t="s">
        <v>5760</v>
      </c>
      <c r="I787" s="2" t="s">
        <v>1415</v>
      </c>
      <c r="J787" s="2" t="s">
        <v>147</v>
      </c>
      <c r="K787" s="2" t="s">
        <v>42</v>
      </c>
      <c r="L787" s="34" t="str">
        <f t="shared" si="48"/>
        <v>水田　陸斗 (4)</v>
      </c>
      <c r="M787" s="34" t="str">
        <f t="shared" si="49"/>
        <v>03</v>
      </c>
      <c r="N787" s="34" t="str">
        <f t="shared" si="50"/>
        <v>Rikuto MIZUTA (03)</v>
      </c>
      <c r="O787" s="34">
        <f t="shared" si="51"/>
        <v>100000788</v>
      </c>
    </row>
    <row r="788" spans="1:15" ht="18">
      <c r="A788" s="186">
        <v>789</v>
      </c>
      <c r="B788" s="2">
        <v>492195</v>
      </c>
      <c r="C788" s="2" t="s">
        <v>347</v>
      </c>
      <c r="D788" s="2" t="s">
        <v>2867</v>
      </c>
      <c r="E788" s="2" t="s">
        <v>2868</v>
      </c>
      <c r="F788" s="196" t="s">
        <v>4611</v>
      </c>
      <c r="G788" s="2">
        <v>4</v>
      </c>
      <c r="H788" s="2" t="s">
        <v>5768</v>
      </c>
      <c r="I788" s="2" t="s">
        <v>3115</v>
      </c>
      <c r="J788" s="2" t="s">
        <v>346</v>
      </c>
      <c r="K788" s="2" t="s">
        <v>42</v>
      </c>
      <c r="L788" s="34" t="str">
        <f t="shared" si="48"/>
        <v>新本　寛起 (4)</v>
      </c>
      <c r="M788" s="34" t="str">
        <f t="shared" si="49"/>
        <v>03</v>
      </c>
      <c r="N788" s="34" t="str">
        <f t="shared" si="50"/>
        <v>Hiroki SHIMMOTO (03)</v>
      </c>
      <c r="O788" s="34">
        <f t="shared" si="51"/>
        <v>100000789</v>
      </c>
    </row>
    <row r="789" spans="1:15" ht="18">
      <c r="A789" s="186">
        <v>790</v>
      </c>
      <c r="B789" s="2">
        <v>492195</v>
      </c>
      <c r="C789" s="2" t="s">
        <v>347</v>
      </c>
      <c r="D789" s="2" t="s">
        <v>2869</v>
      </c>
      <c r="E789" s="2" t="s">
        <v>2870</v>
      </c>
      <c r="F789" s="196" t="s">
        <v>3534</v>
      </c>
      <c r="G789" s="2">
        <v>4</v>
      </c>
      <c r="H789" s="2" t="s">
        <v>6027</v>
      </c>
      <c r="I789" s="2" t="s">
        <v>3116</v>
      </c>
      <c r="J789" s="2" t="s">
        <v>3117</v>
      </c>
      <c r="K789" s="2" t="s">
        <v>42</v>
      </c>
      <c r="L789" s="34" t="str">
        <f t="shared" si="48"/>
        <v>細川　剛 (4)</v>
      </c>
      <c r="M789" s="34" t="str">
        <f t="shared" si="49"/>
        <v>03</v>
      </c>
      <c r="N789" s="34" t="str">
        <f t="shared" si="50"/>
        <v>Go HOSOKAWA (03)</v>
      </c>
      <c r="O789" s="34">
        <f t="shared" si="51"/>
        <v>100000790</v>
      </c>
    </row>
    <row r="790" spans="1:15" ht="18">
      <c r="A790" s="186">
        <v>791</v>
      </c>
      <c r="B790" s="2">
        <v>492195</v>
      </c>
      <c r="C790" s="2" t="s">
        <v>347</v>
      </c>
      <c r="D790" s="2" t="s">
        <v>2871</v>
      </c>
      <c r="E790" s="2" t="s">
        <v>2872</v>
      </c>
      <c r="F790" s="196" t="s">
        <v>3797</v>
      </c>
      <c r="G790" s="2">
        <v>4</v>
      </c>
      <c r="H790" s="2" t="s">
        <v>5759</v>
      </c>
      <c r="I790" s="2" t="s">
        <v>3118</v>
      </c>
      <c r="J790" s="2" t="s">
        <v>627</v>
      </c>
      <c r="K790" s="2" t="s">
        <v>42</v>
      </c>
      <c r="L790" s="34" t="str">
        <f t="shared" si="48"/>
        <v>成田　賢信 (4)</v>
      </c>
      <c r="M790" s="34" t="str">
        <f t="shared" si="49"/>
        <v>03</v>
      </c>
      <c r="N790" s="34" t="str">
        <f t="shared" si="50"/>
        <v>Kenshin NARITA (03)</v>
      </c>
      <c r="O790" s="34">
        <f t="shared" si="51"/>
        <v>100000791</v>
      </c>
    </row>
    <row r="791" spans="1:15" ht="18">
      <c r="A791" s="186">
        <v>792</v>
      </c>
      <c r="B791" s="2">
        <v>492195</v>
      </c>
      <c r="C791" s="2" t="s">
        <v>347</v>
      </c>
      <c r="D791" s="2" t="s">
        <v>2873</v>
      </c>
      <c r="E791" s="2" t="s">
        <v>2874</v>
      </c>
      <c r="F791" s="196" t="s">
        <v>4334</v>
      </c>
      <c r="G791" s="2">
        <v>4</v>
      </c>
      <c r="H791" s="2" t="s">
        <v>5760</v>
      </c>
      <c r="I791" s="2" t="s">
        <v>3119</v>
      </c>
      <c r="J791" s="2" t="s">
        <v>462</v>
      </c>
      <c r="K791" s="2" t="s">
        <v>42</v>
      </c>
      <c r="L791" s="34" t="str">
        <f t="shared" si="48"/>
        <v>三越　匠真 (4)</v>
      </c>
      <c r="M791" s="34" t="str">
        <f t="shared" si="49"/>
        <v>03</v>
      </c>
      <c r="N791" s="34" t="str">
        <f t="shared" si="50"/>
        <v>Takuma MIKOSHI (03)</v>
      </c>
      <c r="O791" s="34">
        <f t="shared" si="51"/>
        <v>100000792</v>
      </c>
    </row>
    <row r="792" spans="1:15" ht="18">
      <c r="A792" s="186">
        <v>793</v>
      </c>
      <c r="B792" s="2">
        <v>492195</v>
      </c>
      <c r="C792" s="2" t="s">
        <v>347</v>
      </c>
      <c r="D792" s="2" t="s">
        <v>2875</v>
      </c>
      <c r="E792" s="2" t="s">
        <v>2876</v>
      </c>
      <c r="F792" s="196" t="s">
        <v>4612</v>
      </c>
      <c r="G792" s="2">
        <v>4</v>
      </c>
      <c r="H792" s="2" t="s">
        <v>5759</v>
      </c>
      <c r="I792" s="2" t="s">
        <v>115</v>
      </c>
      <c r="J792" s="2" t="s">
        <v>457</v>
      </c>
      <c r="K792" s="2" t="s">
        <v>42</v>
      </c>
      <c r="L792" s="34" t="str">
        <f t="shared" si="48"/>
        <v>前田　修冶 (4)</v>
      </c>
      <c r="M792" s="34" t="str">
        <f t="shared" si="49"/>
        <v>03</v>
      </c>
      <c r="N792" s="34" t="str">
        <f t="shared" si="50"/>
        <v>Shuya MAEDA (03)</v>
      </c>
      <c r="O792" s="34">
        <f t="shared" si="51"/>
        <v>100000793</v>
      </c>
    </row>
    <row r="793" spans="1:15" ht="18">
      <c r="A793" s="186">
        <v>794</v>
      </c>
      <c r="B793" s="2">
        <v>492195</v>
      </c>
      <c r="C793" s="2" t="s">
        <v>347</v>
      </c>
      <c r="D793" s="2" t="s">
        <v>2877</v>
      </c>
      <c r="E793" s="2" t="s">
        <v>2878</v>
      </c>
      <c r="F793" s="196" t="s">
        <v>4613</v>
      </c>
      <c r="G793" s="2">
        <v>4</v>
      </c>
      <c r="H793" s="2" t="s">
        <v>6128</v>
      </c>
      <c r="I793" s="2" t="s">
        <v>858</v>
      </c>
      <c r="J793" s="2" t="s">
        <v>92</v>
      </c>
      <c r="K793" s="2" t="s">
        <v>42</v>
      </c>
      <c r="L793" s="34" t="str">
        <f t="shared" si="48"/>
        <v>服部　隼 (4)</v>
      </c>
      <c r="M793" s="34" t="str">
        <f t="shared" si="49"/>
        <v>03</v>
      </c>
      <c r="N793" s="34" t="str">
        <f t="shared" si="50"/>
        <v>Hayato HATTORI (03)</v>
      </c>
      <c r="O793" s="34">
        <f t="shared" si="51"/>
        <v>100000794</v>
      </c>
    </row>
    <row r="794" spans="1:15" ht="18">
      <c r="A794" s="186">
        <v>795</v>
      </c>
      <c r="B794" s="2">
        <v>492195</v>
      </c>
      <c r="C794" s="2" t="s">
        <v>347</v>
      </c>
      <c r="D794" s="2" t="s">
        <v>2879</v>
      </c>
      <c r="E794" s="2" t="s">
        <v>2880</v>
      </c>
      <c r="F794" s="196" t="s">
        <v>4614</v>
      </c>
      <c r="G794" s="2">
        <v>4</v>
      </c>
      <c r="H794" s="2" t="s">
        <v>5759</v>
      </c>
      <c r="I794" s="2" t="s">
        <v>269</v>
      </c>
      <c r="J794" s="2" t="s">
        <v>700</v>
      </c>
      <c r="K794" s="2" t="s">
        <v>42</v>
      </c>
      <c r="L794" s="34" t="str">
        <f t="shared" si="48"/>
        <v>喜多　博一 (4)</v>
      </c>
      <c r="M794" s="34" t="str">
        <f t="shared" si="49"/>
        <v>03</v>
      </c>
      <c r="N794" s="34" t="str">
        <f t="shared" si="50"/>
        <v>Hirokazu KITA (03)</v>
      </c>
      <c r="O794" s="34">
        <f t="shared" si="51"/>
        <v>100000795</v>
      </c>
    </row>
    <row r="795" spans="1:15" ht="18">
      <c r="A795" s="186">
        <v>796</v>
      </c>
      <c r="B795" s="2">
        <v>492195</v>
      </c>
      <c r="C795" s="2" t="s">
        <v>347</v>
      </c>
      <c r="D795" s="2" t="s">
        <v>3326</v>
      </c>
      <c r="E795" s="2" t="s">
        <v>3327</v>
      </c>
      <c r="F795" s="196" t="s">
        <v>3900</v>
      </c>
      <c r="G795" s="2">
        <v>4</v>
      </c>
      <c r="H795" s="2" t="s">
        <v>5760</v>
      </c>
      <c r="I795" s="2" t="s">
        <v>119</v>
      </c>
      <c r="J795" s="2" t="s">
        <v>90</v>
      </c>
      <c r="K795" s="2" t="s">
        <v>42</v>
      </c>
      <c r="L795" s="34" t="str">
        <f t="shared" si="48"/>
        <v>濱田　誉生 (4)</v>
      </c>
      <c r="M795" s="34" t="str">
        <f t="shared" si="49"/>
        <v>03</v>
      </c>
      <c r="N795" s="34" t="str">
        <f t="shared" si="50"/>
        <v>Homare HAMADA (03)</v>
      </c>
      <c r="O795" s="34">
        <f t="shared" si="51"/>
        <v>100000796</v>
      </c>
    </row>
    <row r="796" spans="1:15" ht="18">
      <c r="A796" s="186">
        <v>797</v>
      </c>
      <c r="B796" s="2">
        <v>492195</v>
      </c>
      <c r="C796" s="2" t="s">
        <v>347</v>
      </c>
      <c r="D796" s="2" t="s">
        <v>3328</v>
      </c>
      <c r="E796" s="2" t="s">
        <v>3329</v>
      </c>
      <c r="F796" s="196" t="s">
        <v>4026</v>
      </c>
      <c r="G796" s="2">
        <v>4</v>
      </c>
      <c r="H796" s="2" t="s">
        <v>5760</v>
      </c>
      <c r="I796" s="2" t="s">
        <v>3330</v>
      </c>
      <c r="J796" s="2" t="s">
        <v>53</v>
      </c>
      <c r="K796" s="2" t="s">
        <v>42</v>
      </c>
      <c r="L796" s="34" t="str">
        <f t="shared" si="48"/>
        <v>遠池　悠貴 (4)</v>
      </c>
      <c r="M796" s="34" t="str">
        <f t="shared" si="49"/>
        <v>03</v>
      </c>
      <c r="N796" s="34" t="str">
        <f t="shared" si="50"/>
        <v>Yuki TOCHI (03)</v>
      </c>
      <c r="O796" s="34">
        <f t="shared" si="51"/>
        <v>100000797</v>
      </c>
    </row>
    <row r="797" spans="1:15" ht="18">
      <c r="A797" s="186">
        <v>798</v>
      </c>
      <c r="B797" s="2">
        <v>492195</v>
      </c>
      <c r="C797" s="2" t="s">
        <v>347</v>
      </c>
      <c r="D797" s="2" t="s">
        <v>4615</v>
      </c>
      <c r="E797" s="2" t="s">
        <v>4616</v>
      </c>
      <c r="F797" s="196" t="s">
        <v>4617</v>
      </c>
      <c r="G797" s="2">
        <v>4</v>
      </c>
      <c r="H797" s="2" t="s">
        <v>5760</v>
      </c>
      <c r="I797" s="2" t="s">
        <v>4618</v>
      </c>
      <c r="J797" s="2" t="s">
        <v>374</v>
      </c>
      <c r="K797" s="2" t="s">
        <v>42</v>
      </c>
      <c r="L797" s="34" t="str">
        <f t="shared" si="48"/>
        <v>飯塚　翔平 (4)</v>
      </c>
      <c r="M797" s="34" t="str">
        <f t="shared" si="49"/>
        <v>02</v>
      </c>
      <c r="N797" s="34" t="str">
        <f t="shared" si="50"/>
        <v>Shohei IIZUKA (02)</v>
      </c>
      <c r="O797" s="34">
        <f t="shared" si="51"/>
        <v>100000798</v>
      </c>
    </row>
    <row r="798" spans="1:15" ht="18">
      <c r="A798" s="186">
        <v>799</v>
      </c>
      <c r="B798" s="2">
        <v>492195</v>
      </c>
      <c r="C798" s="2" t="s">
        <v>347</v>
      </c>
      <c r="D798" s="2" t="s">
        <v>4619</v>
      </c>
      <c r="E798" s="2" t="s">
        <v>4620</v>
      </c>
      <c r="F798" s="196" t="s">
        <v>4545</v>
      </c>
      <c r="G798" s="2">
        <v>4</v>
      </c>
      <c r="H798" s="2" t="s">
        <v>5761</v>
      </c>
      <c r="I798" s="2" t="s">
        <v>3118</v>
      </c>
      <c r="J798" s="2" t="s">
        <v>558</v>
      </c>
      <c r="K798" s="2" t="s">
        <v>42</v>
      </c>
      <c r="L798" s="34" t="str">
        <f t="shared" si="48"/>
        <v>成田　啓史 (4)</v>
      </c>
      <c r="M798" s="34" t="str">
        <f t="shared" si="49"/>
        <v>03</v>
      </c>
      <c r="N798" s="34" t="str">
        <f t="shared" si="50"/>
        <v>Satoshi NARITA (03)</v>
      </c>
      <c r="O798" s="34">
        <f t="shared" si="51"/>
        <v>100000799</v>
      </c>
    </row>
    <row r="799" spans="1:15" ht="18">
      <c r="A799" s="186">
        <v>800</v>
      </c>
      <c r="B799" s="2">
        <v>492195</v>
      </c>
      <c r="C799" s="2" t="s">
        <v>347</v>
      </c>
      <c r="D799" s="2" t="s">
        <v>4621</v>
      </c>
      <c r="E799" s="2" t="s">
        <v>4622</v>
      </c>
      <c r="F799" s="196" t="s">
        <v>4623</v>
      </c>
      <c r="G799" s="2">
        <v>4</v>
      </c>
      <c r="H799" s="2" t="s">
        <v>5759</v>
      </c>
      <c r="I799" s="2" t="s">
        <v>3030</v>
      </c>
      <c r="J799" s="2" t="s">
        <v>550</v>
      </c>
      <c r="K799" s="2" t="s">
        <v>42</v>
      </c>
      <c r="L799" s="34" t="str">
        <f t="shared" si="48"/>
        <v>下川　夏輝 (4)</v>
      </c>
      <c r="M799" s="34" t="str">
        <f t="shared" si="49"/>
        <v>03</v>
      </c>
      <c r="N799" s="34" t="str">
        <f t="shared" si="50"/>
        <v>Natsuki SHIMOKAWA (03)</v>
      </c>
      <c r="O799" s="34">
        <f t="shared" si="51"/>
        <v>100000800</v>
      </c>
    </row>
    <row r="800" spans="1:15" ht="18">
      <c r="A800" s="186">
        <v>801</v>
      </c>
      <c r="B800" s="2">
        <v>492195</v>
      </c>
      <c r="C800" s="2" t="s">
        <v>347</v>
      </c>
      <c r="D800" s="2" t="s">
        <v>4624</v>
      </c>
      <c r="E800" s="2" t="s">
        <v>4625</v>
      </c>
      <c r="F800" s="196" t="s">
        <v>4626</v>
      </c>
      <c r="G800" s="2">
        <v>3</v>
      </c>
      <c r="H800" s="2" t="s">
        <v>6027</v>
      </c>
      <c r="I800" s="2" t="s">
        <v>4627</v>
      </c>
      <c r="J800" s="2" t="s">
        <v>320</v>
      </c>
      <c r="K800" s="2" t="s">
        <v>42</v>
      </c>
      <c r="L800" s="34" t="str">
        <f t="shared" si="48"/>
        <v>須賀田　陽 (3)</v>
      </c>
      <c r="M800" s="34" t="str">
        <f t="shared" si="49"/>
        <v>04</v>
      </c>
      <c r="N800" s="34" t="str">
        <f t="shared" si="50"/>
        <v>Haru SUGATA (04)</v>
      </c>
      <c r="O800" s="34">
        <f t="shared" si="51"/>
        <v>100000801</v>
      </c>
    </row>
    <row r="801" spans="1:15" ht="18">
      <c r="A801" s="186">
        <v>802</v>
      </c>
      <c r="B801" s="2">
        <v>492195</v>
      </c>
      <c r="C801" s="2" t="s">
        <v>347</v>
      </c>
      <c r="D801" s="2" t="s">
        <v>4628</v>
      </c>
      <c r="E801" s="2" t="s">
        <v>4629</v>
      </c>
      <c r="F801" s="196" t="s">
        <v>4186</v>
      </c>
      <c r="G801" s="2">
        <v>3</v>
      </c>
      <c r="H801" s="2" t="s">
        <v>5779</v>
      </c>
      <c r="I801" s="2" t="s">
        <v>638</v>
      </c>
      <c r="J801" s="2" t="s">
        <v>4630</v>
      </c>
      <c r="K801" s="2" t="s">
        <v>42</v>
      </c>
      <c r="L801" s="34" t="str">
        <f t="shared" si="48"/>
        <v>藤野　一寿 (3)</v>
      </c>
      <c r="M801" s="34" t="str">
        <f t="shared" si="49"/>
        <v>04</v>
      </c>
      <c r="N801" s="34" t="str">
        <f t="shared" si="50"/>
        <v>Kazutoshi FUJINO (04)</v>
      </c>
      <c r="O801" s="34">
        <f t="shared" si="51"/>
        <v>100000802</v>
      </c>
    </row>
    <row r="802" spans="1:15" ht="18">
      <c r="A802" s="186">
        <v>803</v>
      </c>
      <c r="B802" s="2">
        <v>492195</v>
      </c>
      <c r="C802" s="2" t="s">
        <v>347</v>
      </c>
      <c r="D802" s="2" t="s">
        <v>4631</v>
      </c>
      <c r="E802" s="2" t="s">
        <v>4632</v>
      </c>
      <c r="F802" s="196" t="s">
        <v>4633</v>
      </c>
      <c r="G802" s="2">
        <v>3</v>
      </c>
      <c r="H802" s="2" t="s">
        <v>5768</v>
      </c>
      <c r="I802" s="2" t="s">
        <v>1070</v>
      </c>
      <c r="J802" s="2" t="s">
        <v>4634</v>
      </c>
      <c r="K802" s="2" t="s">
        <v>42</v>
      </c>
      <c r="L802" s="34" t="str">
        <f t="shared" si="48"/>
        <v>奥谷　拓征 (3)</v>
      </c>
      <c r="M802" s="34" t="str">
        <f t="shared" si="49"/>
        <v>04</v>
      </c>
      <c r="N802" s="34" t="str">
        <f t="shared" si="50"/>
        <v>Takusei OKUTANI (04)</v>
      </c>
      <c r="O802" s="34">
        <f t="shared" si="51"/>
        <v>100000803</v>
      </c>
    </row>
    <row r="803" spans="1:15" ht="18">
      <c r="A803" s="186">
        <v>804</v>
      </c>
      <c r="B803" s="2">
        <v>492195</v>
      </c>
      <c r="C803" s="2" t="s">
        <v>347</v>
      </c>
      <c r="D803" s="2" t="s">
        <v>4635</v>
      </c>
      <c r="E803" s="2" t="s">
        <v>4636</v>
      </c>
      <c r="F803" s="196" t="s">
        <v>4203</v>
      </c>
      <c r="G803" s="2">
        <v>3</v>
      </c>
      <c r="H803" s="2" t="s">
        <v>5946</v>
      </c>
      <c r="I803" s="2" t="s">
        <v>4637</v>
      </c>
      <c r="J803" s="2" t="s">
        <v>55</v>
      </c>
      <c r="K803" s="2" t="s">
        <v>42</v>
      </c>
      <c r="L803" s="34" t="str">
        <f t="shared" si="48"/>
        <v>三柳　遥暉 (3)</v>
      </c>
      <c r="M803" s="34" t="str">
        <f t="shared" si="49"/>
        <v>05</v>
      </c>
      <c r="N803" s="34" t="str">
        <f t="shared" si="50"/>
        <v>Haruki MITSUYANAGI (05)</v>
      </c>
      <c r="O803" s="34">
        <f t="shared" si="51"/>
        <v>100000804</v>
      </c>
    </row>
    <row r="804" spans="1:15" ht="18">
      <c r="A804" s="186">
        <v>805</v>
      </c>
      <c r="B804" s="2">
        <v>492195</v>
      </c>
      <c r="C804" s="2" t="s">
        <v>347</v>
      </c>
      <c r="D804" s="2" t="s">
        <v>4638</v>
      </c>
      <c r="E804" s="2" t="s">
        <v>4639</v>
      </c>
      <c r="F804" s="196" t="s">
        <v>4640</v>
      </c>
      <c r="G804" s="2">
        <v>3</v>
      </c>
      <c r="H804" s="2" t="s">
        <v>5759</v>
      </c>
      <c r="I804" s="2" t="s">
        <v>369</v>
      </c>
      <c r="J804" s="2" t="s">
        <v>1368</v>
      </c>
      <c r="K804" s="2" t="s">
        <v>42</v>
      </c>
      <c r="L804" s="34" t="str">
        <f t="shared" si="48"/>
        <v>谷本　琳 (3)</v>
      </c>
      <c r="M804" s="34" t="str">
        <f t="shared" si="49"/>
        <v>04</v>
      </c>
      <c r="N804" s="34" t="str">
        <f t="shared" si="50"/>
        <v>Rin TANIMOTO (04)</v>
      </c>
      <c r="O804" s="34">
        <f t="shared" si="51"/>
        <v>100000805</v>
      </c>
    </row>
    <row r="805" spans="1:15" ht="18">
      <c r="A805" s="186">
        <v>806</v>
      </c>
      <c r="B805" s="2">
        <v>492195</v>
      </c>
      <c r="C805" s="2" t="s">
        <v>347</v>
      </c>
      <c r="D805" s="2" t="s">
        <v>5382</v>
      </c>
      <c r="E805" s="2" t="s">
        <v>5383</v>
      </c>
      <c r="F805" s="196" t="s">
        <v>5384</v>
      </c>
      <c r="G805" s="2">
        <v>3</v>
      </c>
      <c r="H805" s="2" t="s">
        <v>5760</v>
      </c>
      <c r="I805" s="2" t="s">
        <v>3675</v>
      </c>
      <c r="J805" s="2" t="s">
        <v>139</v>
      </c>
      <c r="K805" s="2" t="s">
        <v>42</v>
      </c>
      <c r="L805" s="34" t="str">
        <f t="shared" si="48"/>
        <v>萩野　俊 (3)</v>
      </c>
      <c r="M805" s="34" t="str">
        <f t="shared" si="49"/>
        <v>05</v>
      </c>
      <c r="N805" s="34" t="str">
        <f t="shared" si="50"/>
        <v>Shun HAGINO (05)</v>
      </c>
      <c r="O805" s="34">
        <f t="shared" si="51"/>
        <v>100000806</v>
      </c>
    </row>
    <row r="806" spans="1:15" ht="18">
      <c r="A806" s="186">
        <v>807</v>
      </c>
      <c r="B806" s="2">
        <v>492195</v>
      </c>
      <c r="C806" s="2" t="s">
        <v>347</v>
      </c>
      <c r="D806" s="2" t="s">
        <v>5551</v>
      </c>
      <c r="E806" s="2" t="s">
        <v>5552</v>
      </c>
      <c r="F806" s="196" t="s">
        <v>4735</v>
      </c>
      <c r="G806" s="2">
        <v>3</v>
      </c>
      <c r="H806" s="2" t="s">
        <v>6217</v>
      </c>
      <c r="I806" s="2" t="s">
        <v>310</v>
      </c>
      <c r="J806" s="2" t="s">
        <v>101</v>
      </c>
      <c r="K806" s="2" t="s">
        <v>42</v>
      </c>
      <c r="L806" s="34" t="str">
        <f t="shared" si="48"/>
        <v>森下　涼介 (3)</v>
      </c>
      <c r="M806" s="34" t="str">
        <f t="shared" si="49"/>
        <v>04</v>
      </c>
      <c r="N806" s="34" t="str">
        <f t="shared" si="50"/>
        <v>Ryosuke MORISHITA (04)</v>
      </c>
      <c r="O806" s="34">
        <f t="shared" si="51"/>
        <v>100000807</v>
      </c>
    </row>
    <row r="807" spans="1:15" ht="18">
      <c r="A807" s="186">
        <v>808</v>
      </c>
      <c r="B807" s="2">
        <v>492195</v>
      </c>
      <c r="C807" s="2" t="s">
        <v>347</v>
      </c>
      <c r="D807" s="2" t="s">
        <v>5553</v>
      </c>
      <c r="E807" s="2" t="s">
        <v>5554</v>
      </c>
      <c r="F807" s="196" t="s">
        <v>7147</v>
      </c>
      <c r="G807" s="2">
        <v>3</v>
      </c>
      <c r="H807" s="2" t="s">
        <v>5779</v>
      </c>
      <c r="I807" s="2" t="s">
        <v>412</v>
      </c>
      <c r="J807" s="2" t="s">
        <v>203</v>
      </c>
      <c r="K807" s="2" t="s">
        <v>42</v>
      </c>
      <c r="L807" s="34" t="str">
        <f t="shared" si="48"/>
        <v>髙木　隆誠 (3)</v>
      </c>
      <c r="M807" s="34" t="str">
        <f t="shared" si="49"/>
        <v>04</v>
      </c>
      <c r="N807" s="34" t="str">
        <f t="shared" si="50"/>
        <v>Ryusei TAKAGI (04)</v>
      </c>
      <c r="O807" s="34">
        <f t="shared" si="51"/>
        <v>100000808</v>
      </c>
    </row>
    <row r="808" spans="1:15" ht="18">
      <c r="A808" s="186">
        <v>809</v>
      </c>
      <c r="B808" s="2">
        <v>492195</v>
      </c>
      <c r="C808" s="2" t="s">
        <v>347</v>
      </c>
      <c r="D808" s="2" t="s">
        <v>7148</v>
      </c>
      <c r="E808" s="2" t="s">
        <v>7149</v>
      </c>
      <c r="F808" s="196" t="s">
        <v>5112</v>
      </c>
      <c r="G808" s="2">
        <v>3</v>
      </c>
      <c r="H808" s="2" t="s">
        <v>5759</v>
      </c>
      <c r="I808" s="2" t="s">
        <v>131</v>
      </c>
      <c r="J808" s="2" t="s">
        <v>7150</v>
      </c>
      <c r="K808" s="2" t="s">
        <v>42</v>
      </c>
      <c r="L808" s="34" t="str">
        <f t="shared" si="48"/>
        <v>中村　寛 (3)</v>
      </c>
      <c r="M808" s="34" t="str">
        <f t="shared" si="49"/>
        <v>04</v>
      </c>
      <c r="N808" s="34" t="str">
        <f t="shared" si="50"/>
        <v>Kan NAKAMURA (04)</v>
      </c>
      <c r="O808" s="34">
        <f t="shared" si="51"/>
        <v>100000809</v>
      </c>
    </row>
    <row r="809" spans="1:15" ht="18">
      <c r="A809" s="186">
        <v>810</v>
      </c>
      <c r="B809" s="2">
        <v>492195</v>
      </c>
      <c r="C809" s="2" t="s">
        <v>347</v>
      </c>
      <c r="D809" s="2" t="s">
        <v>7151</v>
      </c>
      <c r="E809" s="2" t="s">
        <v>7152</v>
      </c>
      <c r="F809" s="196" t="s">
        <v>3898</v>
      </c>
      <c r="G809" s="2">
        <v>3</v>
      </c>
      <c r="H809" s="2" t="s">
        <v>6027</v>
      </c>
      <c r="I809" s="2" t="s">
        <v>108</v>
      </c>
      <c r="J809" s="2" t="s">
        <v>49</v>
      </c>
      <c r="K809" s="2" t="s">
        <v>42</v>
      </c>
      <c r="L809" s="34" t="str">
        <f t="shared" si="48"/>
        <v>小林　泰輔 (3)</v>
      </c>
      <c r="M809" s="34" t="str">
        <f t="shared" si="49"/>
        <v>03</v>
      </c>
      <c r="N809" s="34" t="str">
        <f t="shared" si="50"/>
        <v>Taisuke KOBAYASHI (03)</v>
      </c>
      <c r="O809" s="34">
        <f t="shared" si="51"/>
        <v>100000810</v>
      </c>
    </row>
    <row r="810" spans="1:15" ht="18">
      <c r="A810" s="186">
        <v>811</v>
      </c>
      <c r="B810" s="2">
        <v>492195</v>
      </c>
      <c r="C810" s="2" t="s">
        <v>347</v>
      </c>
      <c r="D810" s="2" t="s">
        <v>7153</v>
      </c>
      <c r="E810" s="2" t="s">
        <v>7154</v>
      </c>
      <c r="F810" s="196" t="s">
        <v>4022</v>
      </c>
      <c r="G810" s="2">
        <v>3</v>
      </c>
      <c r="H810" s="2" t="s">
        <v>5760</v>
      </c>
      <c r="I810" s="2" t="s">
        <v>274</v>
      </c>
      <c r="J810" s="2" t="s">
        <v>341</v>
      </c>
      <c r="K810" s="2" t="s">
        <v>42</v>
      </c>
      <c r="L810" s="34" t="str">
        <f t="shared" si="48"/>
        <v>山本　一満 (3)</v>
      </c>
      <c r="M810" s="34" t="str">
        <f t="shared" si="49"/>
        <v>03</v>
      </c>
      <c r="N810" s="34" t="str">
        <f t="shared" si="50"/>
        <v>Kazuma YAMAMOTO (03)</v>
      </c>
      <c r="O810" s="34">
        <f t="shared" si="51"/>
        <v>100000811</v>
      </c>
    </row>
    <row r="811" spans="1:15" ht="18">
      <c r="A811" s="186">
        <v>812</v>
      </c>
      <c r="B811" s="2">
        <v>492195</v>
      </c>
      <c r="C811" s="2" t="s">
        <v>347</v>
      </c>
      <c r="D811" s="2" t="s">
        <v>7155</v>
      </c>
      <c r="E811" s="2" t="s">
        <v>7156</v>
      </c>
      <c r="F811" s="196" t="s">
        <v>5036</v>
      </c>
      <c r="G811" s="2">
        <v>4</v>
      </c>
      <c r="H811" s="2" t="s">
        <v>5761</v>
      </c>
      <c r="I811" s="2" t="s">
        <v>497</v>
      </c>
      <c r="J811" s="2" t="s">
        <v>346</v>
      </c>
      <c r="K811" s="2" t="s">
        <v>42</v>
      </c>
      <c r="L811" s="34" t="str">
        <f t="shared" si="48"/>
        <v>番　ひろ希 (4)</v>
      </c>
      <c r="M811" s="34" t="str">
        <f t="shared" si="49"/>
        <v>03</v>
      </c>
      <c r="N811" s="34" t="str">
        <f t="shared" si="50"/>
        <v>Hiroki BAN (03)</v>
      </c>
      <c r="O811" s="34">
        <f t="shared" si="51"/>
        <v>100000812</v>
      </c>
    </row>
    <row r="812" spans="1:15" ht="18">
      <c r="A812" s="186">
        <v>813</v>
      </c>
      <c r="B812" s="2">
        <v>492195</v>
      </c>
      <c r="C812" s="2" t="s">
        <v>347</v>
      </c>
      <c r="D812" s="2" t="s">
        <v>7157</v>
      </c>
      <c r="E812" s="2" t="s">
        <v>7158</v>
      </c>
      <c r="F812" s="196" t="s">
        <v>4919</v>
      </c>
      <c r="G812" s="2">
        <v>3</v>
      </c>
      <c r="H812" s="2" t="s">
        <v>6216</v>
      </c>
      <c r="I812" s="2" t="s">
        <v>237</v>
      </c>
      <c r="J812" s="2" t="s">
        <v>976</v>
      </c>
      <c r="K812" s="2" t="s">
        <v>42</v>
      </c>
      <c r="L812" s="34" t="str">
        <f t="shared" si="48"/>
        <v>山﨑　恵澄 (3)</v>
      </c>
      <c r="M812" s="34" t="str">
        <f t="shared" si="49"/>
        <v>03</v>
      </c>
      <c r="N812" s="34" t="str">
        <f t="shared" si="50"/>
        <v>Keito YAMAZAKI (03)</v>
      </c>
      <c r="O812" s="34">
        <f t="shared" si="51"/>
        <v>100000813</v>
      </c>
    </row>
    <row r="813" spans="1:15" ht="18">
      <c r="A813" s="186">
        <v>814</v>
      </c>
      <c r="B813" s="2">
        <v>492195</v>
      </c>
      <c r="C813" s="2" t="s">
        <v>347</v>
      </c>
      <c r="D813" s="2" t="s">
        <v>7159</v>
      </c>
      <c r="E813" s="2" t="s">
        <v>7160</v>
      </c>
      <c r="F813" s="196" t="s">
        <v>4661</v>
      </c>
      <c r="G813" s="2">
        <v>3</v>
      </c>
      <c r="H813" s="2" t="s">
        <v>5779</v>
      </c>
      <c r="I813" s="2" t="s">
        <v>3019</v>
      </c>
      <c r="J813" s="2" t="s">
        <v>53</v>
      </c>
      <c r="K813" s="2" t="s">
        <v>42</v>
      </c>
      <c r="L813" s="34" t="str">
        <f t="shared" si="48"/>
        <v>古田　優輝 (3)</v>
      </c>
      <c r="M813" s="34" t="str">
        <f t="shared" si="49"/>
        <v>04</v>
      </c>
      <c r="N813" s="34" t="str">
        <f t="shared" si="50"/>
        <v>Yuki FURUTA (04)</v>
      </c>
      <c r="O813" s="34">
        <f t="shared" si="51"/>
        <v>100000814</v>
      </c>
    </row>
    <row r="814" spans="1:15" ht="18">
      <c r="A814" s="186">
        <v>815</v>
      </c>
      <c r="B814" s="2">
        <v>492195</v>
      </c>
      <c r="C814" s="2" t="s">
        <v>347</v>
      </c>
      <c r="D814" s="2" t="s">
        <v>7161</v>
      </c>
      <c r="E814" s="2" t="s">
        <v>7162</v>
      </c>
      <c r="F814" s="196" t="s">
        <v>7163</v>
      </c>
      <c r="G814" s="2">
        <v>3</v>
      </c>
      <c r="H814" s="2" t="s">
        <v>5759</v>
      </c>
      <c r="I814" s="2" t="s">
        <v>648</v>
      </c>
      <c r="J814" s="2" t="s">
        <v>7164</v>
      </c>
      <c r="K814" s="2" t="s">
        <v>42</v>
      </c>
      <c r="L814" s="34" t="str">
        <f t="shared" si="48"/>
        <v>南部　悠陽 (3)</v>
      </c>
      <c r="M814" s="34" t="str">
        <f t="shared" si="49"/>
        <v>04</v>
      </c>
      <c r="N814" s="34" t="str">
        <f t="shared" si="50"/>
        <v>Yuhi NAMBU (04)</v>
      </c>
      <c r="O814" s="34">
        <f t="shared" si="51"/>
        <v>100000815</v>
      </c>
    </row>
    <row r="815" spans="1:15" ht="18">
      <c r="A815" s="186">
        <v>816</v>
      </c>
      <c r="B815" s="2">
        <v>492195</v>
      </c>
      <c r="C815" s="2" t="s">
        <v>347</v>
      </c>
      <c r="D815" s="2" t="s">
        <v>7165</v>
      </c>
      <c r="E815" s="2" t="s">
        <v>7166</v>
      </c>
      <c r="F815" s="196" t="s">
        <v>7167</v>
      </c>
      <c r="G815" s="2">
        <v>3</v>
      </c>
      <c r="H815" s="2" t="s">
        <v>5768</v>
      </c>
      <c r="I815" s="2" t="s">
        <v>269</v>
      </c>
      <c r="J815" s="2" t="s">
        <v>284</v>
      </c>
      <c r="K815" s="2" t="s">
        <v>42</v>
      </c>
      <c r="L815" s="34" t="str">
        <f t="shared" si="48"/>
        <v>北　駿介 (3)</v>
      </c>
      <c r="M815" s="34" t="str">
        <f t="shared" si="49"/>
        <v>04</v>
      </c>
      <c r="N815" s="34" t="str">
        <f t="shared" si="50"/>
        <v>Shunsuke KITA (04)</v>
      </c>
      <c r="O815" s="34">
        <f t="shared" si="51"/>
        <v>100000816</v>
      </c>
    </row>
    <row r="816" spans="1:15" ht="18">
      <c r="A816" s="186">
        <v>817</v>
      </c>
      <c r="B816" s="2">
        <v>492195</v>
      </c>
      <c r="C816" s="2" t="s">
        <v>347</v>
      </c>
      <c r="D816" s="2" t="s">
        <v>7168</v>
      </c>
      <c r="E816" s="2" t="s">
        <v>7169</v>
      </c>
      <c r="F816" s="196" t="s">
        <v>3661</v>
      </c>
      <c r="G816" s="2">
        <v>3</v>
      </c>
      <c r="H816" s="2" t="s">
        <v>6213</v>
      </c>
      <c r="I816" s="2" t="s">
        <v>3108</v>
      </c>
      <c r="J816" s="2" t="s">
        <v>584</v>
      </c>
      <c r="K816" s="2" t="s">
        <v>42</v>
      </c>
      <c r="L816" s="34" t="str">
        <f t="shared" si="48"/>
        <v>北島　正裕 (3)</v>
      </c>
      <c r="M816" s="34" t="str">
        <f t="shared" si="49"/>
        <v>04</v>
      </c>
      <c r="N816" s="34" t="str">
        <f t="shared" si="50"/>
        <v>Masahiro KITAJIMA (04)</v>
      </c>
      <c r="O816" s="34">
        <f t="shared" si="51"/>
        <v>100000817</v>
      </c>
    </row>
    <row r="817" spans="1:15" ht="18">
      <c r="A817" s="186">
        <v>818</v>
      </c>
      <c r="B817" s="2">
        <v>492195</v>
      </c>
      <c r="C817" s="2" t="s">
        <v>347</v>
      </c>
      <c r="D817" s="2" t="s">
        <v>7170</v>
      </c>
      <c r="E817" s="2" t="s">
        <v>7171</v>
      </c>
      <c r="F817" s="196" t="s">
        <v>7172</v>
      </c>
      <c r="G817" s="2">
        <v>3</v>
      </c>
      <c r="H817" s="2" t="s">
        <v>5834</v>
      </c>
      <c r="I817" s="2" t="s">
        <v>691</v>
      </c>
      <c r="J817" s="2" t="s">
        <v>7173</v>
      </c>
      <c r="K817" s="2" t="s">
        <v>42</v>
      </c>
      <c r="L817" s="34" t="str">
        <f t="shared" si="48"/>
        <v>川﨑　太翔 (3)</v>
      </c>
      <c r="M817" s="34" t="str">
        <f t="shared" si="49"/>
        <v>04</v>
      </c>
      <c r="N817" s="34" t="str">
        <f t="shared" si="50"/>
        <v>Taisho KAWASAKI (04)</v>
      </c>
      <c r="O817" s="34">
        <f t="shared" si="51"/>
        <v>100000818</v>
      </c>
    </row>
    <row r="818" spans="1:15" ht="18">
      <c r="A818" s="186">
        <v>819</v>
      </c>
      <c r="B818" s="2">
        <v>492195</v>
      </c>
      <c r="C818" s="2" t="s">
        <v>347</v>
      </c>
      <c r="D818" s="2" t="s">
        <v>7174</v>
      </c>
      <c r="E818" s="2" t="s">
        <v>7175</v>
      </c>
      <c r="F818" s="196" t="s">
        <v>4133</v>
      </c>
      <c r="G818" s="2">
        <v>3</v>
      </c>
      <c r="H818" s="2" t="s">
        <v>5834</v>
      </c>
      <c r="I818" s="2" t="s">
        <v>301</v>
      </c>
      <c r="J818" s="2" t="s">
        <v>205</v>
      </c>
      <c r="K818" s="2" t="s">
        <v>42</v>
      </c>
      <c r="L818" s="34" t="str">
        <f t="shared" si="48"/>
        <v>平井　優透 (3)</v>
      </c>
      <c r="M818" s="34" t="str">
        <f t="shared" si="49"/>
        <v>04</v>
      </c>
      <c r="N818" s="34" t="str">
        <f t="shared" si="50"/>
        <v>Yuto HIRAI (04)</v>
      </c>
      <c r="O818" s="34">
        <f t="shared" si="51"/>
        <v>100000819</v>
      </c>
    </row>
    <row r="819" spans="1:15" ht="18">
      <c r="A819" s="186">
        <v>820</v>
      </c>
      <c r="B819" s="2">
        <v>492195</v>
      </c>
      <c r="C819" s="2" t="s">
        <v>347</v>
      </c>
      <c r="D819" s="2" t="s">
        <v>7176</v>
      </c>
      <c r="E819" s="2" t="s">
        <v>7177</v>
      </c>
      <c r="F819" s="196" t="s">
        <v>3975</v>
      </c>
      <c r="G819" s="2">
        <v>3</v>
      </c>
      <c r="H819" s="2" t="s">
        <v>5834</v>
      </c>
      <c r="I819" s="2" t="s">
        <v>3857</v>
      </c>
      <c r="J819" s="2" t="s">
        <v>539</v>
      </c>
      <c r="K819" s="2" t="s">
        <v>42</v>
      </c>
      <c r="L819" s="34" t="str">
        <f t="shared" si="48"/>
        <v>岩永　倫太郎 (3)</v>
      </c>
      <c r="M819" s="34" t="str">
        <f t="shared" si="49"/>
        <v>04</v>
      </c>
      <c r="N819" s="34" t="str">
        <f t="shared" si="50"/>
        <v>Rintaro IWANAGA (04)</v>
      </c>
      <c r="O819" s="34">
        <f t="shared" si="51"/>
        <v>100000820</v>
      </c>
    </row>
    <row r="820" spans="1:15" ht="18">
      <c r="A820" s="186">
        <v>821</v>
      </c>
      <c r="B820" s="2">
        <v>492195</v>
      </c>
      <c r="C820" s="2" t="s">
        <v>347</v>
      </c>
      <c r="D820" s="2" t="s">
        <v>7178</v>
      </c>
      <c r="E820" s="2" t="s">
        <v>7179</v>
      </c>
      <c r="F820" s="196" t="s">
        <v>7180</v>
      </c>
      <c r="G820" s="2">
        <v>3</v>
      </c>
      <c r="H820" s="2" t="s">
        <v>5834</v>
      </c>
      <c r="I820" s="2" t="s">
        <v>152</v>
      </c>
      <c r="J820" s="2" t="s">
        <v>7181</v>
      </c>
      <c r="K820" s="2" t="s">
        <v>42</v>
      </c>
      <c r="L820" s="34" t="str">
        <f t="shared" si="48"/>
        <v>佐藤　英次 (3)</v>
      </c>
      <c r="M820" s="34" t="str">
        <f t="shared" si="49"/>
        <v>05</v>
      </c>
      <c r="N820" s="34" t="str">
        <f t="shared" si="50"/>
        <v>Eiji SATO (05)</v>
      </c>
      <c r="O820" s="34">
        <f t="shared" si="51"/>
        <v>100000821</v>
      </c>
    </row>
    <row r="821" spans="1:15" ht="18">
      <c r="A821" s="186">
        <v>822</v>
      </c>
      <c r="B821" s="2">
        <v>492195</v>
      </c>
      <c r="C821" s="2" t="s">
        <v>347</v>
      </c>
      <c r="D821" s="2" t="s">
        <v>7182</v>
      </c>
      <c r="E821" s="2" t="s">
        <v>7183</v>
      </c>
      <c r="F821" s="196" t="s">
        <v>7184</v>
      </c>
      <c r="G821" s="2">
        <v>2</v>
      </c>
      <c r="H821" s="2" t="s">
        <v>5779</v>
      </c>
      <c r="I821" s="2" t="s">
        <v>149</v>
      </c>
      <c r="J821" s="2" t="s">
        <v>181</v>
      </c>
      <c r="K821" s="2" t="s">
        <v>42</v>
      </c>
      <c r="L821" s="34" t="str">
        <f t="shared" si="48"/>
        <v>中田　凱斗 (2)</v>
      </c>
      <c r="M821" s="34" t="str">
        <f t="shared" si="49"/>
        <v>05</v>
      </c>
      <c r="N821" s="34" t="str">
        <f t="shared" si="50"/>
        <v>Kaito NAKATA (05)</v>
      </c>
      <c r="O821" s="34">
        <f t="shared" si="51"/>
        <v>100000822</v>
      </c>
    </row>
    <row r="822" spans="1:15" ht="18">
      <c r="A822" s="186">
        <v>823</v>
      </c>
      <c r="B822" s="2">
        <v>492195</v>
      </c>
      <c r="C822" s="2" t="s">
        <v>347</v>
      </c>
      <c r="D822" s="2" t="s">
        <v>7185</v>
      </c>
      <c r="E822" s="2" t="s">
        <v>7186</v>
      </c>
      <c r="F822" s="196" t="s">
        <v>6058</v>
      </c>
      <c r="G822" s="2">
        <v>2</v>
      </c>
      <c r="H822" s="2" t="s">
        <v>5779</v>
      </c>
      <c r="I822" s="2" t="s">
        <v>7187</v>
      </c>
      <c r="J822" s="2" t="s">
        <v>7188</v>
      </c>
      <c r="K822" s="2" t="s">
        <v>42</v>
      </c>
      <c r="L822" s="34" t="str">
        <f t="shared" si="48"/>
        <v>寺内　亨志郎 (2)</v>
      </c>
      <c r="M822" s="34" t="str">
        <f t="shared" si="49"/>
        <v>05</v>
      </c>
      <c r="N822" s="34" t="str">
        <f t="shared" si="50"/>
        <v>Kyoshiro TERAUCHI (05)</v>
      </c>
      <c r="O822" s="34">
        <f t="shared" si="51"/>
        <v>100000823</v>
      </c>
    </row>
    <row r="823" spans="1:15" ht="18">
      <c r="A823" s="186">
        <v>824</v>
      </c>
      <c r="B823" s="2">
        <v>492195</v>
      </c>
      <c r="C823" s="2" t="s">
        <v>347</v>
      </c>
      <c r="D823" s="2" t="s">
        <v>7189</v>
      </c>
      <c r="E823" s="2" t="s">
        <v>7190</v>
      </c>
      <c r="F823" s="196" t="s">
        <v>6984</v>
      </c>
      <c r="G823" s="2">
        <v>2</v>
      </c>
      <c r="H823" s="2" t="s">
        <v>5760</v>
      </c>
      <c r="I823" s="2" t="s">
        <v>7191</v>
      </c>
      <c r="J823" s="2" t="s">
        <v>215</v>
      </c>
      <c r="K823" s="2" t="s">
        <v>42</v>
      </c>
      <c r="L823" s="34" t="str">
        <f t="shared" si="48"/>
        <v>蓮香　颯 (2)</v>
      </c>
      <c r="M823" s="34" t="str">
        <f t="shared" si="49"/>
        <v>05</v>
      </c>
      <c r="N823" s="34" t="str">
        <f t="shared" si="50"/>
        <v>Hayate HASUKA (05)</v>
      </c>
      <c r="O823" s="34">
        <f t="shared" si="51"/>
        <v>100000824</v>
      </c>
    </row>
    <row r="824" spans="1:15" ht="18">
      <c r="A824" s="186">
        <v>825</v>
      </c>
      <c r="B824" s="2">
        <v>492195</v>
      </c>
      <c r="C824" s="2" t="s">
        <v>347</v>
      </c>
      <c r="D824" s="2" t="s">
        <v>7192</v>
      </c>
      <c r="E824" s="2" t="s">
        <v>7193</v>
      </c>
      <c r="F824" s="196" t="s">
        <v>6881</v>
      </c>
      <c r="G824" s="2">
        <v>2</v>
      </c>
      <c r="H824" s="2" t="s">
        <v>6519</v>
      </c>
      <c r="I824" s="2" t="s">
        <v>156</v>
      </c>
      <c r="J824" s="2" t="s">
        <v>7194</v>
      </c>
      <c r="K824" s="2" t="s">
        <v>42</v>
      </c>
      <c r="L824" s="34" t="str">
        <f t="shared" si="48"/>
        <v>髙田　真平 (2)</v>
      </c>
      <c r="M824" s="34" t="str">
        <f t="shared" si="49"/>
        <v>06</v>
      </c>
      <c r="N824" s="34" t="str">
        <f t="shared" si="50"/>
        <v>Shimpei TAKADA (06)</v>
      </c>
      <c r="O824" s="34">
        <f t="shared" si="51"/>
        <v>100000825</v>
      </c>
    </row>
    <row r="825" spans="1:15" ht="18">
      <c r="A825" s="186">
        <v>826</v>
      </c>
      <c r="B825" s="2">
        <v>492195</v>
      </c>
      <c r="C825" s="2" t="s">
        <v>347</v>
      </c>
      <c r="D825" s="2" t="s">
        <v>7195</v>
      </c>
      <c r="E825" s="2" t="s">
        <v>7196</v>
      </c>
      <c r="F825" s="196" t="s">
        <v>7197</v>
      </c>
      <c r="G825" s="2">
        <v>2</v>
      </c>
      <c r="H825" s="2" t="s">
        <v>5768</v>
      </c>
      <c r="I825" s="2" t="s">
        <v>253</v>
      </c>
      <c r="J825" s="2" t="s">
        <v>205</v>
      </c>
      <c r="K825" s="2" t="s">
        <v>42</v>
      </c>
      <c r="L825" s="34" t="str">
        <f t="shared" si="48"/>
        <v>樋口　夢叶 (2)</v>
      </c>
      <c r="M825" s="34" t="str">
        <f t="shared" si="49"/>
        <v>06</v>
      </c>
      <c r="N825" s="34" t="str">
        <f t="shared" si="50"/>
        <v>Yuto HIGUCHI (06)</v>
      </c>
      <c r="O825" s="34">
        <f t="shared" si="51"/>
        <v>100000826</v>
      </c>
    </row>
    <row r="826" spans="1:15" ht="18">
      <c r="A826" s="186">
        <v>827</v>
      </c>
      <c r="B826" s="2">
        <v>492195</v>
      </c>
      <c r="C826" s="2" t="s">
        <v>347</v>
      </c>
      <c r="D826" s="2" t="s">
        <v>7198</v>
      </c>
      <c r="E826" s="2" t="s">
        <v>7199</v>
      </c>
      <c r="F826" s="196" t="s">
        <v>7200</v>
      </c>
      <c r="G826" s="2">
        <v>2</v>
      </c>
      <c r="H826" s="2" t="s">
        <v>6220</v>
      </c>
      <c r="I826" s="2" t="s">
        <v>411</v>
      </c>
      <c r="J826" s="2" t="s">
        <v>7201</v>
      </c>
      <c r="K826" s="2" t="s">
        <v>42</v>
      </c>
      <c r="L826" s="34" t="str">
        <f t="shared" si="48"/>
        <v>木下　富美之 (2)</v>
      </c>
      <c r="M826" s="34" t="str">
        <f t="shared" si="49"/>
        <v>05</v>
      </c>
      <c r="N826" s="34" t="str">
        <f t="shared" si="50"/>
        <v>Fumiyuki KINOSHITA (05)</v>
      </c>
      <c r="O826" s="34">
        <f t="shared" si="51"/>
        <v>100000827</v>
      </c>
    </row>
    <row r="827" spans="1:15" ht="18">
      <c r="A827" s="186">
        <v>828</v>
      </c>
      <c r="B827" s="2">
        <v>492195</v>
      </c>
      <c r="C827" s="2" t="s">
        <v>347</v>
      </c>
      <c r="D827" s="2" t="s">
        <v>7202</v>
      </c>
      <c r="E827" s="2" t="s">
        <v>7203</v>
      </c>
      <c r="F827" s="196" t="s">
        <v>6604</v>
      </c>
      <c r="G827" s="2">
        <v>2</v>
      </c>
      <c r="H827" s="2" t="s">
        <v>5776</v>
      </c>
      <c r="I827" s="2" t="s">
        <v>1400</v>
      </c>
      <c r="J827" s="2" t="s">
        <v>406</v>
      </c>
      <c r="K827" s="2" t="s">
        <v>42</v>
      </c>
      <c r="L827" s="34" t="str">
        <f t="shared" si="48"/>
        <v>青山　泰樹 (2)</v>
      </c>
      <c r="M827" s="34" t="str">
        <f t="shared" si="49"/>
        <v>06</v>
      </c>
      <c r="N827" s="34" t="str">
        <f t="shared" si="50"/>
        <v>Taiki AOYAMA (06)</v>
      </c>
      <c r="O827" s="34">
        <f t="shared" si="51"/>
        <v>100000828</v>
      </c>
    </row>
    <row r="828" spans="1:15" ht="18">
      <c r="A828" s="186">
        <v>829</v>
      </c>
      <c r="B828" s="2">
        <v>492195</v>
      </c>
      <c r="C828" s="2" t="s">
        <v>347</v>
      </c>
      <c r="D828" s="2" t="s">
        <v>7204</v>
      </c>
      <c r="E828" s="2" t="s">
        <v>7205</v>
      </c>
      <c r="F828" s="196" t="s">
        <v>7060</v>
      </c>
      <c r="G828" s="2">
        <v>2</v>
      </c>
      <c r="H828" s="2" t="s">
        <v>5978</v>
      </c>
      <c r="I828" s="2" t="s">
        <v>469</v>
      </c>
      <c r="J828" s="2" t="s">
        <v>71</v>
      </c>
      <c r="K828" s="2" t="s">
        <v>42</v>
      </c>
      <c r="L828" s="34" t="str">
        <f t="shared" si="48"/>
        <v>細見　昂輝 (2)</v>
      </c>
      <c r="M828" s="34" t="str">
        <f t="shared" si="49"/>
        <v>05</v>
      </c>
      <c r="N828" s="34" t="str">
        <f t="shared" si="50"/>
        <v>Koki HOSOMI (05)</v>
      </c>
      <c r="O828" s="34">
        <f t="shared" si="51"/>
        <v>100000829</v>
      </c>
    </row>
    <row r="829" spans="1:15" ht="18">
      <c r="A829" s="186">
        <v>830</v>
      </c>
      <c r="B829" s="2">
        <v>492195</v>
      </c>
      <c r="C829" s="2" t="s">
        <v>347</v>
      </c>
      <c r="D829" s="2" t="s">
        <v>7206</v>
      </c>
      <c r="E829" s="2" t="s">
        <v>7207</v>
      </c>
      <c r="F829" s="196" t="s">
        <v>7208</v>
      </c>
      <c r="G829" s="2">
        <v>2</v>
      </c>
      <c r="H829" s="2" t="s">
        <v>5769</v>
      </c>
      <c r="I829" s="2" t="s">
        <v>6306</v>
      </c>
      <c r="J829" s="2" t="s">
        <v>209</v>
      </c>
      <c r="K829" s="2" t="s">
        <v>42</v>
      </c>
      <c r="L829" s="34" t="str">
        <f t="shared" si="48"/>
        <v>梶山　大輝 (2)</v>
      </c>
      <c r="M829" s="34" t="str">
        <f t="shared" si="49"/>
        <v>05</v>
      </c>
      <c r="N829" s="34" t="str">
        <f t="shared" si="50"/>
        <v>Daiki KAJIYAMA (05)</v>
      </c>
      <c r="O829" s="34">
        <f t="shared" si="51"/>
        <v>100000830</v>
      </c>
    </row>
    <row r="830" spans="1:15" ht="18">
      <c r="A830" s="186">
        <v>831</v>
      </c>
      <c r="B830" s="2">
        <v>492195</v>
      </c>
      <c r="C830" s="2" t="s">
        <v>347</v>
      </c>
      <c r="D830" s="2" t="s">
        <v>7209</v>
      </c>
      <c r="E830" s="2" t="s">
        <v>7210</v>
      </c>
      <c r="F830" s="196" t="s">
        <v>7211</v>
      </c>
      <c r="G830" s="2">
        <v>2</v>
      </c>
      <c r="H830" s="2" t="s">
        <v>5769</v>
      </c>
      <c r="I830" s="2" t="s">
        <v>253</v>
      </c>
      <c r="J830" s="2" t="s">
        <v>256</v>
      </c>
      <c r="K830" s="2" t="s">
        <v>42</v>
      </c>
      <c r="L830" s="34" t="str">
        <f t="shared" si="48"/>
        <v>樋口　聡一 (2)</v>
      </c>
      <c r="M830" s="34" t="str">
        <f t="shared" si="49"/>
        <v>05</v>
      </c>
      <c r="N830" s="34" t="str">
        <f t="shared" si="50"/>
        <v>Soichi HIGUCHI (05)</v>
      </c>
      <c r="O830" s="34">
        <f t="shared" si="51"/>
        <v>100000831</v>
      </c>
    </row>
    <row r="831" spans="1:15" ht="18">
      <c r="A831" s="186">
        <v>832</v>
      </c>
      <c r="B831" s="2">
        <v>492195</v>
      </c>
      <c r="C831" s="2" t="s">
        <v>347</v>
      </c>
      <c r="D831" s="2" t="s">
        <v>7212</v>
      </c>
      <c r="E831" s="2" t="s">
        <v>7213</v>
      </c>
      <c r="F831" s="196" t="s">
        <v>4581</v>
      </c>
      <c r="G831" s="2">
        <v>2</v>
      </c>
      <c r="H831" s="2" t="s">
        <v>6440</v>
      </c>
      <c r="I831" s="2" t="s">
        <v>7214</v>
      </c>
      <c r="J831" s="2" t="s">
        <v>7215</v>
      </c>
      <c r="K831" s="2" t="s">
        <v>42</v>
      </c>
      <c r="L831" s="34" t="str">
        <f t="shared" si="48"/>
        <v>稲垣　喜一 (2)</v>
      </c>
      <c r="M831" s="34" t="str">
        <f t="shared" si="49"/>
        <v>04</v>
      </c>
      <c r="N831" s="34" t="str">
        <f t="shared" si="50"/>
        <v>Yoshikazu INAGAKI (04)</v>
      </c>
      <c r="O831" s="34">
        <f t="shared" si="51"/>
        <v>100000832</v>
      </c>
    </row>
    <row r="832" spans="1:15" ht="18">
      <c r="A832" s="186">
        <v>833</v>
      </c>
      <c r="B832" s="2">
        <v>492195</v>
      </c>
      <c r="C832" s="2" t="s">
        <v>347</v>
      </c>
      <c r="D832" s="2" t="s">
        <v>7216</v>
      </c>
      <c r="E832" s="2" t="s">
        <v>7217</v>
      </c>
      <c r="F832" s="196" t="s">
        <v>7218</v>
      </c>
      <c r="G832" s="2">
        <v>2</v>
      </c>
      <c r="H832" s="2" t="s">
        <v>5759</v>
      </c>
      <c r="I832" s="2" t="s">
        <v>7219</v>
      </c>
      <c r="J832" s="2" t="s">
        <v>320</v>
      </c>
      <c r="K832" s="2" t="s">
        <v>42</v>
      </c>
      <c r="L832" s="34" t="str">
        <f t="shared" si="48"/>
        <v>押谷　征明 (2)</v>
      </c>
      <c r="M832" s="34" t="str">
        <f t="shared" si="49"/>
        <v>06</v>
      </c>
      <c r="N832" s="34" t="str">
        <f t="shared" si="50"/>
        <v>Haru OSHITANI (06)</v>
      </c>
      <c r="O832" s="34">
        <f t="shared" si="51"/>
        <v>100000833</v>
      </c>
    </row>
    <row r="833" spans="1:15" ht="18">
      <c r="A833" s="186">
        <v>834</v>
      </c>
      <c r="B833" s="2">
        <v>492195</v>
      </c>
      <c r="C833" s="2" t="s">
        <v>347</v>
      </c>
      <c r="D833" s="2" t="s">
        <v>7220</v>
      </c>
      <c r="E833" s="2" t="s">
        <v>7221</v>
      </c>
      <c r="F833" s="196" t="s">
        <v>3575</v>
      </c>
      <c r="G833" s="2">
        <v>2</v>
      </c>
      <c r="H833" s="2" t="s">
        <v>5759</v>
      </c>
      <c r="I833" s="2" t="s">
        <v>7222</v>
      </c>
      <c r="J833" s="2" t="s">
        <v>293</v>
      </c>
      <c r="K833" s="2" t="s">
        <v>42</v>
      </c>
      <c r="L833" s="34" t="str">
        <f t="shared" si="48"/>
        <v>名代　涼真 (2)</v>
      </c>
      <c r="M833" s="34" t="str">
        <f t="shared" si="49"/>
        <v>04</v>
      </c>
      <c r="N833" s="34" t="str">
        <f t="shared" si="50"/>
        <v>Ryoma NADAI (04)</v>
      </c>
      <c r="O833" s="34">
        <f t="shared" si="51"/>
        <v>100000834</v>
      </c>
    </row>
    <row r="834" spans="1:15" ht="18">
      <c r="A834" s="186">
        <v>835</v>
      </c>
      <c r="B834" s="2">
        <v>492195</v>
      </c>
      <c r="C834" s="2" t="s">
        <v>347</v>
      </c>
      <c r="D834" s="2" t="s">
        <v>7223</v>
      </c>
      <c r="E834" s="2" t="s">
        <v>7224</v>
      </c>
      <c r="F834" s="196" t="s">
        <v>7184</v>
      </c>
      <c r="G834" s="2">
        <v>2</v>
      </c>
      <c r="H834" s="2" t="s">
        <v>5769</v>
      </c>
      <c r="I834" s="2" t="s">
        <v>428</v>
      </c>
      <c r="J834" s="2" t="s">
        <v>7225</v>
      </c>
      <c r="K834" s="2" t="s">
        <v>42</v>
      </c>
      <c r="L834" s="34" t="str">
        <f t="shared" si="48"/>
        <v>藤井　継音 (2)</v>
      </c>
      <c r="M834" s="34" t="str">
        <f t="shared" si="49"/>
        <v>05</v>
      </c>
      <c r="N834" s="34" t="str">
        <f t="shared" si="50"/>
        <v>Oto FUJII (05)</v>
      </c>
      <c r="O834" s="34">
        <f t="shared" si="51"/>
        <v>100000835</v>
      </c>
    </row>
    <row r="835" spans="1:15" ht="18">
      <c r="A835" s="186">
        <v>836</v>
      </c>
      <c r="B835" s="2">
        <v>492195</v>
      </c>
      <c r="C835" s="2" t="s">
        <v>347</v>
      </c>
      <c r="D835" s="2" t="s">
        <v>7226</v>
      </c>
      <c r="E835" s="2" t="s">
        <v>7227</v>
      </c>
      <c r="F835" s="196" t="s">
        <v>4965</v>
      </c>
      <c r="G835" s="2">
        <v>2</v>
      </c>
      <c r="H835" s="2" t="s">
        <v>5759</v>
      </c>
      <c r="I835" s="2" t="s">
        <v>3933</v>
      </c>
      <c r="J835" s="2" t="s">
        <v>1099</v>
      </c>
      <c r="K835" s="2" t="s">
        <v>42</v>
      </c>
      <c r="L835" s="34" t="str">
        <f t="shared" ref="L835:L898" si="52">IF($A835="","",$D835&amp;" ("&amp;$G835&amp;")")</f>
        <v>若林　亮彦 (2)</v>
      </c>
      <c r="M835" s="34" t="str">
        <f t="shared" ref="M835:M898" si="53">IF($A835="","",RIGHT(YEAR($F835),2))</f>
        <v>04</v>
      </c>
      <c r="N835" s="34" t="str">
        <f t="shared" ref="N835:N898" si="54">IF($A835="","",$J835&amp;" "&amp;$I835&amp;" ("&amp;$M835&amp;")")</f>
        <v>Yoshihiko WAKABAYASHI (04)</v>
      </c>
      <c r="O835" s="34">
        <f t="shared" ref="O835:O898" si="55">IF($A835="","",100000000+$A835)</f>
        <v>100000836</v>
      </c>
    </row>
    <row r="836" spans="1:15" ht="18">
      <c r="A836" s="186">
        <v>837</v>
      </c>
      <c r="B836" s="2">
        <v>492195</v>
      </c>
      <c r="C836" s="2" t="s">
        <v>347</v>
      </c>
      <c r="D836" s="2" t="s">
        <v>7228</v>
      </c>
      <c r="E836" s="2" t="s">
        <v>7229</v>
      </c>
      <c r="F836" s="196" t="s">
        <v>6633</v>
      </c>
      <c r="G836" s="2">
        <v>2</v>
      </c>
      <c r="H836" s="2" t="s">
        <v>5978</v>
      </c>
      <c r="I836" s="2" t="s">
        <v>121</v>
      </c>
      <c r="J836" s="2" t="s">
        <v>162</v>
      </c>
      <c r="K836" s="2" t="s">
        <v>42</v>
      </c>
      <c r="L836" s="34" t="str">
        <f t="shared" si="52"/>
        <v>川口　航生 (2)</v>
      </c>
      <c r="M836" s="34" t="str">
        <f t="shared" si="53"/>
        <v>05</v>
      </c>
      <c r="N836" s="34" t="str">
        <f t="shared" si="54"/>
        <v>Kosei KAWAGUCHI (05)</v>
      </c>
      <c r="O836" s="34">
        <f t="shared" si="55"/>
        <v>100000837</v>
      </c>
    </row>
    <row r="837" spans="1:15" ht="18">
      <c r="A837" s="186">
        <v>838</v>
      </c>
      <c r="B837" s="2">
        <v>492195</v>
      </c>
      <c r="C837" s="2" t="s">
        <v>347</v>
      </c>
      <c r="D837" s="2" t="s">
        <v>7230</v>
      </c>
      <c r="E837" s="2" t="s">
        <v>7231</v>
      </c>
      <c r="F837" s="196" t="s">
        <v>6548</v>
      </c>
      <c r="G837" s="2">
        <v>2</v>
      </c>
      <c r="H837" s="2" t="s">
        <v>5759</v>
      </c>
      <c r="I837" s="2" t="s">
        <v>548</v>
      </c>
      <c r="J837" s="2" t="s">
        <v>86</v>
      </c>
      <c r="K837" s="2" t="s">
        <v>42</v>
      </c>
      <c r="L837" s="34" t="str">
        <f t="shared" si="52"/>
        <v>阪口　航太 (2)</v>
      </c>
      <c r="M837" s="34" t="str">
        <f t="shared" si="53"/>
        <v>05</v>
      </c>
      <c r="N837" s="34" t="str">
        <f t="shared" si="54"/>
        <v>Kota SAKAGUCHI (05)</v>
      </c>
      <c r="O837" s="34">
        <f t="shared" si="55"/>
        <v>100000838</v>
      </c>
    </row>
    <row r="838" spans="1:15" ht="18">
      <c r="A838" s="186">
        <v>839</v>
      </c>
      <c r="B838" s="2">
        <v>492195</v>
      </c>
      <c r="C838" s="2" t="s">
        <v>347</v>
      </c>
      <c r="D838" s="2" t="s">
        <v>7232</v>
      </c>
      <c r="E838" s="2" t="s">
        <v>7233</v>
      </c>
      <c r="F838" s="196" t="s">
        <v>7097</v>
      </c>
      <c r="G838" s="2">
        <v>2</v>
      </c>
      <c r="H838" s="2" t="s">
        <v>5759</v>
      </c>
      <c r="I838" s="2" t="s">
        <v>7234</v>
      </c>
      <c r="J838" s="2" t="s">
        <v>541</v>
      </c>
      <c r="K838" s="2" t="s">
        <v>42</v>
      </c>
      <c r="L838" s="34" t="str">
        <f t="shared" si="52"/>
        <v>好金　空良 (2)</v>
      </c>
      <c r="M838" s="34" t="str">
        <f t="shared" si="53"/>
        <v>05</v>
      </c>
      <c r="N838" s="34" t="str">
        <f t="shared" si="54"/>
        <v>Sora YOSHIKANE (05)</v>
      </c>
      <c r="O838" s="34">
        <f t="shared" si="55"/>
        <v>100000839</v>
      </c>
    </row>
    <row r="839" spans="1:15" ht="18">
      <c r="A839" s="186">
        <v>840</v>
      </c>
      <c r="B839" s="2">
        <v>492195</v>
      </c>
      <c r="C839" s="2" t="s">
        <v>347</v>
      </c>
      <c r="D839" s="2" t="s">
        <v>7235</v>
      </c>
      <c r="E839" s="2" t="s">
        <v>7236</v>
      </c>
      <c r="F839" s="196" t="s">
        <v>3900</v>
      </c>
      <c r="G839" s="2">
        <v>2</v>
      </c>
      <c r="H839" s="2" t="s">
        <v>5978</v>
      </c>
      <c r="I839" s="2" t="s">
        <v>623</v>
      </c>
      <c r="J839" s="2" t="s">
        <v>123</v>
      </c>
      <c r="K839" s="2" t="s">
        <v>42</v>
      </c>
      <c r="L839" s="34" t="str">
        <f t="shared" si="52"/>
        <v>大久保　康祐 (2)</v>
      </c>
      <c r="M839" s="34" t="str">
        <f t="shared" si="53"/>
        <v>03</v>
      </c>
      <c r="N839" s="34" t="str">
        <f t="shared" si="54"/>
        <v>Kosuke OKUBO (03)</v>
      </c>
      <c r="O839" s="34">
        <f t="shared" si="55"/>
        <v>100000840</v>
      </c>
    </row>
    <row r="840" spans="1:15" ht="18">
      <c r="A840" s="186">
        <v>841</v>
      </c>
      <c r="B840" s="2">
        <v>492195</v>
      </c>
      <c r="C840" s="2" t="s">
        <v>347</v>
      </c>
      <c r="D840" s="2" t="s">
        <v>7237</v>
      </c>
      <c r="E840" s="2" t="s">
        <v>7238</v>
      </c>
      <c r="F840" s="196" t="s">
        <v>5941</v>
      </c>
      <c r="G840" s="2">
        <v>2</v>
      </c>
      <c r="H840" s="2" t="s">
        <v>5779</v>
      </c>
      <c r="I840" s="2" t="s">
        <v>252</v>
      </c>
      <c r="J840" s="2" t="s">
        <v>281</v>
      </c>
      <c r="K840" s="2" t="s">
        <v>42</v>
      </c>
      <c r="L840" s="34" t="str">
        <f t="shared" si="52"/>
        <v>山口　裕士 (2)</v>
      </c>
      <c r="M840" s="34" t="str">
        <f t="shared" si="53"/>
        <v>06</v>
      </c>
      <c r="N840" s="34" t="str">
        <f t="shared" si="54"/>
        <v>Yuji YAMAGUCHI (06)</v>
      </c>
      <c r="O840" s="34">
        <f t="shared" si="55"/>
        <v>100000841</v>
      </c>
    </row>
    <row r="841" spans="1:15" ht="18">
      <c r="A841" s="186">
        <v>842</v>
      </c>
      <c r="B841" s="2">
        <v>492195</v>
      </c>
      <c r="C841" s="2" t="s">
        <v>347</v>
      </c>
      <c r="D841" s="2" t="s">
        <v>7239</v>
      </c>
      <c r="E841" s="2" t="s">
        <v>7240</v>
      </c>
      <c r="F841" s="196" t="s">
        <v>6637</v>
      </c>
      <c r="G841" s="2">
        <v>2</v>
      </c>
      <c r="H841" s="2" t="s">
        <v>6027</v>
      </c>
      <c r="I841" s="2" t="s">
        <v>402</v>
      </c>
      <c r="J841" s="2" t="s">
        <v>1903</v>
      </c>
      <c r="K841" s="2" t="s">
        <v>42</v>
      </c>
      <c r="L841" s="34" t="str">
        <f t="shared" si="52"/>
        <v>髙橋　由一朗 (2)</v>
      </c>
      <c r="M841" s="34" t="str">
        <f t="shared" si="53"/>
        <v>05</v>
      </c>
      <c r="N841" s="34" t="str">
        <f t="shared" si="54"/>
        <v>Yuichiro TAKAHASHI (05)</v>
      </c>
      <c r="O841" s="34">
        <f t="shared" si="55"/>
        <v>100000842</v>
      </c>
    </row>
    <row r="842" spans="1:15" ht="18">
      <c r="A842" s="186">
        <v>843</v>
      </c>
      <c r="B842" s="2">
        <v>492195</v>
      </c>
      <c r="C842" s="2" t="s">
        <v>347</v>
      </c>
      <c r="D842" s="2" t="s">
        <v>7241</v>
      </c>
      <c r="E842" s="2" t="s">
        <v>7242</v>
      </c>
      <c r="F842" s="196" t="s">
        <v>6266</v>
      </c>
      <c r="G842" s="2">
        <v>2</v>
      </c>
      <c r="H842" s="2" t="s">
        <v>6024</v>
      </c>
      <c r="I842" s="2" t="s">
        <v>3095</v>
      </c>
      <c r="J842" s="2" t="s">
        <v>392</v>
      </c>
      <c r="K842" s="2" t="s">
        <v>42</v>
      </c>
      <c r="L842" s="34" t="str">
        <f t="shared" si="52"/>
        <v>武下　侃巧 (2)</v>
      </c>
      <c r="M842" s="34" t="str">
        <f t="shared" si="53"/>
        <v>05</v>
      </c>
      <c r="N842" s="34" t="str">
        <f t="shared" si="54"/>
        <v>Kanta TAKESHITA (05)</v>
      </c>
      <c r="O842" s="34">
        <f t="shared" si="55"/>
        <v>100000843</v>
      </c>
    </row>
    <row r="843" spans="1:15" ht="18">
      <c r="A843" s="186">
        <v>844</v>
      </c>
      <c r="B843" s="2">
        <v>492195</v>
      </c>
      <c r="C843" s="2" t="s">
        <v>347</v>
      </c>
      <c r="D843" s="2" t="s">
        <v>7243</v>
      </c>
      <c r="E843" s="2" t="s">
        <v>7244</v>
      </c>
      <c r="F843" s="196" t="s">
        <v>7245</v>
      </c>
      <c r="G843" s="2">
        <v>2</v>
      </c>
      <c r="H843" s="2" t="s">
        <v>7246</v>
      </c>
      <c r="I843" s="2" t="s">
        <v>7247</v>
      </c>
      <c r="J843" s="2" t="s">
        <v>45</v>
      </c>
      <c r="K843" s="2" t="s">
        <v>42</v>
      </c>
      <c r="L843" s="34" t="str">
        <f t="shared" si="52"/>
        <v>深沢　虎太朗 (2)</v>
      </c>
      <c r="M843" s="34" t="str">
        <f t="shared" si="53"/>
        <v>05</v>
      </c>
      <c r="N843" s="34" t="str">
        <f t="shared" si="54"/>
        <v>Kotaro FUKASAWA (05)</v>
      </c>
      <c r="O843" s="34">
        <f t="shared" si="55"/>
        <v>100000844</v>
      </c>
    </row>
    <row r="844" spans="1:15" ht="18">
      <c r="A844" s="186">
        <v>845</v>
      </c>
      <c r="B844" s="2">
        <v>492195</v>
      </c>
      <c r="C844" s="2" t="s">
        <v>347</v>
      </c>
      <c r="D844" s="2" t="s">
        <v>7248</v>
      </c>
      <c r="E844" s="2" t="s">
        <v>7249</v>
      </c>
      <c r="F844" s="196" t="s">
        <v>6055</v>
      </c>
      <c r="G844" s="2">
        <v>2</v>
      </c>
      <c r="H844" s="2" t="s">
        <v>5759</v>
      </c>
      <c r="I844" s="2" t="s">
        <v>2390</v>
      </c>
      <c r="J844" s="2" t="s">
        <v>60</v>
      </c>
      <c r="K844" s="2" t="s">
        <v>42</v>
      </c>
      <c r="L844" s="34" t="str">
        <f t="shared" si="52"/>
        <v>藪内　拓望 (2)</v>
      </c>
      <c r="M844" s="34" t="str">
        <f t="shared" si="53"/>
        <v>05</v>
      </c>
      <c r="N844" s="34" t="str">
        <f t="shared" si="54"/>
        <v>Takumi YABUUCHI (05)</v>
      </c>
      <c r="O844" s="34">
        <f t="shared" si="55"/>
        <v>100000845</v>
      </c>
    </row>
    <row r="845" spans="1:15" ht="18">
      <c r="A845" s="186">
        <v>847</v>
      </c>
      <c r="B845" s="2">
        <v>492195</v>
      </c>
      <c r="C845" s="2" t="s">
        <v>347</v>
      </c>
      <c r="D845" s="2" t="s">
        <v>7250</v>
      </c>
      <c r="E845" s="2" t="s">
        <v>7251</v>
      </c>
      <c r="F845" s="196" t="s">
        <v>7252</v>
      </c>
      <c r="G845" s="2">
        <v>2</v>
      </c>
      <c r="H845" s="2" t="s">
        <v>5996</v>
      </c>
      <c r="I845" s="2" t="s">
        <v>3699</v>
      </c>
      <c r="J845" s="2" t="s">
        <v>176</v>
      </c>
      <c r="K845" s="2" t="s">
        <v>42</v>
      </c>
      <c r="L845" s="34" t="str">
        <f t="shared" si="52"/>
        <v>宮原　悠太 (2)</v>
      </c>
      <c r="M845" s="34" t="str">
        <f t="shared" si="53"/>
        <v>06</v>
      </c>
      <c r="N845" s="34" t="str">
        <f t="shared" si="54"/>
        <v>Yuta MIYAHARA (06)</v>
      </c>
      <c r="O845" s="34">
        <f t="shared" si="55"/>
        <v>100000847</v>
      </c>
    </row>
    <row r="846" spans="1:15" ht="18">
      <c r="A846" s="186">
        <v>848</v>
      </c>
      <c r="B846" s="2">
        <v>492195</v>
      </c>
      <c r="C846" s="2" t="s">
        <v>347</v>
      </c>
      <c r="D846" s="2" t="s">
        <v>7253</v>
      </c>
      <c r="E846" s="2" t="s">
        <v>7254</v>
      </c>
      <c r="F846" s="196" t="s">
        <v>7255</v>
      </c>
      <c r="G846" s="2">
        <v>2</v>
      </c>
      <c r="H846" s="2" t="s">
        <v>5779</v>
      </c>
      <c r="I846" s="2" t="s">
        <v>542</v>
      </c>
      <c r="J846" s="2" t="s">
        <v>447</v>
      </c>
      <c r="K846" s="2" t="s">
        <v>42</v>
      </c>
      <c r="L846" s="34" t="str">
        <f t="shared" si="52"/>
        <v>三神　大翔 (2)</v>
      </c>
      <c r="M846" s="34" t="str">
        <f t="shared" si="53"/>
        <v>05</v>
      </c>
      <c r="N846" s="34" t="str">
        <f t="shared" si="54"/>
        <v>Hiroto MIKAMI (05)</v>
      </c>
      <c r="O846" s="34">
        <f t="shared" si="55"/>
        <v>100000848</v>
      </c>
    </row>
    <row r="847" spans="1:15" ht="18">
      <c r="A847" s="186">
        <v>849</v>
      </c>
      <c r="B847" s="2">
        <v>492195</v>
      </c>
      <c r="C847" s="2" t="s">
        <v>347</v>
      </c>
      <c r="D847" s="2" t="s">
        <v>7256</v>
      </c>
      <c r="E847" s="2" t="s">
        <v>7257</v>
      </c>
      <c r="F847" s="196" t="s">
        <v>7258</v>
      </c>
      <c r="G847" s="2">
        <v>1</v>
      </c>
      <c r="H847" s="2" t="s">
        <v>5760</v>
      </c>
      <c r="I847" s="2" t="s">
        <v>473</v>
      </c>
      <c r="J847" s="2" t="s">
        <v>3355</v>
      </c>
      <c r="K847" s="2" t="s">
        <v>42</v>
      </c>
      <c r="L847" s="34" t="str">
        <f t="shared" si="52"/>
        <v>長谷川　侑輝 (1)</v>
      </c>
      <c r="M847" s="34" t="str">
        <f t="shared" si="53"/>
        <v>06</v>
      </c>
      <c r="N847" s="34" t="str">
        <f t="shared" si="54"/>
        <v>Yuuki HASEGAWA (06)</v>
      </c>
      <c r="O847" s="34">
        <f t="shared" si="55"/>
        <v>100000849</v>
      </c>
    </row>
    <row r="848" spans="1:15" ht="18">
      <c r="A848" s="186">
        <v>850</v>
      </c>
      <c r="B848" s="2">
        <v>492195</v>
      </c>
      <c r="C848" s="2" t="s">
        <v>347</v>
      </c>
      <c r="D848" s="2" t="s">
        <v>7259</v>
      </c>
      <c r="E848" s="2" t="s">
        <v>7260</v>
      </c>
      <c r="F848" s="196" t="s">
        <v>7261</v>
      </c>
      <c r="G848" s="2">
        <v>1</v>
      </c>
      <c r="H848" s="2" t="s">
        <v>5779</v>
      </c>
      <c r="I848" s="2" t="s">
        <v>7262</v>
      </c>
      <c r="J848" s="2" t="s">
        <v>7263</v>
      </c>
      <c r="K848" s="2" t="s">
        <v>42</v>
      </c>
      <c r="L848" s="34" t="str">
        <f t="shared" si="52"/>
        <v>筑紫　公秀 (1)</v>
      </c>
      <c r="M848" s="34" t="str">
        <f t="shared" si="53"/>
        <v>06</v>
      </c>
      <c r="N848" s="34" t="str">
        <f t="shared" si="54"/>
        <v>Kimihide TSUKUSHI (06)</v>
      </c>
      <c r="O848" s="34">
        <f t="shared" si="55"/>
        <v>100000850</v>
      </c>
    </row>
    <row r="849" spans="1:15" ht="18">
      <c r="A849" s="186">
        <v>851</v>
      </c>
      <c r="B849" s="2">
        <v>492195</v>
      </c>
      <c r="C849" s="2" t="s">
        <v>347</v>
      </c>
      <c r="D849" s="2" t="s">
        <v>7264</v>
      </c>
      <c r="E849" s="2" t="s">
        <v>7265</v>
      </c>
      <c r="F849" s="196" t="s">
        <v>7266</v>
      </c>
      <c r="G849" s="2">
        <v>1</v>
      </c>
      <c r="H849" s="2" t="s">
        <v>5830</v>
      </c>
      <c r="I849" s="2" t="s">
        <v>7267</v>
      </c>
      <c r="J849" s="2" t="s">
        <v>5885</v>
      </c>
      <c r="K849" s="2" t="s">
        <v>42</v>
      </c>
      <c r="L849" s="34" t="str">
        <f t="shared" si="52"/>
        <v>文珠　榮太 (1)</v>
      </c>
      <c r="M849" s="34" t="str">
        <f t="shared" si="53"/>
        <v>06</v>
      </c>
      <c r="N849" s="34" t="str">
        <f t="shared" si="54"/>
        <v>Eita MONJU (06)</v>
      </c>
      <c r="O849" s="34">
        <f t="shared" si="55"/>
        <v>100000851</v>
      </c>
    </row>
    <row r="850" spans="1:15" ht="18">
      <c r="A850" s="186">
        <v>852</v>
      </c>
      <c r="B850" s="2">
        <v>492195</v>
      </c>
      <c r="C850" s="2" t="s">
        <v>347</v>
      </c>
      <c r="D850" s="2" t="s">
        <v>7268</v>
      </c>
      <c r="E850" s="2" t="s">
        <v>7269</v>
      </c>
      <c r="F850" s="196" t="s">
        <v>7270</v>
      </c>
      <c r="G850" s="2">
        <v>1</v>
      </c>
      <c r="H850" s="2" t="s">
        <v>5759</v>
      </c>
      <c r="I850" s="2" t="s">
        <v>3139</v>
      </c>
      <c r="J850" s="2" t="s">
        <v>92</v>
      </c>
      <c r="K850" s="2" t="s">
        <v>42</v>
      </c>
      <c r="L850" s="34" t="str">
        <f t="shared" si="52"/>
        <v>重村　波也斗 (1)</v>
      </c>
      <c r="M850" s="34" t="str">
        <f t="shared" si="53"/>
        <v>06</v>
      </c>
      <c r="N850" s="34" t="str">
        <f t="shared" si="54"/>
        <v>Hayato SHIGEMURA (06)</v>
      </c>
      <c r="O850" s="34">
        <f t="shared" si="55"/>
        <v>100000852</v>
      </c>
    </row>
    <row r="851" spans="1:15" ht="18">
      <c r="A851" s="186">
        <v>853</v>
      </c>
      <c r="B851" s="2">
        <v>492195</v>
      </c>
      <c r="C851" s="2" t="s">
        <v>347</v>
      </c>
      <c r="D851" s="2" t="s">
        <v>7271</v>
      </c>
      <c r="E851" s="2" t="s">
        <v>7272</v>
      </c>
      <c r="F851" s="196" t="s">
        <v>7273</v>
      </c>
      <c r="G851" s="2">
        <v>1</v>
      </c>
      <c r="H851" s="2" t="s">
        <v>5779</v>
      </c>
      <c r="I851" s="2" t="s">
        <v>131</v>
      </c>
      <c r="J851" s="2" t="s">
        <v>4671</v>
      </c>
      <c r="K851" s="2" t="s">
        <v>42</v>
      </c>
      <c r="L851" s="34" t="str">
        <f t="shared" si="52"/>
        <v>中村　昊羽 (1)</v>
      </c>
      <c r="M851" s="34" t="str">
        <f t="shared" si="53"/>
        <v>06</v>
      </c>
      <c r="N851" s="34" t="str">
        <f t="shared" si="54"/>
        <v>Kou NAKAMURA (06)</v>
      </c>
      <c r="O851" s="34">
        <f t="shared" si="55"/>
        <v>100000853</v>
      </c>
    </row>
    <row r="852" spans="1:15" ht="18">
      <c r="A852" s="186">
        <v>854</v>
      </c>
      <c r="B852" s="2">
        <v>492195</v>
      </c>
      <c r="C852" s="2" t="s">
        <v>347</v>
      </c>
      <c r="D852" s="2" t="s">
        <v>7274</v>
      </c>
      <c r="E852" s="2" t="s">
        <v>7275</v>
      </c>
      <c r="F852" s="196" t="s">
        <v>7276</v>
      </c>
      <c r="G852" s="2">
        <v>1</v>
      </c>
      <c r="H852" s="2" t="s">
        <v>5769</v>
      </c>
      <c r="I852" s="2" t="s">
        <v>485</v>
      </c>
      <c r="J852" s="2" t="s">
        <v>5495</v>
      </c>
      <c r="K852" s="2" t="s">
        <v>42</v>
      </c>
      <c r="L852" s="34" t="str">
        <f t="shared" si="52"/>
        <v>三浦　慈音 (1)</v>
      </c>
      <c r="M852" s="34" t="str">
        <f t="shared" si="53"/>
        <v>07</v>
      </c>
      <c r="N852" s="34" t="str">
        <f t="shared" si="54"/>
        <v>Jion MIURA (07)</v>
      </c>
      <c r="O852" s="34">
        <f t="shared" si="55"/>
        <v>100000854</v>
      </c>
    </row>
    <row r="853" spans="1:15" ht="18">
      <c r="A853" s="186">
        <v>855</v>
      </c>
      <c r="B853" s="2">
        <v>492195</v>
      </c>
      <c r="C853" s="2" t="s">
        <v>347</v>
      </c>
      <c r="D853" s="2" t="s">
        <v>7277</v>
      </c>
      <c r="E853" s="2" t="s">
        <v>7278</v>
      </c>
      <c r="F853" s="196" t="s">
        <v>4735</v>
      </c>
      <c r="G853" s="2">
        <v>2</v>
      </c>
      <c r="H853" s="2" t="s">
        <v>6023</v>
      </c>
      <c r="I853" s="2" t="s">
        <v>7279</v>
      </c>
      <c r="J853" s="2" t="s">
        <v>178</v>
      </c>
      <c r="K853" s="2" t="s">
        <v>42</v>
      </c>
      <c r="L853" s="34" t="str">
        <f t="shared" si="52"/>
        <v>溝渕　遼太 (2)</v>
      </c>
      <c r="M853" s="34" t="str">
        <f t="shared" si="53"/>
        <v>04</v>
      </c>
      <c r="N853" s="34" t="str">
        <f t="shared" si="54"/>
        <v>Ryota MIZOBUCHI (04)</v>
      </c>
      <c r="O853" s="34">
        <f t="shared" si="55"/>
        <v>100000855</v>
      </c>
    </row>
    <row r="854" spans="1:15" ht="18">
      <c r="A854" s="186">
        <v>856</v>
      </c>
      <c r="B854" s="2">
        <v>492195</v>
      </c>
      <c r="C854" s="2" t="s">
        <v>347</v>
      </c>
      <c r="D854" s="2" t="s">
        <v>7280</v>
      </c>
      <c r="E854" s="2" t="s">
        <v>7281</v>
      </c>
      <c r="F854" s="196" t="s">
        <v>7282</v>
      </c>
      <c r="G854" s="2">
        <v>2</v>
      </c>
      <c r="H854" s="2" t="s">
        <v>5760</v>
      </c>
      <c r="I854" s="2" t="s">
        <v>7283</v>
      </c>
      <c r="J854" s="2" t="s">
        <v>276</v>
      </c>
      <c r="K854" s="2" t="s">
        <v>42</v>
      </c>
      <c r="L854" s="34" t="str">
        <f t="shared" si="52"/>
        <v>政平　渉太 (2)</v>
      </c>
      <c r="M854" s="34" t="str">
        <f t="shared" si="53"/>
        <v>05</v>
      </c>
      <c r="N854" s="34" t="str">
        <f t="shared" si="54"/>
        <v>Shota MASAHIRA (05)</v>
      </c>
      <c r="O854" s="34">
        <f t="shared" si="55"/>
        <v>100000856</v>
      </c>
    </row>
    <row r="855" spans="1:15" ht="18">
      <c r="A855" s="186">
        <v>857</v>
      </c>
      <c r="B855" s="2">
        <v>492195</v>
      </c>
      <c r="C855" s="2" t="s">
        <v>347</v>
      </c>
      <c r="D855" s="2" t="s">
        <v>7284</v>
      </c>
      <c r="E855" s="2" t="s">
        <v>7285</v>
      </c>
      <c r="F855" s="196" t="s">
        <v>7286</v>
      </c>
      <c r="G855" s="2">
        <v>1</v>
      </c>
      <c r="H855" s="2" t="s">
        <v>5760</v>
      </c>
      <c r="I855" s="2" t="s">
        <v>57</v>
      </c>
      <c r="J855" s="2" t="s">
        <v>550</v>
      </c>
      <c r="K855" s="2" t="s">
        <v>42</v>
      </c>
      <c r="L855" s="34" t="str">
        <f t="shared" si="52"/>
        <v>山田　那月 (1)</v>
      </c>
      <c r="M855" s="34" t="str">
        <f t="shared" si="53"/>
        <v>06</v>
      </c>
      <c r="N855" s="34" t="str">
        <f t="shared" si="54"/>
        <v>Natsuki YAMADA (06)</v>
      </c>
      <c r="O855" s="34">
        <f t="shared" si="55"/>
        <v>100000857</v>
      </c>
    </row>
    <row r="856" spans="1:15" ht="18">
      <c r="A856" s="186">
        <v>858</v>
      </c>
      <c r="B856" s="2">
        <v>492195</v>
      </c>
      <c r="C856" s="2" t="s">
        <v>347</v>
      </c>
      <c r="D856" s="2" t="s">
        <v>7287</v>
      </c>
      <c r="E856" s="2" t="s">
        <v>7288</v>
      </c>
      <c r="F856" s="196" t="s">
        <v>7289</v>
      </c>
      <c r="G856" s="2">
        <v>1</v>
      </c>
      <c r="H856" s="2" t="s">
        <v>5759</v>
      </c>
      <c r="I856" s="2" t="s">
        <v>7290</v>
      </c>
      <c r="J856" s="2" t="s">
        <v>53</v>
      </c>
      <c r="K856" s="2" t="s">
        <v>42</v>
      </c>
      <c r="L856" s="34" t="str">
        <f t="shared" si="52"/>
        <v>末武　勇樹 (1)</v>
      </c>
      <c r="M856" s="34" t="str">
        <f t="shared" si="53"/>
        <v>06</v>
      </c>
      <c r="N856" s="34" t="str">
        <f t="shared" si="54"/>
        <v>Yuki SUETAKE (06)</v>
      </c>
      <c r="O856" s="34">
        <f t="shared" si="55"/>
        <v>100000858</v>
      </c>
    </row>
    <row r="857" spans="1:15" ht="18">
      <c r="A857" s="186">
        <v>859</v>
      </c>
      <c r="B857" s="2">
        <v>492195</v>
      </c>
      <c r="C857" s="2" t="s">
        <v>347</v>
      </c>
      <c r="D857" s="2" t="s">
        <v>7291</v>
      </c>
      <c r="E857" s="2" t="s">
        <v>7292</v>
      </c>
      <c r="F857" s="196" t="s">
        <v>7293</v>
      </c>
      <c r="G857" s="2">
        <v>1</v>
      </c>
      <c r="H857" s="2" t="s">
        <v>5760</v>
      </c>
      <c r="I857" s="2" t="s">
        <v>7294</v>
      </c>
      <c r="J857" s="2" t="s">
        <v>92</v>
      </c>
      <c r="K857" s="2" t="s">
        <v>42</v>
      </c>
      <c r="L857" s="34" t="str">
        <f t="shared" si="52"/>
        <v>藪西　隼人 (1)</v>
      </c>
      <c r="M857" s="34" t="str">
        <f t="shared" si="53"/>
        <v>06</v>
      </c>
      <c r="N857" s="34" t="str">
        <f t="shared" si="54"/>
        <v>Hayato YABUNISHI (06)</v>
      </c>
      <c r="O857" s="34">
        <f t="shared" si="55"/>
        <v>100000859</v>
      </c>
    </row>
    <row r="858" spans="1:15" ht="18">
      <c r="A858" s="186">
        <v>860</v>
      </c>
      <c r="B858" s="2">
        <v>490048</v>
      </c>
      <c r="C858" s="2" t="s">
        <v>536</v>
      </c>
      <c r="D858" s="2" t="s">
        <v>562</v>
      </c>
      <c r="E858" s="2" t="s">
        <v>563</v>
      </c>
      <c r="F858" s="196" t="s">
        <v>4153</v>
      </c>
      <c r="G858" s="2" t="s">
        <v>501</v>
      </c>
      <c r="H858" s="2" t="s">
        <v>5775</v>
      </c>
      <c r="I858" s="2" t="s">
        <v>136</v>
      </c>
      <c r="J858" s="2" t="s">
        <v>445</v>
      </c>
      <c r="K858" s="2" t="s">
        <v>42</v>
      </c>
      <c r="L858" s="34" t="str">
        <f t="shared" si="52"/>
        <v>齋藤　啓 (M2)</v>
      </c>
      <c r="M858" s="34" t="str">
        <f t="shared" si="53"/>
        <v>01</v>
      </c>
      <c r="N858" s="34" t="str">
        <f t="shared" si="54"/>
        <v>Kei SAITO (01)</v>
      </c>
      <c r="O858" s="34">
        <f t="shared" si="55"/>
        <v>100000860</v>
      </c>
    </row>
    <row r="859" spans="1:15" ht="18">
      <c r="A859" s="186">
        <v>861</v>
      </c>
      <c r="B859" s="2">
        <v>490048</v>
      </c>
      <c r="C859" s="2" t="s">
        <v>536</v>
      </c>
      <c r="D859" s="2" t="s">
        <v>564</v>
      </c>
      <c r="E859" s="2" t="s">
        <v>565</v>
      </c>
      <c r="F859" s="196" t="s">
        <v>4856</v>
      </c>
      <c r="G859" s="2" t="s">
        <v>501</v>
      </c>
      <c r="H859" s="2" t="s">
        <v>5768</v>
      </c>
      <c r="I859" s="2" t="s">
        <v>486</v>
      </c>
      <c r="J859" s="2" t="s">
        <v>566</v>
      </c>
      <c r="K859" s="2" t="s">
        <v>42</v>
      </c>
      <c r="L859" s="34" t="str">
        <f t="shared" si="52"/>
        <v>梶　慎介 (M2)</v>
      </c>
      <c r="M859" s="34" t="str">
        <f t="shared" si="53"/>
        <v>01</v>
      </c>
      <c r="N859" s="34" t="str">
        <f t="shared" si="54"/>
        <v>Shinsuke KAJI (01)</v>
      </c>
      <c r="O859" s="34">
        <f t="shared" si="55"/>
        <v>100000861</v>
      </c>
    </row>
    <row r="860" spans="1:15" ht="18">
      <c r="A860" s="186">
        <v>862</v>
      </c>
      <c r="B860" s="2">
        <v>490048</v>
      </c>
      <c r="C860" s="2" t="s">
        <v>536</v>
      </c>
      <c r="D860" s="2" t="s">
        <v>567</v>
      </c>
      <c r="E860" s="2" t="s">
        <v>568</v>
      </c>
      <c r="F860" s="196" t="s">
        <v>4857</v>
      </c>
      <c r="G860" s="2" t="s">
        <v>501</v>
      </c>
      <c r="H860" s="2" t="s">
        <v>6220</v>
      </c>
      <c r="I860" s="2" t="s">
        <v>411</v>
      </c>
      <c r="J860" s="2" t="s">
        <v>508</v>
      </c>
      <c r="K860" s="2" t="s">
        <v>42</v>
      </c>
      <c r="L860" s="34" t="str">
        <f t="shared" si="52"/>
        <v>木之下　隆弘 (M2)</v>
      </c>
      <c r="M860" s="34" t="str">
        <f t="shared" si="53"/>
        <v>00</v>
      </c>
      <c r="N860" s="34" t="str">
        <f t="shared" si="54"/>
        <v>Takahiro KINOSHITA (00)</v>
      </c>
      <c r="O860" s="34">
        <f t="shared" si="55"/>
        <v>100000862</v>
      </c>
    </row>
    <row r="861" spans="1:15" ht="18">
      <c r="A861" s="186">
        <v>863</v>
      </c>
      <c r="B861" s="2">
        <v>490048</v>
      </c>
      <c r="C861" s="2" t="s">
        <v>536</v>
      </c>
      <c r="D861" s="2" t="s">
        <v>570</v>
      </c>
      <c r="E861" s="2" t="s">
        <v>571</v>
      </c>
      <c r="F861" s="196" t="s">
        <v>3590</v>
      </c>
      <c r="G861" s="2" t="s">
        <v>501</v>
      </c>
      <c r="H861" s="2" t="s">
        <v>545</v>
      </c>
      <c r="I861" s="2" t="s">
        <v>572</v>
      </c>
      <c r="J861" s="2" t="s">
        <v>273</v>
      </c>
      <c r="K861" s="2" t="s">
        <v>42</v>
      </c>
      <c r="L861" s="34" t="str">
        <f t="shared" si="52"/>
        <v>島村　夏惟 (M2)</v>
      </c>
      <c r="M861" s="34" t="str">
        <f t="shared" si="53"/>
        <v>01</v>
      </c>
      <c r="N861" s="34" t="str">
        <f t="shared" si="54"/>
        <v>Kai SHIMAMURA (01)</v>
      </c>
      <c r="O861" s="34">
        <f t="shared" si="55"/>
        <v>100000863</v>
      </c>
    </row>
    <row r="862" spans="1:15" ht="18">
      <c r="A862" s="186">
        <v>864</v>
      </c>
      <c r="B862" s="2">
        <v>490048</v>
      </c>
      <c r="C862" s="2" t="s">
        <v>536</v>
      </c>
      <c r="D862" s="2" t="s">
        <v>575</v>
      </c>
      <c r="E862" s="2" t="s">
        <v>576</v>
      </c>
      <c r="F862" s="196" t="s">
        <v>4858</v>
      </c>
      <c r="G862" s="2" t="s">
        <v>501</v>
      </c>
      <c r="H862" s="2" t="s">
        <v>6519</v>
      </c>
      <c r="I862" s="2" t="s">
        <v>516</v>
      </c>
      <c r="J862" s="2" t="s">
        <v>47</v>
      </c>
      <c r="K862" s="2" t="s">
        <v>42</v>
      </c>
      <c r="L862" s="34" t="str">
        <f t="shared" si="52"/>
        <v>原　圭佑 (M2)</v>
      </c>
      <c r="M862" s="34" t="str">
        <f t="shared" si="53"/>
        <v>02</v>
      </c>
      <c r="N862" s="34" t="str">
        <f t="shared" si="54"/>
        <v>Keisuke HARA (02)</v>
      </c>
      <c r="O862" s="34">
        <f t="shared" si="55"/>
        <v>100000864</v>
      </c>
    </row>
    <row r="863" spans="1:15" ht="18">
      <c r="A863" s="186">
        <v>865</v>
      </c>
      <c r="B863" s="2">
        <v>490048</v>
      </c>
      <c r="C863" s="2" t="s">
        <v>536</v>
      </c>
      <c r="D863" s="2" t="s">
        <v>1012</v>
      </c>
      <c r="E863" s="2" t="s">
        <v>1013</v>
      </c>
      <c r="F863" s="196" t="s">
        <v>4116</v>
      </c>
      <c r="G863" s="2" t="s">
        <v>172</v>
      </c>
      <c r="H863" s="2" t="s">
        <v>5759</v>
      </c>
      <c r="I863" s="2" t="s">
        <v>201</v>
      </c>
      <c r="J863" s="2" t="s">
        <v>250</v>
      </c>
      <c r="K863" s="2" t="s">
        <v>42</v>
      </c>
      <c r="L863" s="34" t="str">
        <f t="shared" si="52"/>
        <v>中川　遥仁 (M1)</v>
      </c>
      <c r="M863" s="34" t="str">
        <f t="shared" si="53"/>
        <v>02</v>
      </c>
      <c r="N863" s="34" t="str">
        <f t="shared" si="54"/>
        <v>Haruto NAKAGAWA (02)</v>
      </c>
      <c r="O863" s="34">
        <f t="shared" si="55"/>
        <v>100000865</v>
      </c>
    </row>
    <row r="864" spans="1:15" ht="18">
      <c r="A864" s="186">
        <v>866</v>
      </c>
      <c r="B864" s="2">
        <v>490048</v>
      </c>
      <c r="C864" s="2" t="s">
        <v>536</v>
      </c>
      <c r="D864" s="2" t="s">
        <v>1016</v>
      </c>
      <c r="E864" s="2" t="s">
        <v>1017</v>
      </c>
      <c r="F864" s="196" t="s">
        <v>4859</v>
      </c>
      <c r="G864" s="2" t="s">
        <v>172</v>
      </c>
      <c r="H864" s="2" t="s">
        <v>5759</v>
      </c>
      <c r="I864" s="2" t="s">
        <v>240</v>
      </c>
      <c r="J864" s="2" t="s">
        <v>139</v>
      </c>
      <c r="K864" s="2" t="s">
        <v>42</v>
      </c>
      <c r="L864" s="34" t="str">
        <f t="shared" si="52"/>
        <v>山中　駿 (M1)</v>
      </c>
      <c r="M864" s="34" t="str">
        <f t="shared" si="53"/>
        <v>02</v>
      </c>
      <c r="N864" s="34" t="str">
        <f t="shared" si="54"/>
        <v>Shun YAMANAKA (02)</v>
      </c>
      <c r="O864" s="34">
        <f t="shared" si="55"/>
        <v>100000866</v>
      </c>
    </row>
    <row r="865" spans="1:15" ht="18">
      <c r="A865" s="186">
        <v>867</v>
      </c>
      <c r="B865" s="2">
        <v>490048</v>
      </c>
      <c r="C865" s="2" t="s">
        <v>536</v>
      </c>
      <c r="D865" s="2" t="s">
        <v>1018</v>
      </c>
      <c r="E865" s="2" t="s">
        <v>1019</v>
      </c>
      <c r="F865" s="196" t="s">
        <v>4049</v>
      </c>
      <c r="G865" s="2" t="s">
        <v>172</v>
      </c>
      <c r="H865" s="2" t="s">
        <v>5759</v>
      </c>
      <c r="I865" s="2" t="s">
        <v>180</v>
      </c>
      <c r="J865" s="2" t="s">
        <v>850</v>
      </c>
      <c r="K865" s="2" t="s">
        <v>42</v>
      </c>
      <c r="L865" s="34" t="str">
        <f t="shared" si="52"/>
        <v>長田　雅史 (M1)</v>
      </c>
      <c r="M865" s="34" t="str">
        <f t="shared" si="53"/>
        <v>02</v>
      </c>
      <c r="N865" s="34" t="str">
        <f t="shared" si="54"/>
        <v>Masashi NAGATA (02)</v>
      </c>
      <c r="O865" s="34">
        <f t="shared" si="55"/>
        <v>100000867</v>
      </c>
    </row>
    <row r="866" spans="1:15" ht="18">
      <c r="A866" s="186">
        <v>868</v>
      </c>
      <c r="B866" s="2">
        <v>490048</v>
      </c>
      <c r="C866" s="2" t="s">
        <v>536</v>
      </c>
      <c r="D866" s="2" t="s">
        <v>1154</v>
      </c>
      <c r="E866" s="2" t="s">
        <v>1155</v>
      </c>
      <c r="F866" s="196" t="s">
        <v>4600</v>
      </c>
      <c r="G866" s="2" t="s">
        <v>172</v>
      </c>
      <c r="H866" s="2" t="s">
        <v>5779</v>
      </c>
      <c r="I866" s="2" t="s">
        <v>368</v>
      </c>
      <c r="J866" s="2" t="s">
        <v>128</v>
      </c>
      <c r="K866" s="2" t="s">
        <v>42</v>
      </c>
      <c r="L866" s="34" t="str">
        <f t="shared" si="52"/>
        <v>西川　洸平 (M1)</v>
      </c>
      <c r="M866" s="34" t="str">
        <f t="shared" si="53"/>
        <v>02</v>
      </c>
      <c r="N866" s="34" t="str">
        <f t="shared" si="54"/>
        <v>Kohei NISHIKAWA (02)</v>
      </c>
      <c r="O866" s="34">
        <f t="shared" si="55"/>
        <v>100000868</v>
      </c>
    </row>
    <row r="867" spans="1:15" ht="18">
      <c r="A867" s="186">
        <v>869</v>
      </c>
      <c r="B867" s="2">
        <v>490048</v>
      </c>
      <c r="C867" s="2" t="s">
        <v>536</v>
      </c>
      <c r="D867" s="2" t="s">
        <v>1156</v>
      </c>
      <c r="E867" s="2" t="s">
        <v>1157</v>
      </c>
      <c r="F867" s="196" t="s">
        <v>4860</v>
      </c>
      <c r="G867" s="2" t="s">
        <v>172</v>
      </c>
      <c r="H867" s="2" t="s">
        <v>6220</v>
      </c>
      <c r="I867" s="2" t="s">
        <v>804</v>
      </c>
      <c r="J867" s="2" t="s">
        <v>251</v>
      </c>
      <c r="K867" s="2" t="s">
        <v>42</v>
      </c>
      <c r="L867" s="34" t="str">
        <f t="shared" si="52"/>
        <v>平山　悦章 (M1)</v>
      </c>
      <c r="M867" s="34" t="str">
        <f t="shared" si="53"/>
        <v>01</v>
      </c>
      <c r="N867" s="34" t="str">
        <f t="shared" si="54"/>
        <v>Yoshiaki HIRAYAMA (01)</v>
      </c>
      <c r="O867" s="34">
        <f t="shared" si="55"/>
        <v>100000869</v>
      </c>
    </row>
    <row r="868" spans="1:15" ht="18">
      <c r="A868" s="186">
        <v>870</v>
      </c>
      <c r="B868" s="2">
        <v>490048</v>
      </c>
      <c r="C868" s="2" t="s">
        <v>536</v>
      </c>
      <c r="D868" s="2" t="s">
        <v>1158</v>
      </c>
      <c r="E868" s="2" t="s">
        <v>1159</v>
      </c>
      <c r="F868" s="196" t="s">
        <v>4790</v>
      </c>
      <c r="G868" s="2" t="s">
        <v>172</v>
      </c>
      <c r="H868" s="2" t="s">
        <v>5775</v>
      </c>
      <c r="I868" s="2" t="s">
        <v>1160</v>
      </c>
      <c r="J868" s="2" t="s">
        <v>113</v>
      </c>
      <c r="K868" s="2" t="s">
        <v>42</v>
      </c>
      <c r="L868" s="34" t="str">
        <f t="shared" si="52"/>
        <v>金盛　圭悟 (M1)</v>
      </c>
      <c r="M868" s="34" t="str">
        <f t="shared" si="53"/>
        <v>02</v>
      </c>
      <c r="N868" s="34" t="str">
        <f t="shared" si="54"/>
        <v>Keigo KANAMORI (02)</v>
      </c>
      <c r="O868" s="34">
        <f t="shared" si="55"/>
        <v>100000870</v>
      </c>
    </row>
    <row r="869" spans="1:15" ht="18">
      <c r="A869" s="186">
        <v>871</v>
      </c>
      <c r="B869" s="2">
        <v>490048</v>
      </c>
      <c r="C869" s="2" t="s">
        <v>536</v>
      </c>
      <c r="D869" s="2" t="s">
        <v>1817</v>
      </c>
      <c r="E869" s="2" t="s">
        <v>1166</v>
      </c>
      <c r="F869" s="196" t="s">
        <v>3512</v>
      </c>
      <c r="G869" s="2" t="s">
        <v>172</v>
      </c>
      <c r="H869" s="2" t="s">
        <v>6435</v>
      </c>
      <c r="I869" s="2" t="s">
        <v>413</v>
      </c>
      <c r="J869" s="2" t="s">
        <v>481</v>
      </c>
      <c r="K869" s="2" t="s">
        <v>42</v>
      </c>
      <c r="L869" s="34" t="str">
        <f t="shared" si="52"/>
        <v>髙山　兼輔 (M1)</v>
      </c>
      <c r="M869" s="34" t="str">
        <f t="shared" si="53"/>
        <v>01</v>
      </c>
      <c r="N869" s="34" t="str">
        <f t="shared" si="54"/>
        <v>Kensuke TAKAYAMA (01)</v>
      </c>
      <c r="O869" s="34">
        <f t="shared" si="55"/>
        <v>100000871</v>
      </c>
    </row>
    <row r="870" spans="1:15" ht="18">
      <c r="A870" s="186">
        <v>872</v>
      </c>
      <c r="B870" s="2">
        <v>490048</v>
      </c>
      <c r="C870" s="2" t="s">
        <v>536</v>
      </c>
      <c r="D870" s="2" t="s">
        <v>1167</v>
      </c>
      <c r="E870" s="2" t="s">
        <v>1168</v>
      </c>
      <c r="F870" s="196" t="s">
        <v>4533</v>
      </c>
      <c r="G870" s="2" t="s">
        <v>172</v>
      </c>
      <c r="H870" s="2" t="s">
        <v>249</v>
      </c>
      <c r="I870" s="2" t="s">
        <v>156</v>
      </c>
      <c r="J870" s="2" t="s">
        <v>593</v>
      </c>
      <c r="K870" s="2" t="s">
        <v>42</v>
      </c>
      <c r="L870" s="34" t="str">
        <f t="shared" si="52"/>
        <v>髙田　雄平 (M1)</v>
      </c>
      <c r="M870" s="34" t="str">
        <f t="shared" si="53"/>
        <v>02</v>
      </c>
      <c r="N870" s="34" t="str">
        <f t="shared" si="54"/>
        <v>Yuhei TAKADA (02)</v>
      </c>
      <c r="O870" s="34">
        <f t="shared" si="55"/>
        <v>100000872</v>
      </c>
    </row>
    <row r="871" spans="1:15" ht="18">
      <c r="A871" s="186">
        <v>873</v>
      </c>
      <c r="B871" s="2">
        <v>490048</v>
      </c>
      <c r="C871" s="2" t="s">
        <v>536</v>
      </c>
      <c r="D871" s="2" t="s">
        <v>1169</v>
      </c>
      <c r="E871" s="2" t="s">
        <v>1170</v>
      </c>
      <c r="F871" s="196" t="s">
        <v>4046</v>
      </c>
      <c r="G871" s="2" t="s">
        <v>172</v>
      </c>
      <c r="H871" s="2" t="s">
        <v>5779</v>
      </c>
      <c r="I871" s="2" t="s">
        <v>787</v>
      </c>
      <c r="J871" s="2" t="s">
        <v>116</v>
      </c>
      <c r="K871" s="2" t="s">
        <v>42</v>
      </c>
      <c r="L871" s="34" t="str">
        <f t="shared" si="52"/>
        <v>三嶋　友貴 (M1)</v>
      </c>
      <c r="M871" s="34" t="str">
        <f t="shared" si="53"/>
        <v>02</v>
      </c>
      <c r="N871" s="34" t="str">
        <f t="shared" si="54"/>
        <v>Tomoki MISHIMA (02)</v>
      </c>
      <c r="O871" s="34">
        <f t="shared" si="55"/>
        <v>100000873</v>
      </c>
    </row>
    <row r="872" spans="1:15" ht="18">
      <c r="A872" s="186">
        <v>874</v>
      </c>
      <c r="B872" s="2">
        <v>490048</v>
      </c>
      <c r="C872" s="2" t="s">
        <v>536</v>
      </c>
      <c r="D872" s="2" t="s">
        <v>1171</v>
      </c>
      <c r="E872" s="2" t="s">
        <v>1172</v>
      </c>
      <c r="F872" s="196" t="s">
        <v>4861</v>
      </c>
      <c r="G872" s="2" t="s">
        <v>172</v>
      </c>
      <c r="H872" s="2" t="s">
        <v>249</v>
      </c>
      <c r="I872" s="2" t="s">
        <v>1173</v>
      </c>
      <c r="J872" s="2" t="s">
        <v>55</v>
      </c>
      <c r="K872" s="2" t="s">
        <v>42</v>
      </c>
      <c r="L872" s="34" t="str">
        <f t="shared" si="52"/>
        <v>小笹　陽輝 (M1)</v>
      </c>
      <c r="M872" s="34" t="str">
        <f t="shared" si="53"/>
        <v>02</v>
      </c>
      <c r="N872" s="34" t="str">
        <f t="shared" si="54"/>
        <v>Haruki OZASA (02)</v>
      </c>
      <c r="O872" s="34">
        <f t="shared" si="55"/>
        <v>100000874</v>
      </c>
    </row>
    <row r="873" spans="1:15" ht="18">
      <c r="A873" s="186">
        <v>875</v>
      </c>
      <c r="B873" s="2">
        <v>490048</v>
      </c>
      <c r="C873" s="2" t="s">
        <v>536</v>
      </c>
      <c r="D873" s="2" t="s">
        <v>1195</v>
      </c>
      <c r="E873" s="2" t="s">
        <v>1196</v>
      </c>
      <c r="F873" s="196" t="s">
        <v>3711</v>
      </c>
      <c r="G873" s="2" t="s">
        <v>172</v>
      </c>
      <c r="H873" s="2" t="s">
        <v>5779</v>
      </c>
      <c r="I873" s="2" t="s">
        <v>87</v>
      </c>
      <c r="J873" s="2" t="s">
        <v>213</v>
      </c>
      <c r="K873" s="2" t="s">
        <v>42</v>
      </c>
      <c r="L873" s="34" t="str">
        <f t="shared" si="52"/>
        <v>松本　良平 (M1)</v>
      </c>
      <c r="M873" s="34" t="str">
        <f t="shared" si="53"/>
        <v>02</v>
      </c>
      <c r="N873" s="34" t="str">
        <f t="shared" si="54"/>
        <v>Ryohei MATSUMOTO (02)</v>
      </c>
      <c r="O873" s="34">
        <f t="shared" si="55"/>
        <v>100000875</v>
      </c>
    </row>
    <row r="874" spans="1:15" ht="18">
      <c r="A874" s="186">
        <v>876</v>
      </c>
      <c r="B874" s="2">
        <v>490048</v>
      </c>
      <c r="C874" s="2" t="s">
        <v>536</v>
      </c>
      <c r="D874" s="2" t="s">
        <v>1197</v>
      </c>
      <c r="E874" s="2" t="s">
        <v>1198</v>
      </c>
      <c r="F874" s="196" t="s">
        <v>3966</v>
      </c>
      <c r="G874" s="2" t="s">
        <v>172</v>
      </c>
      <c r="H874" s="2" t="s">
        <v>5978</v>
      </c>
      <c r="I874" s="2" t="s">
        <v>468</v>
      </c>
      <c r="J874" s="2" t="s">
        <v>293</v>
      </c>
      <c r="K874" s="2" t="s">
        <v>42</v>
      </c>
      <c r="L874" s="34" t="str">
        <f t="shared" si="52"/>
        <v>小井　稜真 (M1)</v>
      </c>
      <c r="M874" s="34" t="str">
        <f t="shared" si="53"/>
        <v>02</v>
      </c>
      <c r="N874" s="34" t="str">
        <f t="shared" si="54"/>
        <v>Ryoma KOI (02)</v>
      </c>
      <c r="O874" s="34">
        <f t="shared" si="55"/>
        <v>100000876</v>
      </c>
    </row>
    <row r="875" spans="1:15" ht="18">
      <c r="A875" s="186">
        <v>877</v>
      </c>
      <c r="B875" s="2">
        <v>490048</v>
      </c>
      <c r="C875" s="2" t="s">
        <v>536</v>
      </c>
      <c r="D875" s="2" t="s">
        <v>1589</v>
      </c>
      <c r="E875" s="2" t="s">
        <v>1590</v>
      </c>
      <c r="F875" s="196" t="s">
        <v>3792</v>
      </c>
      <c r="G875" s="2" t="s">
        <v>172</v>
      </c>
      <c r="H875" s="2" t="s">
        <v>6434</v>
      </c>
      <c r="I875" s="2" t="s">
        <v>946</v>
      </c>
      <c r="J875" s="2" t="s">
        <v>98</v>
      </c>
      <c r="K875" s="2" t="s">
        <v>42</v>
      </c>
      <c r="L875" s="34" t="str">
        <f t="shared" si="52"/>
        <v>梅原　佑介 (M1)</v>
      </c>
      <c r="M875" s="34" t="str">
        <f t="shared" si="53"/>
        <v>01</v>
      </c>
      <c r="N875" s="34" t="str">
        <f t="shared" si="54"/>
        <v>Yusuke UMEHARA (01)</v>
      </c>
      <c r="O875" s="34">
        <f t="shared" si="55"/>
        <v>100000877</v>
      </c>
    </row>
    <row r="876" spans="1:15" ht="18">
      <c r="A876" s="186">
        <v>878</v>
      </c>
      <c r="B876" s="2">
        <v>490048</v>
      </c>
      <c r="C876" s="2" t="s">
        <v>536</v>
      </c>
      <c r="D876" s="2" t="s">
        <v>1014</v>
      </c>
      <c r="E876" s="2" t="s">
        <v>1015</v>
      </c>
      <c r="F876" s="196" t="s">
        <v>4037</v>
      </c>
      <c r="G876" s="2">
        <v>5</v>
      </c>
      <c r="H876" s="2" t="s">
        <v>5776</v>
      </c>
      <c r="I876" s="2" t="s">
        <v>57</v>
      </c>
      <c r="J876" s="2" t="s">
        <v>695</v>
      </c>
      <c r="K876" s="2" t="s">
        <v>42</v>
      </c>
      <c r="L876" s="34" t="str">
        <f t="shared" si="52"/>
        <v>山田　慎之助 (5)</v>
      </c>
      <c r="M876" s="34" t="str">
        <f t="shared" si="53"/>
        <v>01</v>
      </c>
      <c r="N876" s="34" t="str">
        <f t="shared" si="54"/>
        <v>Shinnosuke YAMADA (01)</v>
      </c>
      <c r="O876" s="34">
        <f t="shared" si="55"/>
        <v>100000878</v>
      </c>
    </row>
    <row r="877" spans="1:15" ht="18">
      <c r="A877" s="186">
        <v>879</v>
      </c>
      <c r="B877" s="2">
        <v>490048</v>
      </c>
      <c r="C877" s="2" t="s">
        <v>536</v>
      </c>
      <c r="D877" s="2" t="s">
        <v>1152</v>
      </c>
      <c r="E877" s="2" t="s">
        <v>1153</v>
      </c>
      <c r="F877" s="196" t="s">
        <v>4862</v>
      </c>
      <c r="G877" s="2">
        <v>5</v>
      </c>
      <c r="H877" s="2" t="s">
        <v>5769</v>
      </c>
      <c r="I877" s="2" t="s">
        <v>100</v>
      </c>
      <c r="J877" s="2" t="s">
        <v>276</v>
      </c>
      <c r="K877" s="2" t="s">
        <v>42</v>
      </c>
      <c r="L877" s="34" t="str">
        <f t="shared" si="52"/>
        <v>岩本　翔太 (5)</v>
      </c>
      <c r="M877" s="34" t="str">
        <f t="shared" si="53"/>
        <v>02</v>
      </c>
      <c r="N877" s="34" t="str">
        <f t="shared" si="54"/>
        <v>Shota IWAMOTO (02)</v>
      </c>
      <c r="O877" s="34">
        <f t="shared" si="55"/>
        <v>100000879</v>
      </c>
    </row>
    <row r="878" spans="1:15" ht="18">
      <c r="A878" s="186">
        <v>880</v>
      </c>
      <c r="B878" s="2">
        <v>490048</v>
      </c>
      <c r="C878" s="2" t="s">
        <v>536</v>
      </c>
      <c r="D878" s="2" t="s">
        <v>2742</v>
      </c>
      <c r="E878" s="2" t="s">
        <v>2743</v>
      </c>
      <c r="F878" s="196" t="s">
        <v>4863</v>
      </c>
      <c r="G878" s="2">
        <v>4</v>
      </c>
      <c r="H878" s="2" t="s">
        <v>5978</v>
      </c>
      <c r="I878" s="2" t="s">
        <v>687</v>
      </c>
      <c r="J878" s="2" t="s">
        <v>341</v>
      </c>
      <c r="K878" s="2" t="s">
        <v>42</v>
      </c>
      <c r="L878" s="34" t="str">
        <f t="shared" si="52"/>
        <v>石原　一真 (4)</v>
      </c>
      <c r="M878" s="34" t="str">
        <f t="shared" si="53"/>
        <v>03</v>
      </c>
      <c r="N878" s="34" t="str">
        <f t="shared" si="54"/>
        <v>Kazuma ISHIHARA (03)</v>
      </c>
      <c r="O878" s="34">
        <f t="shared" si="55"/>
        <v>100000880</v>
      </c>
    </row>
    <row r="879" spans="1:15" ht="18">
      <c r="A879" s="186">
        <v>881</v>
      </c>
      <c r="B879" s="2">
        <v>490048</v>
      </c>
      <c r="C879" s="2" t="s">
        <v>536</v>
      </c>
      <c r="D879" s="2" t="s">
        <v>2744</v>
      </c>
      <c r="E879" s="2" t="s">
        <v>2745</v>
      </c>
      <c r="F879" s="196" t="s">
        <v>3726</v>
      </c>
      <c r="G879" s="2">
        <v>4</v>
      </c>
      <c r="H879" s="2" t="s">
        <v>5761</v>
      </c>
      <c r="I879" s="2" t="s">
        <v>2334</v>
      </c>
      <c r="J879" s="2" t="s">
        <v>513</v>
      </c>
      <c r="K879" s="2" t="s">
        <v>42</v>
      </c>
      <c r="L879" s="34" t="str">
        <f t="shared" si="52"/>
        <v>青栁　佑 (4)</v>
      </c>
      <c r="M879" s="34" t="str">
        <f t="shared" si="53"/>
        <v>03</v>
      </c>
      <c r="N879" s="34" t="str">
        <f t="shared" si="54"/>
        <v>Yu AOYAGI (03)</v>
      </c>
      <c r="O879" s="34">
        <f t="shared" si="55"/>
        <v>100000881</v>
      </c>
    </row>
    <row r="880" spans="1:15" ht="18">
      <c r="A880" s="186">
        <v>882</v>
      </c>
      <c r="B880" s="2">
        <v>490048</v>
      </c>
      <c r="C880" s="2" t="s">
        <v>536</v>
      </c>
      <c r="D880" s="2" t="s">
        <v>2746</v>
      </c>
      <c r="E880" s="2" t="s">
        <v>2747</v>
      </c>
      <c r="F880" s="196" t="s">
        <v>4864</v>
      </c>
      <c r="G880" s="2">
        <v>4</v>
      </c>
      <c r="H880" s="2" t="s">
        <v>5769</v>
      </c>
      <c r="I880" s="2" t="s">
        <v>402</v>
      </c>
      <c r="J880" s="2" t="s">
        <v>162</v>
      </c>
      <c r="K880" s="2" t="s">
        <v>42</v>
      </c>
      <c r="L880" s="34" t="str">
        <f t="shared" si="52"/>
        <v>高橋　昂生 (4)</v>
      </c>
      <c r="M880" s="34" t="str">
        <f t="shared" si="53"/>
        <v>03</v>
      </c>
      <c r="N880" s="34" t="str">
        <f t="shared" si="54"/>
        <v>Kosei TAKAHASHI (03)</v>
      </c>
      <c r="O880" s="34">
        <f t="shared" si="55"/>
        <v>100000882</v>
      </c>
    </row>
    <row r="881" spans="1:15" ht="18">
      <c r="A881" s="186">
        <v>883</v>
      </c>
      <c r="B881" s="2">
        <v>490048</v>
      </c>
      <c r="C881" s="2" t="s">
        <v>536</v>
      </c>
      <c r="D881" s="2" t="s">
        <v>2748</v>
      </c>
      <c r="E881" s="2" t="s">
        <v>2749</v>
      </c>
      <c r="F881" s="196" t="s">
        <v>4865</v>
      </c>
      <c r="G881" s="2">
        <v>4</v>
      </c>
      <c r="H881" s="2" t="s">
        <v>5978</v>
      </c>
      <c r="I881" s="2" t="s">
        <v>476</v>
      </c>
      <c r="J881" s="2" t="s">
        <v>3082</v>
      </c>
      <c r="K881" s="2" t="s">
        <v>42</v>
      </c>
      <c r="L881" s="34" t="str">
        <f t="shared" si="52"/>
        <v>奥村　究 (4)</v>
      </c>
      <c r="M881" s="34" t="str">
        <f t="shared" si="53"/>
        <v>03</v>
      </c>
      <c r="N881" s="34" t="str">
        <f t="shared" si="54"/>
        <v>Kyu OKUMURA (03)</v>
      </c>
      <c r="O881" s="34">
        <f t="shared" si="55"/>
        <v>100000883</v>
      </c>
    </row>
    <row r="882" spans="1:15" ht="18">
      <c r="A882" s="186">
        <v>884</v>
      </c>
      <c r="B882" s="2">
        <v>490048</v>
      </c>
      <c r="C882" s="2" t="s">
        <v>536</v>
      </c>
      <c r="D882" s="2" t="s">
        <v>2750</v>
      </c>
      <c r="E882" s="2" t="s">
        <v>2751</v>
      </c>
      <c r="F882" s="196" t="s">
        <v>4866</v>
      </c>
      <c r="G882" s="2">
        <v>4</v>
      </c>
      <c r="H882" s="2" t="s">
        <v>5761</v>
      </c>
      <c r="I882" s="2" t="s">
        <v>3083</v>
      </c>
      <c r="J882" s="2" t="s">
        <v>3084</v>
      </c>
      <c r="K882" s="2" t="s">
        <v>42</v>
      </c>
      <c r="L882" s="34" t="str">
        <f t="shared" si="52"/>
        <v>杉原　一冴 (4)</v>
      </c>
      <c r="M882" s="34" t="str">
        <f t="shared" si="53"/>
        <v>03</v>
      </c>
      <c r="N882" s="34" t="str">
        <f t="shared" si="54"/>
        <v>Kazusa SUGIHARA (03)</v>
      </c>
      <c r="O882" s="34">
        <f t="shared" si="55"/>
        <v>100000884</v>
      </c>
    </row>
    <row r="883" spans="1:15" ht="18">
      <c r="A883" s="186">
        <v>885</v>
      </c>
      <c r="B883" s="2">
        <v>490048</v>
      </c>
      <c r="C883" s="2" t="s">
        <v>536</v>
      </c>
      <c r="D883" s="2" t="s">
        <v>2752</v>
      </c>
      <c r="E883" s="2" t="s">
        <v>2753</v>
      </c>
      <c r="F883" s="196" t="s">
        <v>4797</v>
      </c>
      <c r="G883" s="2">
        <v>4</v>
      </c>
      <c r="H883" s="2" t="s">
        <v>5779</v>
      </c>
      <c r="I883" s="2" t="s">
        <v>72</v>
      </c>
      <c r="J883" s="2" t="s">
        <v>341</v>
      </c>
      <c r="K883" s="2" t="s">
        <v>42</v>
      </c>
      <c r="L883" s="34" t="str">
        <f t="shared" si="52"/>
        <v>伊藤　寿真 (4)</v>
      </c>
      <c r="M883" s="34" t="str">
        <f t="shared" si="53"/>
        <v>03</v>
      </c>
      <c r="N883" s="34" t="str">
        <f t="shared" si="54"/>
        <v>Kazuma ITO (03)</v>
      </c>
      <c r="O883" s="34">
        <f t="shared" si="55"/>
        <v>100000885</v>
      </c>
    </row>
    <row r="884" spans="1:15" ht="18">
      <c r="A884" s="186">
        <v>886</v>
      </c>
      <c r="B884" s="2">
        <v>490048</v>
      </c>
      <c r="C884" s="2" t="s">
        <v>536</v>
      </c>
      <c r="D884" s="2" t="s">
        <v>2754</v>
      </c>
      <c r="E884" s="2" t="s">
        <v>2755</v>
      </c>
      <c r="F884" s="196" t="s">
        <v>3884</v>
      </c>
      <c r="G884" s="2">
        <v>4</v>
      </c>
      <c r="H884" s="2" t="s">
        <v>5759</v>
      </c>
      <c r="I884" s="2" t="s">
        <v>129</v>
      </c>
      <c r="J884" s="2" t="s">
        <v>271</v>
      </c>
      <c r="K884" s="2" t="s">
        <v>42</v>
      </c>
      <c r="L884" s="34" t="str">
        <f t="shared" si="52"/>
        <v>田中　颯真 (4)</v>
      </c>
      <c r="M884" s="34" t="str">
        <f t="shared" si="53"/>
        <v>03</v>
      </c>
      <c r="N884" s="34" t="str">
        <f t="shared" si="54"/>
        <v>Soma TANAKA (03)</v>
      </c>
      <c r="O884" s="34">
        <f t="shared" si="55"/>
        <v>100000886</v>
      </c>
    </row>
    <row r="885" spans="1:15" ht="18">
      <c r="A885" s="186">
        <v>887</v>
      </c>
      <c r="B885" s="2">
        <v>490048</v>
      </c>
      <c r="C885" s="2" t="s">
        <v>536</v>
      </c>
      <c r="D885" s="2" t="s">
        <v>2756</v>
      </c>
      <c r="E885" s="2" t="s">
        <v>2757</v>
      </c>
      <c r="F885" s="196" t="s">
        <v>4087</v>
      </c>
      <c r="G885" s="2">
        <v>4</v>
      </c>
      <c r="H885" s="2" t="s">
        <v>545</v>
      </c>
      <c r="I885" s="2" t="s">
        <v>1468</v>
      </c>
      <c r="J885" s="2" t="s">
        <v>73</v>
      </c>
      <c r="K885" s="2" t="s">
        <v>42</v>
      </c>
      <c r="L885" s="34" t="str">
        <f t="shared" si="52"/>
        <v>田渕　凌 (4)</v>
      </c>
      <c r="M885" s="34" t="str">
        <f t="shared" si="53"/>
        <v>02</v>
      </c>
      <c r="N885" s="34" t="str">
        <f t="shared" si="54"/>
        <v>Ryo TABUCHI (02)</v>
      </c>
      <c r="O885" s="34">
        <f t="shared" si="55"/>
        <v>100000887</v>
      </c>
    </row>
    <row r="886" spans="1:15" ht="18">
      <c r="A886" s="186">
        <v>888</v>
      </c>
      <c r="B886" s="2">
        <v>490048</v>
      </c>
      <c r="C886" s="2" t="s">
        <v>536</v>
      </c>
      <c r="D886" s="2" t="s">
        <v>4868</v>
      </c>
      <c r="E886" s="2" t="s">
        <v>4869</v>
      </c>
      <c r="F886" s="196" t="s">
        <v>4270</v>
      </c>
      <c r="G886" s="2">
        <v>4</v>
      </c>
      <c r="H886" s="2" t="s">
        <v>5769</v>
      </c>
      <c r="I886" s="2" t="s">
        <v>363</v>
      </c>
      <c r="J886" s="2" t="s">
        <v>902</v>
      </c>
      <c r="K886" s="2" t="s">
        <v>42</v>
      </c>
      <c r="L886" s="34" t="str">
        <f t="shared" si="52"/>
        <v>新庄　健 (4)</v>
      </c>
      <c r="M886" s="34" t="str">
        <f t="shared" si="53"/>
        <v>04</v>
      </c>
      <c r="N886" s="34" t="str">
        <f t="shared" si="54"/>
        <v>Takeshi SHINJO (04)</v>
      </c>
      <c r="O886" s="34">
        <f t="shared" si="55"/>
        <v>100000888</v>
      </c>
    </row>
    <row r="887" spans="1:15" ht="18">
      <c r="A887" s="186">
        <v>889</v>
      </c>
      <c r="B887" s="2">
        <v>490048</v>
      </c>
      <c r="C887" s="2" t="s">
        <v>536</v>
      </c>
      <c r="D887" s="2" t="s">
        <v>4870</v>
      </c>
      <c r="E887" s="2" t="s">
        <v>4871</v>
      </c>
      <c r="F887" s="196" t="s">
        <v>4335</v>
      </c>
      <c r="G887" s="2">
        <v>4</v>
      </c>
      <c r="H887" s="2" t="s">
        <v>6213</v>
      </c>
      <c r="I887" s="2" t="s">
        <v>4872</v>
      </c>
      <c r="J887" s="2" t="s">
        <v>194</v>
      </c>
      <c r="K887" s="2" t="s">
        <v>42</v>
      </c>
      <c r="L887" s="34" t="str">
        <f t="shared" si="52"/>
        <v>照山　潤 (4)</v>
      </c>
      <c r="M887" s="34" t="str">
        <f t="shared" si="53"/>
        <v>03</v>
      </c>
      <c r="N887" s="34" t="str">
        <f t="shared" si="54"/>
        <v>Jun TERUYAMA (03)</v>
      </c>
      <c r="O887" s="34">
        <f t="shared" si="55"/>
        <v>100000889</v>
      </c>
    </row>
    <row r="888" spans="1:15" ht="18">
      <c r="A888" s="186">
        <v>890</v>
      </c>
      <c r="B888" s="2">
        <v>490048</v>
      </c>
      <c r="C888" s="2" t="s">
        <v>536</v>
      </c>
      <c r="D888" s="2" t="s">
        <v>4873</v>
      </c>
      <c r="E888" s="2" t="s">
        <v>4874</v>
      </c>
      <c r="F888" s="196" t="s">
        <v>4875</v>
      </c>
      <c r="G888" s="2">
        <v>4</v>
      </c>
      <c r="H888" s="2" t="s">
        <v>5760</v>
      </c>
      <c r="I888" s="2" t="s">
        <v>261</v>
      </c>
      <c r="J888" s="2" t="s">
        <v>584</v>
      </c>
      <c r="K888" s="2" t="s">
        <v>42</v>
      </c>
      <c r="L888" s="34" t="str">
        <f t="shared" si="52"/>
        <v>稲田　正裕 (4)</v>
      </c>
      <c r="M888" s="34" t="str">
        <f t="shared" si="53"/>
        <v>03</v>
      </c>
      <c r="N888" s="34" t="str">
        <f t="shared" si="54"/>
        <v>Masahiro INADA (03)</v>
      </c>
      <c r="O888" s="34">
        <f t="shared" si="55"/>
        <v>100000890</v>
      </c>
    </row>
    <row r="889" spans="1:15" ht="18">
      <c r="A889" s="186">
        <v>891</v>
      </c>
      <c r="B889" s="2">
        <v>490048</v>
      </c>
      <c r="C889" s="2" t="s">
        <v>536</v>
      </c>
      <c r="D889" s="2" t="s">
        <v>4876</v>
      </c>
      <c r="E889" s="2" t="s">
        <v>4877</v>
      </c>
      <c r="F889" s="196" t="s">
        <v>4878</v>
      </c>
      <c r="G889" s="2">
        <v>4</v>
      </c>
      <c r="H889" s="2" t="s">
        <v>5779</v>
      </c>
      <c r="I889" s="2" t="s">
        <v>4879</v>
      </c>
      <c r="J889" s="2" t="s">
        <v>118</v>
      </c>
      <c r="K889" s="2" t="s">
        <v>42</v>
      </c>
      <c r="L889" s="34" t="str">
        <f t="shared" si="52"/>
        <v>白星　祥吾 (4)</v>
      </c>
      <c r="M889" s="34" t="str">
        <f t="shared" si="53"/>
        <v>02</v>
      </c>
      <c r="N889" s="34" t="str">
        <f t="shared" si="54"/>
        <v>Shogo SHIRAHOSHI (02)</v>
      </c>
      <c r="O889" s="34">
        <f t="shared" si="55"/>
        <v>100000891</v>
      </c>
    </row>
    <row r="890" spans="1:15" ht="18">
      <c r="A890" s="186">
        <v>892</v>
      </c>
      <c r="B890" s="2">
        <v>490048</v>
      </c>
      <c r="C890" s="2" t="s">
        <v>536</v>
      </c>
      <c r="D890" s="2" t="s">
        <v>4880</v>
      </c>
      <c r="E890" s="2" t="s">
        <v>4881</v>
      </c>
      <c r="F890" s="196" t="s">
        <v>3520</v>
      </c>
      <c r="G890" s="2">
        <v>4</v>
      </c>
      <c r="H890" s="2" t="s">
        <v>5759</v>
      </c>
      <c r="I890" s="2" t="s">
        <v>277</v>
      </c>
      <c r="J890" s="2" t="s">
        <v>140</v>
      </c>
      <c r="K890" s="2" t="s">
        <v>42</v>
      </c>
      <c r="L890" s="34" t="str">
        <f t="shared" si="52"/>
        <v>松井　和輝 (4)</v>
      </c>
      <c r="M890" s="34" t="str">
        <f t="shared" si="53"/>
        <v>02</v>
      </c>
      <c r="N890" s="34" t="str">
        <f t="shared" si="54"/>
        <v>Kazuki MATSUI (02)</v>
      </c>
      <c r="O890" s="34">
        <f t="shared" si="55"/>
        <v>100000892</v>
      </c>
    </row>
    <row r="891" spans="1:15" ht="18">
      <c r="A891" s="186">
        <v>893</v>
      </c>
      <c r="B891" s="2">
        <v>490048</v>
      </c>
      <c r="C891" s="2" t="s">
        <v>536</v>
      </c>
      <c r="D891" s="2" t="s">
        <v>4882</v>
      </c>
      <c r="E891" s="2" t="s">
        <v>4883</v>
      </c>
      <c r="F891" s="196" t="s">
        <v>3824</v>
      </c>
      <c r="G891" s="2">
        <v>4</v>
      </c>
      <c r="H891" s="2" t="s">
        <v>5779</v>
      </c>
      <c r="I891" s="2" t="s">
        <v>858</v>
      </c>
      <c r="J891" s="2" t="s">
        <v>4884</v>
      </c>
      <c r="K891" s="2" t="s">
        <v>42</v>
      </c>
      <c r="L891" s="34" t="str">
        <f t="shared" si="52"/>
        <v>服部　来羅 (4)</v>
      </c>
      <c r="M891" s="34" t="str">
        <f t="shared" si="53"/>
        <v>03</v>
      </c>
      <c r="N891" s="34" t="str">
        <f t="shared" si="54"/>
        <v>Raira HATTORI (03)</v>
      </c>
      <c r="O891" s="34">
        <f t="shared" si="55"/>
        <v>100000893</v>
      </c>
    </row>
    <row r="892" spans="1:15" ht="18">
      <c r="A892" s="186">
        <v>894</v>
      </c>
      <c r="B892" s="2">
        <v>490048</v>
      </c>
      <c r="C892" s="2" t="s">
        <v>536</v>
      </c>
      <c r="D892" s="2" t="s">
        <v>4885</v>
      </c>
      <c r="E892" s="2" t="s">
        <v>4886</v>
      </c>
      <c r="F892" s="196" t="s">
        <v>4026</v>
      </c>
      <c r="G892" s="2">
        <v>4</v>
      </c>
      <c r="H892" s="2" t="s">
        <v>5779</v>
      </c>
      <c r="I892" s="2" t="s">
        <v>4887</v>
      </c>
      <c r="J892" s="2" t="s">
        <v>113</v>
      </c>
      <c r="K892" s="2" t="s">
        <v>42</v>
      </c>
      <c r="L892" s="34" t="str">
        <f t="shared" si="52"/>
        <v>千代田　景悟 (4)</v>
      </c>
      <c r="M892" s="34" t="str">
        <f t="shared" si="53"/>
        <v>03</v>
      </c>
      <c r="N892" s="34" t="str">
        <f t="shared" si="54"/>
        <v>Keigo CHIYODA (03)</v>
      </c>
      <c r="O892" s="34">
        <f t="shared" si="55"/>
        <v>100000894</v>
      </c>
    </row>
    <row r="893" spans="1:15" ht="18">
      <c r="A893" s="186">
        <v>895</v>
      </c>
      <c r="B893" s="2">
        <v>490048</v>
      </c>
      <c r="C893" s="2" t="s">
        <v>536</v>
      </c>
      <c r="D893" s="2" t="s">
        <v>4888</v>
      </c>
      <c r="E893" s="2" t="s">
        <v>4889</v>
      </c>
      <c r="F893" s="196" t="s">
        <v>3783</v>
      </c>
      <c r="G893" s="2">
        <v>4</v>
      </c>
      <c r="H893" s="2" t="s">
        <v>5760</v>
      </c>
      <c r="I893" s="2" t="s">
        <v>48</v>
      </c>
      <c r="J893" s="2" t="s">
        <v>58</v>
      </c>
      <c r="K893" s="2" t="s">
        <v>42</v>
      </c>
      <c r="L893" s="34" t="str">
        <f t="shared" si="52"/>
        <v>岡田　雅也 (4)</v>
      </c>
      <c r="M893" s="34" t="str">
        <f t="shared" si="53"/>
        <v>02</v>
      </c>
      <c r="N893" s="34" t="str">
        <f t="shared" si="54"/>
        <v>Masaya OKADA (02)</v>
      </c>
      <c r="O893" s="34">
        <f t="shared" si="55"/>
        <v>100000895</v>
      </c>
    </row>
    <row r="894" spans="1:15" ht="18">
      <c r="A894" s="186">
        <v>896</v>
      </c>
      <c r="B894" s="2">
        <v>490048</v>
      </c>
      <c r="C894" s="2" t="s">
        <v>536</v>
      </c>
      <c r="D894" s="2" t="s">
        <v>4890</v>
      </c>
      <c r="E894" s="2" t="s">
        <v>4891</v>
      </c>
      <c r="F894" s="196" t="s">
        <v>4099</v>
      </c>
      <c r="G894" s="2">
        <v>4</v>
      </c>
      <c r="H894" s="2" t="s">
        <v>5759</v>
      </c>
      <c r="I894" s="2" t="s">
        <v>4892</v>
      </c>
      <c r="J894" s="2" t="s">
        <v>364</v>
      </c>
      <c r="K894" s="2" t="s">
        <v>42</v>
      </c>
      <c r="L894" s="34" t="str">
        <f t="shared" si="52"/>
        <v>吉冨　文暁 (4)</v>
      </c>
      <c r="M894" s="34" t="str">
        <f t="shared" si="53"/>
        <v>03</v>
      </c>
      <c r="N894" s="34" t="str">
        <f t="shared" si="54"/>
        <v>Fumiaki YOSHITOMI (03)</v>
      </c>
      <c r="O894" s="34">
        <f t="shared" si="55"/>
        <v>100000896</v>
      </c>
    </row>
    <row r="895" spans="1:15" ht="18">
      <c r="A895" s="186">
        <v>897</v>
      </c>
      <c r="B895" s="2">
        <v>490048</v>
      </c>
      <c r="C895" s="2" t="s">
        <v>536</v>
      </c>
      <c r="D895" s="2" t="s">
        <v>4893</v>
      </c>
      <c r="E895" s="2" t="s">
        <v>4894</v>
      </c>
      <c r="F895" s="196" t="s">
        <v>4895</v>
      </c>
      <c r="G895" s="2">
        <v>4</v>
      </c>
      <c r="H895" s="2" t="s">
        <v>5779</v>
      </c>
      <c r="I895" s="2" t="s">
        <v>962</v>
      </c>
      <c r="J895" s="2" t="s">
        <v>198</v>
      </c>
      <c r="K895" s="2" t="s">
        <v>42</v>
      </c>
      <c r="L895" s="34" t="str">
        <f t="shared" si="52"/>
        <v>川瀬　稔己 (4)</v>
      </c>
      <c r="M895" s="34" t="str">
        <f t="shared" si="53"/>
        <v>02</v>
      </c>
      <c r="N895" s="34" t="str">
        <f t="shared" si="54"/>
        <v>Toshiki KAWASE (02)</v>
      </c>
      <c r="O895" s="34">
        <f t="shared" si="55"/>
        <v>100000897</v>
      </c>
    </row>
    <row r="896" spans="1:15" ht="18">
      <c r="A896" s="186">
        <v>898</v>
      </c>
      <c r="B896" s="2">
        <v>490048</v>
      </c>
      <c r="C896" s="2" t="s">
        <v>536</v>
      </c>
      <c r="D896" s="2" t="s">
        <v>4896</v>
      </c>
      <c r="E896" s="2" t="s">
        <v>4897</v>
      </c>
      <c r="F896" s="196" t="s">
        <v>3841</v>
      </c>
      <c r="G896" s="2" t="s">
        <v>172</v>
      </c>
      <c r="H896" s="2" t="s">
        <v>5768</v>
      </c>
      <c r="I896" s="2" t="s">
        <v>4898</v>
      </c>
      <c r="J896" s="2" t="s">
        <v>4899</v>
      </c>
      <c r="K896" s="2" t="s">
        <v>42</v>
      </c>
      <c r="L896" s="34" t="str">
        <f t="shared" si="52"/>
        <v>大住　圭樹 (M1)</v>
      </c>
      <c r="M896" s="34" t="str">
        <f t="shared" si="53"/>
        <v>01</v>
      </c>
      <c r="N896" s="34" t="str">
        <f t="shared" si="54"/>
        <v>Keiju OSUMI (01)</v>
      </c>
      <c r="O896" s="34">
        <f t="shared" si="55"/>
        <v>100000898</v>
      </c>
    </row>
    <row r="897" spans="1:15" ht="18">
      <c r="A897" s="186">
        <v>899</v>
      </c>
      <c r="B897" s="2">
        <v>490048</v>
      </c>
      <c r="C897" s="2" t="s">
        <v>536</v>
      </c>
      <c r="D897" s="2" t="s">
        <v>4900</v>
      </c>
      <c r="E897" s="2" t="s">
        <v>4901</v>
      </c>
      <c r="F897" s="196" t="s">
        <v>3883</v>
      </c>
      <c r="G897" s="2">
        <v>4</v>
      </c>
      <c r="H897" s="2" t="s">
        <v>5768</v>
      </c>
      <c r="I897" s="2" t="s">
        <v>292</v>
      </c>
      <c r="J897" s="2" t="s">
        <v>312</v>
      </c>
      <c r="K897" s="2" t="s">
        <v>42</v>
      </c>
      <c r="L897" s="34" t="str">
        <f t="shared" si="52"/>
        <v>杉本　蓮 (4)</v>
      </c>
      <c r="M897" s="34" t="str">
        <f t="shared" si="53"/>
        <v>03</v>
      </c>
      <c r="N897" s="34" t="str">
        <f t="shared" si="54"/>
        <v>Ren SUGIMOTO (03)</v>
      </c>
      <c r="O897" s="34">
        <f t="shared" si="55"/>
        <v>100000899</v>
      </c>
    </row>
    <row r="898" spans="1:15" ht="18">
      <c r="A898" s="186">
        <v>900</v>
      </c>
      <c r="B898" s="2">
        <v>490048</v>
      </c>
      <c r="C898" s="2" t="s">
        <v>536</v>
      </c>
      <c r="D898" s="2" t="s">
        <v>5634</v>
      </c>
      <c r="E898" s="2" t="s">
        <v>5635</v>
      </c>
      <c r="F898" s="196" t="s">
        <v>4063</v>
      </c>
      <c r="G898" s="2">
        <v>3</v>
      </c>
      <c r="H898" s="2" t="s">
        <v>5779</v>
      </c>
      <c r="I898" s="2" t="s">
        <v>238</v>
      </c>
      <c r="J898" s="2" t="s">
        <v>55</v>
      </c>
      <c r="K898" s="2" t="s">
        <v>42</v>
      </c>
      <c r="L898" s="34" t="str">
        <f t="shared" si="52"/>
        <v>阿部　陽葵 (3)</v>
      </c>
      <c r="M898" s="34" t="str">
        <f t="shared" si="53"/>
        <v>04</v>
      </c>
      <c r="N898" s="34" t="str">
        <f t="shared" si="54"/>
        <v>Haruki ABE (04)</v>
      </c>
      <c r="O898" s="34">
        <f t="shared" si="55"/>
        <v>100000900</v>
      </c>
    </row>
    <row r="899" spans="1:15" ht="18">
      <c r="A899" s="186">
        <v>901</v>
      </c>
      <c r="B899" s="2">
        <v>490048</v>
      </c>
      <c r="C899" s="2" t="s">
        <v>536</v>
      </c>
      <c r="D899" s="2" t="s">
        <v>5636</v>
      </c>
      <c r="E899" s="2" t="s">
        <v>5637</v>
      </c>
      <c r="F899" s="196" t="s">
        <v>3585</v>
      </c>
      <c r="G899" s="2">
        <v>3</v>
      </c>
      <c r="H899" s="2" t="s">
        <v>5779</v>
      </c>
      <c r="I899" s="2" t="s">
        <v>201</v>
      </c>
      <c r="J899" s="2" t="s">
        <v>53</v>
      </c>
      <c r="K899" s="2" t="s">
        <v>42</v>
      </c>
      <c r="L899" s="34" t="str">
        <f t="shared" ref="L899:L962" si="56">IF($A899="","",$D899&amp;" ("&amp;$G899&amp;")")</f>
        <v>中川　雄稀 (3)</v>
      </c>
      <c r="M899" s="34" t="str">
        <f t="shared" ref="M899:M962" si="57">IF($A899="","",RIGHT(YEAR($F899),2))</f>
        <v>04</v>
      </c>
      <c r="N899" s="34" t="str">
        <f t="shared" ref="N899:N962" si="58">IF($A899="","",$J899&amp;" "&amp;$I899&amp;" ("&amp;$M899&amp;")")</f>
        <v>Yuki NAKAGAWA (04)</v>
      </c>
      <c r="O899" s="34">
        <f t="shared" ref="O899:O962" si="59">IF($A899="","",100000000+$A899)</f>
        <v>100000901</v>
      </c>
    </row>
    <row r="900" spans="1:15" ht="18">
      <c r="A900" s="186">
        <v>902</v>
      </c>
      <c r="B900" s="2">
        <v>490048</v>
      </c>
      <c r="C900" s="2" t="s">
        <v>536</v>
      </c>
      <c r="D900" s="2" t="s">
        <v>5638</v>
      </c>
      <c r="E900" s="2" t="s">
        <v>5639</v>
      </c>
      <c r="F900" s="196" t="s">
        <v>7295</v>
      </c>
      <c r="G900" s="2">
        <v>3</v>
      </c>
      <c r="H900" s="2" t="s">
        <v>5776</v>
      </c>
      <c r="I900" s="2" t="s">
        <v>5640</v>
      </c>
      <c r="J900" s="2" t="s">
        <v>1591</v>
      </c>
      <c r="K900" s="2" t="s">
        <v>42</v>
      </c>
      <c r="L900" s="34" t="str">
        <f t="shared" si="56"/>
        <v>竹生　晴彦 (3)</v>
      </c>
      <c r="M900" s="34" t="str">
        <f t="shared" si="57"/>
        <v>05</v>
      </c>
      <c r="N900" s="34" t="str">
        <f t="shared" si="58"/>
        <v>Haruhiko CHIKUBU (05)</v>
      </c>
      <c r="O900" s="34">
        <f t="shared" si="59"/>
        <v>100000902</v>
      </c>
    </row>
    <row r="901" spans="1:15" ht="18">
      <c r="A901" s="186">
        <v>903</v>
      </c>
      <c r="B901" s="2">
        <v>490048</v>
      </c>
      <c r="C901" s="2" t="s">
        <v>536</v>
      </c>
      <c r="D901" s="2" t="s">
        <v>5641</v>
      </c>
      <c r="E901" s="2" t="s">
        <v>5642</v>
      </c>
      <c r="F901" s="196" t="s">
        <v>4850</v>
      </c>
      <c r="G901" s="2">
        <v>3</v>
      </c>
      <c r="H901" s="2" t="s">
        <v>5775</v>
      </c>
      <c r="I901" s="2" t="s">
        <v>4463</v>
      </c>
      <c r="J901" s="2" t="s">
        <v>346</v>
      </c>
      <c r="K901" s="2" t="s">
        <v>42</v>
      </c>
      <c r="L901" s="34" t="str">
        <f t="shared" si="56"/>
        <v>土田　浩生 (3)</v>
      </c>
      <c r="M901" s="34" t="str">
        <f t="shared" si="57"/>
        <v>05</v>
      </c>
      <c r="N901" s="34" t="str">
        <f t="shared" si="58"/>
        <v>Hiroki TSUCHIDA (05)</v>
      </c>
      <c r="O901" s="34">
        <f t="shared" si="59"/>
        <v>100000903</v>
      </c>
    </row>
    <row r="902" spans="1:15" ht="18">
      <c r="A902" s="186">
        <v>904</v>
      </c>
      <c r="B902" s="2">
        <v>490048</v>
      </c>
      <c r="C902" s="2" t="s">
        <v>536</v>
      </c>
      <c r="D902" s="2" t="s">
        <v>7296</v>
      </c>
      <c r="E902" s="2" t="s">
        <v>7297</v>
      </c>
      <c r="F902" s="196" t="s">
        <v>4334</v>
      </c>
      <c r="G902" s="2">
        <v>3</v>
      </c>
      <c r="H902" s="2" t="s">
        <v>6435</v>
      </c>
      <c r="I902" s="2" t="s">
        <v>7032</v>
      </c>
      <c r="J902" s="2" t="s">
        <v>902</v>
      </c>
      <c r="K902" s="2" t="s">
        <v>42</v>
      </c>
      <c r="L902" s="34" t="str">
        <f t="shared" si="56"/>
        <v>池上　孟志 (3)</v>
      </c>
      <c r="M902" s="34" t="str">
        <f t="shared" si="57"/>
        <v>03</v>
      </c>
      <c r="N902" s="34" t="str">
        <f t="shared" si="58"/>
        <v>Takeshi IKEGAMI (03)</v>
      </c>
      <c r="O902" s="34">
        <f t="shared" si="59"/>
        <v>100000904</v>
      </c>
    </row>
    <row r="903" spans="1:15" ht="18">
      <c r="A903" s="186">
        <v>905</v>
      </c>
      <c r="B903" s="2">
        <v>490048</v>
      </c>
      <c r="C903" s="2" t="s">
        <v>536</v>
      </c>
      <c r="D903" s="2" t="s">
        <v>7298</v>
      </c>
      <c r="E903" s="2" t="s">
        <v>7299</v>
      </c>
      <c r="F903" s="196" t="s">
        <v>4568</v>
      </c>
      <c r="G903" s="2">
        <v>3</v>
      </c>
      <c r="H903" s="2" t="s">
        <v>5759</v>
      </c>
      <c r="I903" s="2" t="s">
        <v>69</v>
      </c>
      <c r="J903" s="2" t="s">
        <v>162</v>
      </c>
      <c r="K903" s="2" t="s">
        <v>42</v>
      </c>
      <c r="L903" s="34" t="str">
        <f t="shared" si="56"/>
        <v>八木　皓星 (3)</v>
      </c>
      <c r="M903" s="34" t="str">
        <f t="shared" si="57"/>
        <v>04</v>
      </c>
      <c r="N903" s="34" t="str">
        <f t="shared" si="58"/>
        <v>Kosei YAGI (04)</v>
      </c>
      <c r="O903" s="34">
        <f t="shared" si="59"/>
        <v>100000905</v>
      </c>
    </row>
    <row r="904" spans="1:15" ht="18">
      <c r="A904" s="186">
        <v>906</v>
      </c>
      <c r="B904" s="2">
        <v>490048</v>
      </c>
      <c r="C904" s="2" t="s">
        <v>536</v>
      </c>
      <c r="D904" s="2" t="s">
        <v>7300</v>
      </c>
      <c r="E904" s="2" t="s">
        <v>7301</v>
      </c>
      <c r="F904" s="196" t="s">
        <v>3632</v>
      </c>
      <c r="G904" s="2">
        <v>3</v>
      </c>
      <c r="H904" s="2" t="s">
        <v>5760</v>
      </c>
      <c r="I904" s="2" t="s">
        <v>157</v>
      </c>
      <c r="J904" s="2" t="s">
        <v>45</v>
      </c>
      <c r="K904" s="2" t="s">
        <v>42</v>
      </c>
      <c r="L904" s="34" t="str">
        <f t="shared" si="56"/>
        <v>林　宏太郎 (3)</v>
      </c>
      <c r="M904" s="34" t="str">
        <f t="shared" si="57"/>
        <v>04</v>
      </c>
      <c r="N904" s="34" t="str">
        <f t="shared" si="58"/>
        <v>Kotaro HAYASHI (04)</v>
      </c>
      <c r="O904" s="34">
        <f t="shared" si="59"/>
        <v>100000906</v>
      </c>
    </row>
    <row r="905" spans="1:15" ht="18">
      <c r="A905" s="186">
        <v>907</v>
      </c>
      <c r="B905" s="2">
        <v>490048</v>
      </c>
      <c r="C905" s="2" t="s">
        <v>536</v>
      </c>
      <c r="D905" s="2" t="s">
        <v>7302</v>
      </c>
      <c r="E905" s="2" t="s">
        <v>7303</v>
      </c>
      <c r="F905" s="196" t="s">
        <v>4060</v>
      </c>
      <c r="G905" s="2">
        <v>3</v>
      </c>
      <c r="H905" s="2" t="s">
        <v>5759</v>
      </c>
      <c r="I905" s="2" t="s">
        <v>499</v>
      </c>
      <c r="J905" s="2" t="s">
        <v>116</v>
      </c>
      <c r="K905" s="2" t="s">
        <v>42</v>
      </c>
      <c r="L905" s="34" t="str">
        <f t="shared" si="56"/>
        <v>大西　智貴 (3)</v>
      </c>
      <c r="M905" s="34" t="str">
        <f t="shared" si="57"/>
        <v>04</v>
      </c>
      <c r="N905" s="34" t="str">
        <f t="shared" si="58"/>
        <v>Tomoki ONISHI (04)</v>
      </c>
      <c r="O905" s="34">
        <f t="shared" si="59"/>
        <v>100000907</v>
      </c>
    </row>
    <row r="906" spans="1:15" ht="18">
      <c r="A906" s="186">
        <v>908</v>
      </c>
      <c r="B906" s="2">
        <v>490048</v>
      </c>
      <c r="C906" s="2" t="s">
        <v>536</v>
      </c>
      <c r="D906" s="2" t="s">
        <v>7304</v>
      </c>
      <c r="E906" s="2" t="s">
        <v>7305</v>
      </c>
      <c r="F906" s="196" t="s">
        <v>5255</v>
      </c>
      <c r="G906" s="2">
        <v>3</v>
      </c>
      <c r="H906" s="2" t="s">
        <v>5759</v>
      </c>
      <c r="I906" s="2" t="s">
        <v>5988</v>
      </c>
      <c r="J906" s="2" t="s">
        <v>3082</v>
      </c>
      <c r="K906" s="2" t="s">
        <v>42</v>
      </c>
      <c r="L906" s="34" t="str">
        <f t="shared" si="56"/>
        <v>佐向　丘 (3)</v>
      </c>
      <c r="M906" s="34" t="str">
        <f t="shared" si="57"/>
        <v>04</v>
      </c>
      <c r="N906" s="34" t="str">
        <f t="shared" si="58"/>
        <v>Kyu SAKO (04)</v>
      </c>
      <c r="O906" s="34">
        <f t="shared" si="59"/>
        <v>100000908</v>
      </c>
    </row>
    <row r="907" spans="1:15" ht="18">
      <c r="A907" s="186">
        <v>909</v>
      </c>
      <c r="B907" s="2">
        <v>490048</v>
      </c>
      <c r="C907" s="2" t="s">
        <v>536</v>
      </c>
      <c r="D907" s="2" t="s">
        <v>7306</v>
      </c>
      <c r="E907" s="2" t="s">
        <v>7307</v>
      </c>
      <c r="F907" s="196" t="s">
        <v>4549</v>
      </c>
      <c r="G907" s="2">
        <v>3</v>
      </c>
      <c r="H907" s="2" t="s">
        <v>5779</v>
      </c>
      <c r="I907" s="2" t="s">
        <v>7308</v>
      </c>
      <c r="J907" s="2" t="s">
        <v>7309</v>
      </c>
      <c r="K907" s="2" t="s">
        <v>42</v>
      </c>
      <c r="L907" s="34" t="str">
        <f t="shared" si="56"/>
        <v>柴折　心汰 (3)</v>
      </c>
      <c r="M907" s="34" t="str">
        <f t="shared" si="57"/>
        <v>03</v>
      </c>
      <c r="N907" s="34" t="str">
        <f t="shared" si="58"/>
        <v>Shinta SHIBAORI (03)</v>
      </c>
      <c r="O907" s="34">
        <f t="shared" si="59"/>
        <v>100000909</v>
      </c>
    </row>
    <row r="908" spans="1:15" ht="18">
      <c r="A908" s="186">
        <v>910</v>
      </c>
      <c r="B908" s="2">
        <v>490048</v>
      </c>
      <c r="C908" s="2" t="s">
        <v>536</v>
      </c>
      <c r="D908" s="2" t="s">
        <v>7310</v>
      </c>
      <c r="E908" s="2" t="s">
        <v>7311</v>
      </c>
      <c r="F908" s="196" t="s">
        <v>5034</v>
      </c>
      <c r="G908" s="2">
        <v>3</v>
      </c>
      <c r="H908" s="2" t="s">
        <v>5779</v>
      </c>
      <c r="I908" s="2" t="s">
        <v>691</v>
      </c>
      <c r="J908" s="2" t="s">
        <v>158</v>
      </c>
      <c r="K908" s="2" t="s">
        <v>42</v>
      </c>
      <c r="L908" s="34" t="str">
        <f t="shared" si="56"/>
        <v>川﨑　健太郎 (3)</v>
      </c>
      <c r="M908" s="34" t="str">
        <f t="shared" si="57"/>
        <v>03</v>
      </c>
      <c r="N908" s="34" t="str">
        <f t="shared" si="58"/>
        <v>Kentaro KAWASAKI (03)</v>
      </c>
      <c r="O908" s="34">
        <f t="shared" si="59"/>
        <v>100000910</v>
      </c>
    </row>
    <row r="909" spans="1:15" ht="18">
      <c r="A909" s="186">
        <v>911</v>
      </c>
      <c r="B909" s="2">
        <v>490048</v>
      </c>
      <c r="C909" s="2" t="s">
        <v>536</v>
      </c>
      <c r="D909" s="2" t="s">
        <v>7312</v>
      </c>
      <c r="E909" s="2" t="s">
        <v>7313</v>
      </c>
      <c r="F909" s="196" t="s">
        <v>7314</v>
      </c>
      <c r="G909" s="2">
        <v>3</v>
      </c>
      <c r="H909" s="2" t="s">
        <v>5768</v>
      </c>
      <c r="I909" s="2" t="s">
        <v>411</v>
      </c>
      <c r="J909" s="2" t="s">
        <v>480</v>
      </c>
      <c r="K909" s="2" t="s">
        <v>42</v>
      </c>
      <c r="L909" s="34" t="str">
        <f t="shared" si="56"/>
        <v>木下　賀貴 (3)</v>
      </c>
      <c r="M909" s="34" t="str">
        <f t="shared" si="57"/>
        <v>03</v>
      </c>
      <c r="N909" s="34" t="str">
        <f t="shared" si="58"/>
        <v>Yoshiki KINOSHITA (03)</v>
      </c>
      <c r="O909" s="34">
        <f t="shared" si="59"/>
        <v>100000911</v>
      </c>
    </row>
    <row r="910" spans="1:15" ht="18">
      <c r="A910" s="186">
        <v>912</v>
      </c>
      <c r="B910" s="2">
        <v>490048</v>
      </c>
      <c r="C910" s="2" t="s">
        <v>536</v>
      </c>
      <c r="D910" s="2" t="s">
        <v>7315</v>
      </c>
      <c r="E910" s="2" t="s">
        <v>7316</v>
      </c>
      <c r="F910" s="196" t="s">
        <v>3560</v>
      </c>
      <c r="G910" s="2">
        <v>3</v>
      </c>
      <c r="H910" s="2" t="s">
        <v>5769</v>
      </c>
      <c r="I910" s="2" t="s">
        <v>7317</v>
      </c>
      <c r="J910" s="2" t="s">
        <v>426</v>
      </c>
      <c r="K910" s="2" t="s">
        <v>42</v>
      </c>
      <c r="L910" s="34" t="str">
        <f t="shared" si="56"/>
        <v>東條　純平 (3)</v>
      </c>
      <c r="M910" s="34" t="str">
        <f t="shared" si="57"/>
        <v>04</v>
      </c>
      <c r="N910" s="34" t="str">
        <f t="shared" si="58"/>
        <v>Jumpei TOJO (04)</v>
      </c>
      <c r="O910" s="34">
        <f t="shared" si="59"/>
        <v>100000912</v>
      </c>
    </row>
    <row r="911" spans="1:15" ht="18">
      <c r="A911" s="186">
        <v>913</v>
      </c>
      <c r="B911" s="2">
        <v>490048</v>
      </c>
      <c r="C911" s="2" t="s">
        <v>536</v>
      </c>
      <c r="D911" s="2" t="s">
        <v>7318</v>
      </c>
      <c r="E911" s="2" t="s">
        <v>7319</v>
      </c>
      <c r="F911" s="196" t="s">
        <v>3906</v>
      </c>
      <c r="G911" s="2">
        <v>3</v>
      </c>
      <c r="H911" s="2" t="s">
        <v>5779</v>
      </c>
      <c r="I911" s="2" t="s">
        <v>131</v>
      </c>
      <c r="J911" s="2" t="s">
        <v>7320</v>
      </c>
      <c r="K911" s="2" t="s">
        <v>42</v>
      </c>
      <c r="L911" s="34" t="str">
        <f t="shared" si="56"/>
        <v>中村　颯葉 (3)</v>
      </c>
      <c r="M911" s="34" t="str">
        <f t="shared" si="57"/>
        <v>04</v>
      </c>
      <c r="N911" s="34" t="str">
        <f t="shared" si="58"/>
        <v>Soha NAKAMURA (04)</v>
      </c>
      <c r="O911" s="34">
        <f t="shared" si="59"/>
        <v>100000913</v>
      </c>
    </row>
    <row r="912" spans="1:15" ht="18">
      <c r="A912" s="186">
        <v>914</v>
      </c>
      <c r="B912" s="2">
        <v>490048</v>
      </c>
      <c r="C912" s="2" t="s">
        <v>536</v>
      </c>
      <c r="D912" s="2" t="s">
        <v>7321</v>
      </c>
      <c r="E912" s="2" t="s">
        <v>7322</v>
      </c>
      <c r="F912" s="196" t="s">
        <v>3661</v>
      </c>
      <c r="G912" s="2">
        <v>3</v>
      </c>
      <c r="H912" s="2" t="s">
        <v>5768</v>
      </c>
      <c r="I912" s="2" t="s">
        <v>581</v>
      </c>
      <c r="J912" s="2" t="s">
        <v>76</v>
      </c>
      <c r="K912" s="2" t="s">
        <v>42</v>
      </c>
      <c r="L912" s="34" t="str">
        <f t="shared" si="56"/>
        <v>川村　拓也 (3)</v>
      </c>
      <c r="M912" s="34" t="str">
        <f t="shared" si="57"/>
        <v>04</v>
      </c>
      <c r="N912" s="34" t="str">
        <f t="shared" si="58"/>
        <v>Takuya KAWAMURA (04)</v>
      </c>
      <c r="O912" s="34">
        <f t="shared" si="59"/>
        <v>100000914</v>
      </c>
    </row>
    <row r="913" spans="1:15" ht="18">
      <c r="A913" s="186">
        <v>915</v>
      </c>
      <c r="B913" s="2">
        <v>490048</v>
      </c>
      <c r="C913" s="2" t="s">
        <v>536</v>
      </c>
      <c r="D913" s="2" t="s">
        <v>7323</v>
      </c>
      <c r="E913" s="2" t="s">
        <v>7324</v>
      </c>
      <c r="F913" s="196" t="s">
        <v>7325</v>
      </c>
      <c r="G913" s="2">
        <v>2</v>
      </c>
      <c r="H913" s="2" t="s">
        <v>5776</v>
      </c>
      <c r="I913" s="2" t="s">
        <v>7326</v>
      </c>
      <c r="J913" s="2" t="s">
        <v>250</v>
      </c>
      <c r="K913" s="2" t="s">
        <v>42</v>
      </c>
      <c r="L913" s="34" t="str">
        <f t="shared" si="56"/>
        <v>柳町　悠斗 (2)</v>
      </c>
      <c r="M913" s="34" t="str">
        <f t="shared" si="57"/>
        <v>05</v>
      </c>
      <c r="N913" s="34" t="str">
        <f t="shared" si="58"/>
        <v>Haruto YANAGIMACHI (05)</v>
      </c>
      <c r="O913" s="34">
        <f t="shared" si="59"/>
        <v>100000915</v>
      </c>
    </row>
    <row r="914" spans="1:15" ht="18">
      <c r="A914" s="186">
        <v>916</v>
      </c>
      <c r="B914" s="2">
        <v>490048</v>
      </c>
      <c r="C914" s="2" t="s">
        <v>536</v>
      </c>
      <c r="D914" s="2" t="s">
        <v>7327</v>
      </c>
      <c r="E914" s="2" t="s">
        <v>7328</v>
      </c>
      <c r="F914" s="196" t="s">
        <v>6116</v>
      </c>
      <c r="G914" s="2">
        <v>2</v>
      </c>
      <c r="H914" s="2" t="s">
        <v>5759</v>
      </c>
      <c r="I914" s="2" t="s">
        <v>218</v>
      </c>
      <c r="J914" s="2" t="s">
        <v>49</v>
      </c>
      <c r="K914" s="2" t="s">
        <v>42</v>
      </c>
      <c r="L914" s="34" t="str">
        <f t="shared" si="56"/>
        <v>遠藤　大介 (2)</v>
      </c>
      <c r="M914" s="34" t="str">
        <f t="shared" si="57"/>
        <v>05</v>
      </c>
      <c r="N914" s="34" t="str">
        <f t="shared" si="58"/>
        <v>Taisuke ENDO (05)</v>
      </c>
      <c r="O914" s="34">
        <f t="shared" si="59"/>
        <v>100000916</v>
      </c>
    </row>
    <row r="915" spans="1:15" ht="18">
      <c r="A915" s="186">
        <v>917</v>
      </c>
      <c r="B915" s="2">
        <v>490048</v>
      </c>
      <c r="C915" s="2" t="s">
        <v>536</v>
      </c>
      <c r="D915" s="2" t="s">
        <v>7329</v>
      </c>
      <c r="E915" s="2" t="s">
        <v>7330</v>
      </c>
      <c r="F915" s="196" t="s">
        <v>7331</v>
      </c>
      <c r="G915" s="2">
        <v>2</v>
      </c>
      <c r="H915" s="2" t="s">
        <v>6435</v>
      </c>
      <c r="I915" s="2" t="s">
        <v>107</v>
      </c>
      <c r="J915" s="2" t="s">
        <v>823</v>
      </c>
      <c r="K915" s="2" t="s">
        <v>42</v>
      </c>
      <c r="L915" s="34" t="str">
        <f t="shared" si="56"/>
        <v>小野　竜之介 (2)</v>
      </c>
      <c r="M915" s="34" t="str">
        <f t="shared" si="57"/>
        <v>05</v>
      </c>
      <c r="N915" s="34" t="str">
        <f t="shared" si="58"/>
        <v>Ryunosuke ONO (05)</v>
      </c>
      <c r="O915" s="34">
        <f t="shared" si="59"/>
        <v>100000917</v>
      </c>
    </row>
    <row r="916" spans="1:15" ht="18">
      <c r="A916" s="186">
        <v>918</v>
      </c>
      <c r="B916" s="2">
        <v>490048</v>
      </c>
      <c r="C916" s="2" t="s">
        <v>536</v>
      </c>
      <c r="D916" s="2" t="s">
        <v>7332</v>
      </c>
      <c r="E916" s="2" t="s">
        <v>7333</v>
      </c>
      <c r="F916" s="196" t="s">
        <v>7334</v>
      </c>
      <c r="G916" s="2">
        <v>3</v>
      </c>
      <c r="H916" s="2" t="s">
        <v>5834</v>
      </c>
      <c r="I916" s="2" t="s">
        <v>127</v>
      </c>
      <c r="J916" s="2" t="s">
        <v>7335</v>
      </c>
      <c r="K916" s="2" t="s">
        <v>42</v>
      </c>
      <c r="L916" s="34" t="str">
        <f t="shared" si="56"/>
        <v>山岡　直生 (3)</v>
      </c>
      <c r="M916" s="34" t="str">
        <f t="shared" si="57"/>
        <v>04</v>
      </c>
      <c r="N916" s="34" t="str">
        <f t="shared" si="58"/>
        <v>Naomi YAMAOKA (04)</v>
      </c>
      <c r="O916" s="34">
        <f t="shared" si="59"/>
        <v>100000918</v>
      </c>
    </row>
    <row r="917" spans="1:15" ht="18">
      <c r="A917" s="186">
        <v>919</v>
      </c>
      <c r="B917" s="2">
        <v>490048</v>
      </c>
      <c r="C917" s="2" t="s">
        <v>536</v>
      </c>
      <c r="D917" s="2" t="s">
        <v>556</v>
      </c>
      <c r="E917" s="2" t="s">
        <v>557</v>
      </c>
      <c r="F917" s="196" t="s">
        <v>4855</v>
      </c>
      <c r="G917" s="2" t="s">
        <v>7336</v>
      </c>
      <c r="H917" s="2" t="s">
        <v>5761</v>
      </c>
      <c r="I917" s="2" t="s">
        <v>115</v>
      </c>
      <c r="J917" s="2" t="s">
        <v>208</v>
      </c>
      <c r="K917" s="2" t="s">
        <v>42</v>
      </c>
      <c r="L917" s="34" t="str">
        <f t="shared" si="56"/>
        <v>前田　朝陽 (D2)</v>
      </c>
      <c r="M917" s="34" t="str">
        <f t="shared" si="57"/>
        <v>99</v>
      </c>
      <c r="N917" s="34" t="str">
        <f t="shared" si="58"/>
        <v>Asahi MAEDA (99)</v>
      </c>
      <c r="O917" s="34">
        <f t="shared" si="59"/>
        <v>100000919</v>
      </c>
    </row>
    <row r="918" spans="1:15" ht="18">
      <c r="A918" s="186">
        <v>920</v>
      </c>
      <c r="B918" s="2">
        <v>490048</v>
      </c>
      <c r="C918" s="2" t="s">
        <v>536</v>
      </c>
      <c r="D918" s="2" t="s">
        <v>7337</v>
      </c>
      <c r="E918" s="2" t="s">
        <v>659</v>
      </c>
      <c r="F918" s="196" t="s">
        <v>6554</v>
      </c>
      <c r="G918" s="2">
        <v>2</v>
      </c>
      <c r="H918" s="2" t="s">
        <v>5759</v>
      </c>
      <c r="I918" s="2" t="s">
        <v>129</v>
      </c>
      <c r="J918" s="2" t="s">
        <v>227</v>
      </c>
      <c r="K918" s="2" t="s">
        <v>42</v>
      </c>
      <c r="L918" s="34" t="str">
        <f t="shared" si="56"/>
        <v>田中　洋佑 (2)</v>
      </c>
      <c r="M918" s="34" t="str">
        <f t="shared" si="57"/>
        <v>05</v>
      </c>
      <c r="N918" s="34" t="str">
        <f t="shared" si="58"/>
        <v>Yosuke TANAKA (05)</v>
      </c>
      <c r="O918" s="34">
        <f t="shared" si="59"/>
        <v>100000920</v>
      </c>
    </row>
    <row r="919" spans="1:15" ht="18">
      <c r="A919" s="186">
        <v>921</v>
      </c>
      <c r="B919" s="2">
        <v>490048</v>
      </c>
      <c r="C919" s="2" t="s">
        <v>536</v>
      </c>
      <c r="D919" s="2" t="s">
        <v>7338</v>
      </c>
      <c r="E919" s="2" t="s">
        <v>7339</v>
      </c>
      <c r="F919" s="196" t="s">
        <v>6881</v>
      </c>
      <c r="G919" s="2">
        <v>2</v>
      </c>
      <c r="H919" s="2" t="s">
        <v>6435</v>
      </c>
      <c r="I919" s="2" t="s">
        <v>7340</v>
      </c>
      <c r="J919" s="2" t="s">
        <v>7341</v>
      </c>
      <c r="K919" s="2" t="s">
        <v>42</v>
      </c>
      <c r="L919" s="34" t="str">
        <f t="shared" si="56"/>
        <v>瀬戸　信成 (2)</v>
      </c>
      <c r="M919" s="34" t="str">
        <f t="shared" si="57"/>
        <v>06</v>
      </c>
      <c r="N919" s="34" t="str">
        <f t="shared" si="58"/>
        <v>Nobunari SETO (06)</v>
      </c>
      <c r="O919" s="34">
        <f t="shared" si="59"/>
        <v>100000921</v>
      </c>
    </row>
    <row r="920" spans="1:15" ht="18">
      <c r="A920" s="186">
        <v>922</v>
      </c>
      <c r="B920" s="2">
        <v>490048</v>
      </c>
      <c r="C920" s="2" t="s">
        <v>536</v>
      </c>
      <c r="D920" s="2" t="s">
        <v>7342</v>
      </c>
      <c r="E920" s="2" t="s">
        <v>7343</v>
      </c>
      <c r="F920" s="196" t="s">
        <v>5864</v>
      </c>
      <c r="G920" s="2">
        <v>2</v>
      </c>
      <c r="H920" s="2" t="s">
        <v>5768</v>
      </c>
      <c r="I920" s="2" t="s">
        <v>145</v>
      </c>
      <c r="J920" s="2" t="s">
        <v>566</v>
      </c>
      <c r="K920" s="2" t="s">
        <v>42</v>
      </c>
      <c r="L920" s="34" t="str">
        <f t="shared" si="56"/>
        <v>小島　伸介 (2)</v>
      </c>
      <c r="M920" s="34" t="str">
        <f t="shared" si="57"/>
        <v>05</v>
      </c>
      <c r="N920" s="34" t="str">
        <f t="shared" si="58"/>
        <v>Shinsuke KOJIMA (05)</v>
      </c>
      <c r="O920" s="34">
        <f t="shared" si="59"/>
        <v>100000922</v>
      </c>
    </row>
    <row r="921" spans="1:15" ht="18">
      <c r="A921" s="186">
        <v>923</v>
      </c>
      <c r="B921" s="2">
        <v>490048</v>
      </c>
      <c r="C921" s="2" t="s">
        <v>536</v>
      </c>
      <c r="D921" s="2" t="s">
        <v>7344</v>
      </c>
      <c r="E921" s="2" t="s">
        <v>7345</v>
      </c>
      <c r="F921" s="196" t="s">
        <v>6551</v>
      </c>
      <c r="G921" s="2">
        <v>2</v>
      </c>
      <c r="H921" s="2" t="s">
        <v>5776</v>
      </c>
      <c r="I921" s="2" t="s">
        <v>3108</v>
      </c>
      <c r="J921" s="2" t="s">
        <v>205</v>
      </c>
      <c r="K921" s="2" t="s">
        <v>42</v>
      </c>
      <c r="L921" s="34" t="str">
        <f t="shared" si="56"/>
        <v>北島　悠翔 (2)</v>
      </c>
      <c r="M921" s="34" t="str">
        <f t="shared" si="57"/>
        <v>06</v>
      </c>
      <c r="N921" s="34" t="str">
        <f t="shared" si="58"/>
        <v>Yuto KITAJIMA (06)</v>
      </c>
      <c r="O921" s="34">
        <f t="shared" si="59"/>
        <v>100000923</v>
      </c>
    </row>
    <row r="922" spans="1:15" ht="18">
      <c r="A922" s="186">
        <v>924</v>
      </c>
      <c r="B922" s="2">
        <v>490048</v>
      </c>
      <c r="C922" s="2" t="s">
        <v>536</v>
      </c>
      <c r="D922" s="2" t="s">
        <v>7346</v>
      </c>
      <c r="E922" s="2" t="s">
        <v>7347</v>
      </c>
      <c r="F922" s="196" t="s">
        <v>4680</v>
      </c>
      <c r="G922" s="2">
        <v>2</v>
      </c>
      <c r="H922" s="2" t="s">
        <v>5978</v>
      </c>
      <c r="I922" s="2" t="s">
        <v>453</v>
      </c>
      <c r="J922" s="2" t="s">
        <v>101</v>
      </c>
      <c r="K922" s="2" t="s">
        <v>42</v>
      </c>
      <c r="L922" s="34" t="str">
        <f t="shared" si="56"/>
        <v>水野　椋介 (2)</v>
      </c>
      <c r="M922" s="34" t="str">
        <f t="shared" si="57"/>
        <v>05</v>
      </c>
      <c r="N922" s="34" t="str">
        <f t="shared" si="58"/>
        <v>Ryosuke MIZUNO (05)</v>
      </c>
      <c r="O922" s="34">
        <f t="shared" si="59"/>
        <v>100000924</v>
      </c>
    </row>
    <row r="923" spans="1:15" ht="18">
      <c r="A923" s="186">
        <v>925</v>
      </c>
      <c r="B923" s="2">
        <v>490048</v>
      </c>
      <c r="C923" s="2" t="s">
        <v>536</v>
      </c>
      <c r="D923" s="2" t="s">
        <v>7348</v>
      </c>
      <c r="E923" s="2" t="s">
        <v>7349</v>
      </c>
      <c r="F923" s="196" t="s">
        <v>6258</v>
      </c>
      <c r="G923" s="2">
        <v>2</v>
      </c>
      <c r="H923" s="2" t="s">
        <v>5759</v>
      </c>
      <c r="I923" s="2" t="s">
        <v>386</v>
      </c>
      <c r="J923" s="2" t="s">
        <v>162</v>
      </c>
      <c r="K923" s="2" t="s">
        <v>42</v>
      </c>
      <c r="L923" s="34" t="str">
        <f t="shared" si="56"/>
        <v>太田　航生 (2)</v>
      </c>
      <c r="M923" s="34" t="str">
        <f t="shared" si="57"/>
        <v>05</v>
      </c>
      <c r="N923" s="34" t="str">
        <f t="shared" si="58"/>
        <v>Kosei OTA (05)</v>
      </c>
      <c r="O923" s="34">
        <f t="shared" si="59"/>
        <v>100000925</v>
      </c>
    </row>
    <row r="924" spans="1:15" ht="18">
      <c r="A924" s="186">
        <v>926</v>
      </c>
      <c r="B924" s="2">
        <v>490048</v>
      </c>
      <c r="C924" s="2" t="s">
        <v>536</v>
      </c>
      <c r="D924" s="2" t="s">
        <v>7350</v>
      </c>
      <c r="E924" s="2" t="s">
        <v>7351</v>
      </c>
      <c r="F924" s="196" t="s">
        <v>3975</v>
      </c>
      <c r="G924" s="2">
        <v>2</v>
      </c>
      <c r="H924" s="2" t="s">
        <v>5978</v>
      </c>
      <c r="I924" s="2" t="s">
        <v>274</v>
      </c>
      <c r="J924" s="2" t="s">
        <v>7352</v>
      </c>
      <c r="K924" s="2" t="s">
        <v>42</v>
      </c>
      <c r="L924" s="34" t="str">
        <f t="shared" si="56"/>
        <v>山本　泰平 (2)</v>
      </c>
      <c r="M924" s="34" t="str">
        <f t="shared" si="57"/>
        <v>04</v>
      </c>
      <c r="N924" s="34" t="str">
        <f t="shared" si="58"/>
        <v>Taihei YAMAMOTO (04)</v>
      </c>
      <c r="O924" s="34">
        <f t="shared" si="59"/>
        <v>100000926</v>
      </c>
    </row>
    <row r="925" spans="1:15" ht="18">
      <c r="A925" s="186">
        <v>927</v>
      </c>
      <c r="B925" s="2">
        <v>490048</v>
      </c>
      <c r="C925" s="2" t="s">
        <v>536</v>
      </c>
      <c r="D925" s="2" t="s">
        <v>7353</v>
      </c>
      <c r="E925" s="2" t="s">
        <v>7354</v>
      </c>
      <c r="F925" s="196" t="s">
        <v>7282</v>
      </c>
      <c r="G925" s="2">
        <v>2</v>
      </c>
      <c r="H925" s="2" t="s">
        <v>6216</v>
      </c>
      <c r="I925" s="2" t="s">
        <v>1867</v>
      </c>
      <c r="J925" s="2" t="s">
        <v>250</v>
      </c>
      <c r="K925" s="2" t="s">
        <v>42</v>
      </c>
      <c r="L925" s="34" t="str">
        <f t="shared" si="56"/>
        <v>中田　晴斗 (2)</v>
      </c>
      <c r="M925" s="34" t="str">
        <f t="shared" si="57"/>
        <v>05</v>
      </c>
      <c r="N925" s="34" t="str">
        <f t="shared" si="58"/>
        <v>Haruto NAKADA (05)</v>
      </c>
      <c r="O925" s="34">
        <f t="shared" si="59"/>
        <v>100000927</v>
      </c>
    </row>
    <row r="926" spans="1:15" ht="18">
      <c r="A926" s="186">
        <v>928</v>
      </c>
      <c r="B926" s="2">
        <v>490048</v>
      </c>
      <c r="C926" s="2" t="s">
        <v>536</v>
      </c>
      <c r="D926" s="2" t="s">
        <v>7355</v>
      </c>
      <c r="E926" s="2" t="s">
        <v>7356</v>
      </c>
      <c r="F926" s="196" t="s">
        <v>6248</v>
      </c>
      <c r="G926" s="2">
        <v>2</v>
      </c>
      <c r="H926" s="2" t="s">
        <v>5761</v>
      </c>
      <c r="I926" s="2" t="s">
        <v>125</v>
      </c>
      <c r="J926" s="2" t="s">
        <v>7357</v>
      </c>
      <c r="K926" s="2" t="s">
        <v>42</v>
      </c>
      <c r="L926" s="34" t="str">
        <f t="shared" si="56"/>
        <v>安藤　誉純 (2)</v>
      </c>
      <c r="M926" s="34" t="str">
        <f t="shared" si="57"/>
        <v>04</v>
      </c>
      <c r="N926" s="34" t="str">
        <f t="shared" si="58"/>
        <v>Takazumi ANDO (04)</v>
      </c>
      <c r="O926" s="34">
        <f t="shared" si="59"/>
        <v>100000928</v>
      </c>
    </row>
    <row r="927" spans="1:15" ht="18">
      <c r="A927" s="186">
        <v>929</v>
      </c>
      <c r="B927" s="2">
        <v>490048</v>
      </c>
      <c r="C927" s="2" t="s">
        <v>536</v>
      </c>
      <c r="D927" s="2" t="s">
        <v>7358</v>
      </c>
      <c r="E927" s="2" t="s">
        <v>7359</v>
      </c>
      <c r="F927" s="196" t="s">
        <v>4056</v>
      </c>
      <c r="G927" s="2">
        <v>2</v>
      </c>
      <c r="H927" s="2" t="s">
        <v>6440</v>
      </c>
      <c r="I927" s="2" t="s">
        <v>7360</v>
      </c>
      <c r="J927" s="2" t="s">
        <v>976</v>
      </c>
      <c r="K927" s="2" t="s">
        <v>42</v>
      </c>
      <c r="L927" s="34" t="str">
        <f t="shared" si="56"/>
        <v>丹野　啓仁 (2)</v>
      </c>
      <c r="M927" s="34" t="str">
        <f t="shared" si="57"/>
        <v>04</v>
      </c>
      <c r="N927" s="34" t="str">
        <f t="shared" si="58"/>
        <v>Keito TANNO (04)</v>
      </c>
      <c r="O927" s="34">
        <f t="shared" si="59"/>
        <v>100000929</v>
      </c>
    </row>
    <row r="928" spans="1:15" ht="18">
      <c r="A928" s="186">
        <v>930</v>
      </c>
      <c r="B928" s="2">
        <v>490048</v>
      </c>
      <c r="C928" s="2" t="s">
        <v>536</v>
      </c>
      <c r="D928" s="2" t="s">
        <v>7361</v>
      </c>
      <c r="E928" s="2" t="s">
        <v>7362</v>
      </c>
      <c r="F928" s="196" t="s">
        <v>4093</v>
      </c>
      <c r="G928" s="2">
        <v>2</v>
      </c>
      <c r="H928" s="2" t="s">
        <v>6434</v>
      </c>
      <c r="I928" s="2" t="s">
        <v>7363</v>
      </c>
      <c r="J928" s="2" t="s">
        <v>7364</v>
      </c>
      <c r="K928" s="2" t="s">
        <v>42</v>
      </c>
      <c r="L928" s="34" t="str">
        <f t="shared" si="56"/>
        <v>浦田　峻太朗 (2)</v>
      </c>
      <c r="M928" s="34" t="str">
        <f t="shared" si="57"/>
        <v>04</v>
      </c>
      <c r="N928" s="34" t="str">
        <f t="shared" si="58"/>
        <v>Shuntaro URATA (04)</v>
      </c>
      <c r="O928" s="34">
        <f t="shared" si="59"/>
        <v>100000930</v>
      </c>
    </row>
    <row r="929" spans="1:15" ht="18">
      <c r="A929" s="186">
        <v>931</v>
      </c>
      <c r="B929" s="2">
        <v>490048</v>
      </c>
      <c r="C929" s="2" t="s">
        <v>536</v>
      </c>
      <c r="D929" s="2" t="s">
        <v>7365</v>
      </c>
      <c r="E929" s="2" t="s">
        <v>7366</v>
      </c>
      <c r="F929" s="196" t="s">
        <v>6574</v>
      </c>
      <c r="G929" s="2">
        <v>2</v>
      </c>
      <c r="H929" s="2" t="s">
        <v>5946</v>
      </c>
      <c r="I929" s="2" t="s">
        <v>7367</v>
      </c>
      <c r="J929" s="2" t="s">
        <v>302</v>
      </c>
      <c r="K929" s="2" t="s">
        <v>42</v>
      </c>
      <c r="L929" s="34" t="str">
        <f t="shared" si="56"/>
        <v>庄田　隆人 (2)</v>
      </c>
      <c r="M929" s="34" t="str">
        <f t="shared" si="57"/>
        <v>05</v>
      </c>
      <c r="N929" s="34" t="str">
        <f t="shared" si="58"/>
        <v>Ryuto SHODA (05)</v>
      </c>
      <c r="O929" s="34">
        <f t="shared" si="59"/>
        <v>100000931</v>
      </c>
    </row>
    <row r="930" spans="1:15" ht="18">
      <c r="A930" s="186">
        <v>932</v>
      </c>
      <c r="B930" s="2">
        <v>490048</v>
      </c>
      <c r="C930" s="2" t="s">
        <v>536</v>
      </c>
      <c r="D930" s="2" t="s">
        <v>7368</v>
      </c>
      <c r="E930" s="2" t="s">
        <v>7369</v>
      </c>
      <c r="F930" s="196" t="s">
        <v>4852</v>
      </c>
      <c r="G930" s="2">
        <v>2</v>
      </c>
      <c r="H930" s="2" t="s">
        <v>6216</v>
      </c>
      <c r="I930" s="2" t="s">
        <v>7370</v>
      </c>
      <c r="J930" s="2" t="s">
        <v>76</v>
      </c>
      <c r="K930" s="2" t="s">
        <v>42</v>
      </c>
      <c r="L930" s="34" t="str">
        <f t="shared" si="56"/>
        <v>折橋　巧也 (2)</v>
      </c>
      <c r="M930" s="34" t="str">
        <f t="shared" si="57"/>
        <v>05</v>
      </c>
      <c r="N930" s="34" t="str">
        <f t="shared" si="58"/>
        <v>Takuya ORIHASHI (05)</v>
      </c>
      <c r="O930" s="34">
        <f t="shared" si="59"/>
        <v>100000932</v>
      </c>
    </row>
    <row r="931" spans="1:15" ht="18">
      <c r="A931" s="186">
        <v>933</v>
      </c>
      <c r="B931" s="2">
        <v>490048</v>
      </c>
      <c r="C931" s="2" t="s">
        <v>536</v>
      </c>
      <c r="D931" s="2" t="s">
        <v>7371</v>
      </c>
      <c r="E931" s="2" t="s">
        <v>7372</v>
      </c>
      <c r="F931" s="196" t="s">
        <v>6317</v>
      </c>
      <c r="G931" s="2">
        <v>2</v>
      </c>
      <c r="H931" s="2" t="s">
        <v>5759</v>
      </c>
      <c r="I931" s="2" t="s">
        <v>168</v>
      </c>
      <c r="J931" s="2" t="s">
        <v>101</v>
      </c>
      <c r="K931" s="2" t="s">
        <v>42</v>
      </c>
      <c r="L931" s="34" t="str">
        <f t="shared" si="56"/>
        <v>中尾　亮介 (2)</v>
      </c>
      <c r="M931" s="34" t="str">
        <f t="shared" si="57"/>
        <v>05</v>
      </c>
      <c r="N931" s="34" t="str">
        <f t="shared" si="58"/>
        <v>Ryosuke NAKAO (05)</v>
      </c>
      <c r="O931" s="34">
        <f t="shared" si="59"/>
        <v>100000933</v>
      </c>
    </row>
    <row r="932" spans="1:15" ht="18">
      <c r="A932" s="186">
        <v>934</v>
      </c>
      <c r="B932" s="2">
        <v>490048</v>
      </c>
      <c r="C932" s="2" t="s">
        <v>536</v>
      </c>
      <c r="D932" s="2" t="s">
        <v>7373</v>
      </c>
      <c r="E932" s="2" t="s">
        <v>7374</v>
      </c>
      <c r="F932" s="196" t="s">
        <v>6081</v>
      </c>
      <c r="G932" s="2">
        <v>2</v>
      </c>
      <c r="H932" s="2" t="s">
        <v>6024</v>
      </c>
      <c r="I932" s="2" t="s">
        <v>7375</v>
      </c>
      <c r="J932" s="2" t="s">
        <v>284</v>
      </c>
      <c r="K932" s="2" t="s">
        <v>42</v>
      </c>
      <c r="L932" s="34" t="str">
        <f t="shared" si="56"/>
        <v>造田　隼佑 (2)</v>
      </c>
      <c r="M932" s="34" t="str">
        <f t="shared" si="57"/>
        <v>05</v>
      </c>
      <c r="N932" s="34" t="str">
        <f t="shared" si="58"/>
        <v>Shunsuke ZODA (05)</v>
      </c>
      <c r="O932" s="34">
        <f t="shared" si="59"/>
        <v>100000934</v>
      </c>
    </row>
    <row r="933" spans="1:15" ht="18">
      <c r="A933" s="186">
        <v>935</v>
      </c>
      <c r="B933" s="2">
        <v>490048</v>
      </c>
      <c r="C933" s="2" t="s">
        <v>536</v>
      </c>
      <c r="D933" s="2" t="s">
        <v>7376</v>
      </c>
      <c r="E933" s="2" t="s">
        <v>7377</v>
      </c>
      <c r="F933" s="196" t="s">
        <v>7378</v>
      </c>
      <c r="G933" s="2">
        <v>2</v>
      </c>
      <c r="H933" s="2" t="s">
        <v>6025</v>
      </c>
      <c r="I933" s="2" t="s">
        <v>605</v>
      </c>
      <c r="J933" s="2" t="s">
        <v>406</v>
      </c>
      <c r="K933" s="2" t="s">
        <v>42</v>
      </c>
      <c r="L933" s="34" t="str">
        <f t="shared" si="56"/>
        <v>北田　泰基 (2)</v>
      </c>
      <c r="M933" s="34" t="str">
        <f t="shared" si="57"/>
        <v>06</v>
      </c>
      <c r="N933" s="34" t="str">
        <f t="shared" si="58"/>
        <v>Taiki KITADA (06)</v>
      </c>
      <c r="O933" s="34">
        <f t="shared" si="59"/>
        <v>100000935</v>
      </c>
    </row>
    <row r="934" spans="1:15" ht="18">
      <c r="A934" s="186">
        <v>936</v>
      </c>
      <c r="B934" s="2">
        <v>490048</v>
      </c>
      <c r="C934" s="2" t="s">
        <v>536</v>
      </c>
      <c r="D934" s="2" t="s">
        <v>7379</v>
      </c>
      <c r="E934" s="2" t="s">
        <v>7380</v>
      </c>
      <c r="F934" s="196" t="s">
        <v>7381</v>
      </c>
      <c r="G934" s="2">
        <v>2</v>
      </c>
      <c r="H934" s="2" t="s">
        <v>235</v>
      </c>
      <c r="I934" s="2" t="s">
        <v>184</v>
      </c>
      <c r="J934" s="2" t="s">
        <v>650</v>
      </c>
      <c r="K934" s="2" t="s">
        <v>42</v>
      </c>
      <c r="L934" s="34" t="str">
        <f t="shared" si="56"/>
        <v>吉田　和史 (2)</v>
      </c>
      <c r="M934" s="34" t="str">
        <f t="shared" si="57"/>
        <v>04</v>
      </c>
      <c r="N934" s="34" t="str">
        <f t="shared" si="58"/>
        <v>Kazushi YOSHIDA (04)</v>
      </c>
      <c r="O934" s="34">
        <f t="shared" si="59"/>
        <v>100000936</v>
      </c>
    </row>
    <row r="935" spans="1:15" ht="18">
      <c r="A935" s="186">
        <v>937</v>
      </c>
      <c r="B935" s="2">
        <v>490048</v>
      </c>
      <c r="C935" s="2" t="s">
        <v>536</v>
      </c>
      <c r="D935" s="2" t="s">
        <v>7382</v>
      </c>
      <c r="E935" s="2" t="s">
        <v>7383</v>
      </c>
      <c r="F935" s="196" t="s">
        <v>7255</v>
      </c>
      <c r="G935" s="2">
        <v>2</v>
      </c>
      <c r="H935" s="2" t="s">
        <v>5760</v>
      </c>
      <c r="I935" s="2" t="s">
        <v>7384</v>
      </c>
      <c r="J935" s="2" t="s">
        <v>178</v>
      </c>
      <c r="K935" s="2" t="s">
        <v>42</v>
      </c>
      <c r="L935" s="34" t="str">
        <f t="shared" si="56"/>
        <v>新美　凌大 (2)</v>
      </c>
      <c r="M935" s="34" t="str">
        <f t="shared" si="57"/>
        <v>05</v>
      </c>
      <c r="N935" s="34" t="str">
        <f t="shared" si="58"/>
        <v>Ryota NIIMI (05)</v>
      </c>
      <c r="O935" s="34">
        <f t="shared" si="59"/>
        <v>100000937</v>
      </c>
    </row>
    <row r="936" spans="1:15" ht="18">
      <c r="A936" s="186">
        <v>938</v>
      </c>
      <c r="B936" s="2">
        <v>490048</v>
      </c>
      <c r="C936" s="2" t="s">
        <v>536</v>
      </c>
      <c r="D936" s="2" t="s">
        <v>7385</v>
      </c>
      <c r="E936" s="2" t="s">
        <v>7386</v>
      </c>
      <c r="F936" s="196" t="s">
        <v>4965</v>
      </c>
      <c r="G936" s="2">
        <v>3</v>
      </c>
      <c r="H936" s="2" t="s">
        <v>5779</v>
      </c>
      <c r="I936" s="2" t="s">
        <v>252</v>
      </c>
      <c r="J936" s="2" t="s">
        <v>1161</v>
      </c>
      <c r="K936" s="2" t="s">
        <v>42</v>
      </c>
      <c r="L936" s="34" t="str">
        <f t="shared" si="56"/>
        <v>山口　貴也 (3)</v>
      </c>
      <c r="M936" s="34" t="str">
        <f t="shared" si="57"/>
        <v>04</v>
      </c>
      <c r="N936" s="34" t="str">
        <f t="shared" si="58"/>
        <v>Takaya YAMAGUCHI (04)</v>
      </c>
      <c r="O936" s="34">
        <f t="shared" si="59"/>
        <v>100000938</v>
      </c>
    </row>
    <row r="937" spans="1:15" ht="18">
      <c r="A937" s="186">
        <v>939</v>
      </c>
      <c r="B937" s="2">
        <v>490048</v>
      </c>
      <c r="C937" s="2" t="s">
        <v>536</v>
      </c>
      <c r="D937" s="2" t="s">
        <v>7387</v>
      </c>
      <c r="E937" s="2" t="s">
        <v>7388</v>
      </c>
      <c r="F937" s="196" t="s">
        <v>4712</v>
      </c>
      <c r="G937" s="2">
        <v>2</v>
      </c>
      <c r="H937" s="2" t="s">
        <v>5768</v>
      </c>
      <c r="I937" s="2" t="s">
        <v>1003</v>
      </c>
      <c r="J937" s="2" t="s">
        <v>140</v>
      </c>
      <c r="K937" s="2" t="s">
        <v>42</v>
      </c>
      <c r="L937" s="34" t="str">
        <f t="shared" si="56"/>
        <v>赤松　和樹 (2)</v>
      </c>
      <c r="M937" s="34" t="str">
        <f t="shared" si="57"/>
        <v>04</v>
      </c>
      <c r="N937" s="34" t="str">
        <f t="shared" si="58"/>
        <v>Kazuki AKAMATSU (04)</v>
      </c>
      <c r="O937" s="34">
        <f t="shared" si="59"/>
        <v>100000939</v>
      </c>
    </row>
    <row r="938" spans="1:15" ht="18">
      <c r="A938" s="186">
        <v>940</v>
      </c>
      <c r="B938" s="2">
        <v>490048</v>
      </c>
      <c r="C938" s="2" t="s">
        <v>536</v>
      </c>
      <c r="D938" s="2" t="s">
        <v>1024</v>
      </c>
      <c r="E938" s="2" t="s">
        <v>1025</v>
      </c>
      <c r="F938" s="196" t="s">
        <v>4604</v>
      </c>
      <c r="G938" s="2" t="s">
        <v>172</v>
      </c>
      <c r="H938" s="2" t="s">
        <v>5761</v>
      </c>
      <c r="I938" s="2" t="s">
        <v>1026</v>
      </c>
      <c r="J938" s="2" t="s">
        <v>643</v>
      </c>
      <c r="K938" s="2" t="s">
        <v>42</v>
      </c>
      <c r="L938" s="34" t="str">
        <f t="shared" si="56"/>
        <v>二村　草輔 (M1)</v>
      </c>
      <c r="M938" s="34" t="str">
        <f t="shared" si="57"/>
        <v>03</v>
      </c>
      <c r="N938" s="34" t="str">
        <f t="shared" si="58"/>
        <v>Sosuke NIMURA (03)</v>
      </c>
      <c r="O938" s="34">
        <f t="shared" si="59"/>
        <v>100000940</v>
      </c>
    </row>
    <row r="939" spans="1:15" ht="18">
      <c r="A939" s="186">
        <v>941</v>
      </c>
      <c r="B939" s="2">
        <v>490048</v>
      </c>
      <c r="C939" s="2" t="s">
        <v>536</v>
      </c>
      <c r="D939" s="2" t="s">
        <v>7389</v>
      </c>
      <c r="E939" s="2" t="s">
        <v>7390</v>
      </c>
      <c r="F939" s="196" t="s">
        <v>3923</v>
      </c>
      <c r="G939" s="2">
        <v>6</v>
      </c>
      <c r="H939" s="2" t="s">
        <v>5830</v>
      </c>
      <c r="I939" s="2" t="s">
        <v>131</v>
      </c>
      <c r="J939" s="2" t="s">
        <v>7391</v>
      </c>
      <c r="K939" s="2" t="s">
        <v>42</v>
      </c>
      <c r="L939" s="34" t="str">
        <f t="shared" si="56"/>
        <v>中村　洸文 (6)</v>
      </c>
      <c r="M939" s="34" t="str">
        <f t="shared" si="57"/>
        <v>01</v>
      </c>
      <c r="N939" s="34" t="str">
        <f t="shared" si="58"/>
        <v>Hirofumi NAKAMURA (01)</v>
      </c>
      <c r="O939" s="34">
        <f t="shared" si="59"/>
        <v>100000941</v>
      </c>
    </row>
    <row r="940" spans="1:15" ht="18">
      <c r="A940" s="186">
        <v>942</v>
      </c>
      <c r="B940" s="2">
        <v>490053</v>
      </c>
      <c r="C940" s="2" t="s">
        <v>265</v>
      </c>
      <c r="D940" s="2" t="s">
        <v>658</v>
      </c>
      <c r="E940" s="2" t="s">
        <v>659</v>
      </c>
      <c r="F940" s="196" t="s">
        <v>4303</v>
      </c>
      <c r="G940" s="2" t="s">
        <v>501</v>
      </c>
      <c r="H940" s="2" t="s">
        <v>5759</v>
      </c>
      <c r="I940" s="2" t="s">
        <v>129</v>
      </c>
      <c r="J940" s="2" t="s">
        <v>227</v>
      </c>
      <c r="K940" s="2" t="s">
        <v>42</v>
      </c>
      <c r="L940" s="34" t="str">
        <f t="shared" si="56"/>
        <v>田中　陽介 (M2)</v>
      </c>
      <c r="M940" s="34" t="str">
        <f t="shared" si="57"/>
        <v>01</v>
      </c>
      <c r="N940" s="34" t="str">
        <f t="shared" si="58"/>
        <v>Yosuke TANAKA (01)</v>
      </c>
      <c r="O940" s="34">
        <f t="shared" si="59"/>
        <v>100000942</v>
      </c>
    </row>
    <row r="941" spans="1:15" ht="18">
      <c r="A941" s="186">
        <v>943</v>
      </c>
      <c r="B941" s="2">
        <v>490053</v>
      </c>
      <c r="C941" s="2" t="s">
        <v>265</v>
      </c>
      <c r="D941" s="2" t="s">
        <v>661</v>
      </c>
      <c r="E941" s="2" t="s">
        <v>662</v>
      </c>
      <c r="F941" s="196" t="s">
        <v>5005</v>
      </c>
      <c r="G941" s="2" t="s">
        <v>501</v>
      </c>
      <c r="H941" s="2" t="s">
        <v>5760</v>
      </c>
      <c r="I941" s="2" t="s">
        <v>191</v>
      </c>
      <c r="J941" s="2" t="s">
        <v>663</v>
      </c>
      <c r="K941" s="2" t="s">
        <v>42</v>
      </c>
      <c r="L941" s="34" t="str">
        <f t="shared" si="56"/>
        <v>内藤　源一郎 (M2)</v>
      </c>
      <c r="M941" s="34" t="str">
        <f t="shared" si="57"/>
        <v>02</v>
      </c>
      <c r="N941" s="34" t="str">
        <f t="shared" si="58"/>
        <v>Genichiro NAITO (02)</v>
      </c>
      <c r="O941" s="34">
        <f t="shared" si="59"/>
        <v>100000943</v>
      </c>
    </row>
    <row r="942" spans="1:15" ht="18">
      <c r="A942" s="186">
        <v>944</v>
      </c>
      <c r="B942" s="2">
        <v>490053</v>
      </c>
      <c r="C942" s="2" t="s">
        <v>265</v>
      </c>
      <c r="D942" s="2" t="s">
        <v>664</v>
      </c>
      <c r="E942" s="2" t="s">
        <v>665</v>
      </c>
      <c r="F942" s="196" t="s">
        <v>3915</v>
      </c>
      <c r="G942" s="2" t="s">
        <v>501</v>
      </c>
      <c r="H942" s="2" t="s">
        <v>6022</v>
      </c>
      <c r="I942" s="2" t="s">
        <v>666</v>
      </c>
      <c r="J942" s="2" t="s">
        <v>447</v>
      </c>
      <c r="K942" s="2" t="s">
        <v>42</v>
      </c>
      <c r="L942" s="34" t="str">
        <f t="shared" si="56"/>
        <v>中島　央人 (M2)</v>
      </c>
      <c r="M942" s="34" t="str">
        <f t="shared" si="57"/>
        <v>01</v>
      </c>
      <c r="N942" s="34" t="str">
        <f t="shared" si="58"/>
        <v>Hiroto NAKASHIMA (01)</v>
      </c>
      <c r="O942" s="34">
        <f t="shared" si="59"/>
        <v>100000944</v>
      </c>
    </row>
    <row r="943" spans="1:15" ht="18">
      <c r="A943" s="186">
        <v>945</v>
      </c>
      <c r="B943" s="2">
        <v>490053</v>
      </c>
      <c r="C943" s="2" t="s">
        <v>265</v>
      </c>
      <c r="D943" s="2" t="s">
        <v>667</v>
      </c>
      <c r="E943" s="2" t="s">
        <v>668</v>
      </c>
      <c r="F943" s="196" t="s">
        <v>5006</v>
      </c>
      <c r="G943" s="2" t="s">
        <v>501</v>
      </c>
      <c r="H943" s="2" t="s">
        <v>5760</v>
      </c>
      <c r="I943" s="2" t="s">
        <v>669</v>
      </c>
      <c r="J943" s="2" t="s">
        <v>64</v>
      </c>
      <c r="K943" s="2" t="s">
        <v>42</v>
      </c>
      <c r="L943" s="34" t="str">
        <f t="shared" si="56"/>
        <v>中本　大地 (M2)</v>
      </c>
      <c r="M943" s="34" t="str">
        <f t="shared" si="57"/>
        <v>00</v>
      </c>
      <c r="N943" s="34" t="str">
        <f t="shared" si="58"/>
        <v>Daichi NAKAMOTO (00)</v>
      </c>
      <c r="O943" s="34">
        <f t="shared" si="59"/>
        <v>100000945</v>
      </c>
    </row>
    <row r="944" spans="1:15" ht="18">
      <c r="A944" s="186">
        <v>946</v>
      </c>
      <c r="B944" s="2">
        <v>490053</v>
      </c>
      <c r="C944" s="2" t="s">
        <v>265</v>
      </c>
      <c r="D944" s="2" t="s">
        <v>671</v>
      </c>
      <c r="E944" s="2" t="s">
        <v>672</v>
      </c>
      <c r="F944" s="196" t="s">
        <v>4856</v>
      </c>
      <c r="G944" s="2" t="s">
        <v>501</v>
      </c>
      <c r="H944" s="2" t="s">
        <v>5760</v>
      </c>
      <c r="I944" s="2" t="s">
        <v>674</v>
      </c>
      <c r="J944" s="2" t="s">
        <v>673</v>
      </c>
      <c r="K944" s="2" t="s">
        <v>42</v>
      </c>
      <c r="L944" s="34" t="str">
        <f t="shared" si="56"/>
        <v>蜂須賀　辰政 (M2)</v>
      </c>
      <c r="M944" s="34" t="str">
        <f t="shared" si="57"/>
        <v>01</v>
      </c>
      <c r="N944" s="34" t="str">
        <f t="shared" si="58"/>
        <v>Tatsumasa HACHISUKA (01)</v>
      </c>
      <c r="O944" s="34">
        <f t="shared" si="59"/>
        <v>100000946</v>
      </c>
    </row>
    <row r="945" spans="1:15" ht="18">
      <c r="A945" s="186">
        <v>947</v>
      </c>
      <c r="B945" s="2">
        <v>490053</v>
      </c>
      <c r="C945" s="2" t="s">
        <v>265</v>
      </c>
      <c r="D945" s="2" t="s">
        <v>678</v>
      </c>
      <c r="E945" s="2" t="s">
        <v>679</v>
      </c>
      <c r="F945" s="196" t="s">
        <v>5007</v>
      </c>
      <c r="G945" s="2" t="s">
        <v>501</v>
      </c>
      <c r="H945" s="2" t="s">
        <v>5759</v>
      </c>
      <c r="I945" s="2" t="s">
        <v>680</v>
      </c>
      <c r="J945" s="2" t="s">
        <v>123</v>
      </c>
      <c r="K945" s="2" t="s">
        <v>42</v>
      </c>
      <c r="L945" s="34" t="str">
        <f t="shared" si="56"/>
        <v>吉門　宏祐 (M2)</v>
      </c>
      <c r="M945" s="34" t="str">
        <f t="shared" si="57"/>
        <v>00</v>
      </c>
      <c r="N945" s="34" t="str">
        <f t="shared" si="58"/>
        <v>Kosuke YOSHIKADO (00)</v>
      </c>
      <c r="O945" s="34">
        <f t="shared" si="59"/>
        <v>100000947</v>
      </c>
    </row>
    <row r="946" spans="1:15" ht="18">
      <c r="A946" s="186">
        <v>948</v>
      </c>
      <c r="B946" s="2">
        <v>490053</v>
      </c>
      <c r="C946" s="2" t="s">
        <v>265</v>
      </c>
      <c r="D946" s="2" t="s">
        <v>1081</v>
      </c>
      <c r="E946" s="2" t="s">
        <v>1082</v>
      </c>
      <c r="F946" s="196" t="s">
        <v>3519</v>
      </c>
      <c r="G946" s="2" t="s">
        <v>172</v>
      </c>
      <c r="H946" s="2" t="s">
        <v>6128</v>
      </c>
      <c r="I946" s="2" t="s">
        <v>968</v>
      </c>
      <c r="J946" s="2" t="s">
        <v>162</v>
      </c>
      <c r="K946" s="2" t="s">
        <v>42</v>
      </c>
      <c r="L946" s="34" t="str">
        <f t="shared" si="56"/>
        <v>朝田　康聖 (M1)</v>
      </c>
      <c r="M946" s="34" t="str">
        <f t="shared" si="57"/>
        <v>02</v>
      </c>
      <c r="N946" s="34" t="str">
        <f t="shared" si="58"/>
        <v>Kosei ASADA (02)</v>
      </c>
      <c r="O946" s="34">
        <f t="shared" si="59"/>
        <v>100000948</v>
      </c>
    </row>
    <row r="947" spans="1:15" ht="18">
      <c r="A947" s="186">
        <v>949</v>
      </c>
      <c r="B947" s="2">
        <v>490053</v>
      </c>
      <c r="C947" s="2" t="s">
        <v>265</v>
      </c>
      <c r="D947" s="2" t="s">
        <v>1084</v>
      </c>
      <c r="E947" s="2" t="s">
        <v>1085</v>
      </c>
      <c r="F947" s="196" t="s">
        <v>3725</v>
      </c>
      <c r="G947" s="2" t="s">
        <v>172</v>
      </c>
      <c r="H947" s="2" t="s">
        <v>5760</v>
      </c>
      <c r="I947" s="2" t="s">
        <v>645</v>
      </c>
      <c r="J947" s="2" t="s">
        <v>60</v>
      </c>
      <c r="K947" s="2" t="s">
        <v>42</v>
      </c>
      <c r="L947" s="34" t="str">
        <f t="shared" si="56"/>
        <v>島田　拓実 (M1)</v>
      </c>
      <c r="M947" s="34" t="str">
        <f t="shared" si="57"/>
        <v>02</v>
      </c>
      <c r="N947" s="34" t="str">
        <f t="shared" si="58"/>
        <v>Takumi SHIMADA (02)</v>
      </c>
      <c r="O947" s="34">
        <f t="shared" si="59"/>
        <v>100000949</v>
      </c>
    </row>
    <row r="948" spans="1:15" ht="18">
      <c r="A948" s="186">
        <v>950</v>
      </c>
      <c r="B948" s="2">
        <v>490053</v>
      </c>
      <c r="C948" s="2" t="s">
        <v>265</v>
      </c>
      <c r="D948" s="2" t="s">
        <v>1086</v>
      </c>
      <c r="E948" s="2" t="s">
        <v>1087</v>
      </c>
      <c r="F948" s="196" t="s">
        <v>4072</v>
      </c>
      <c r="G948" s="2" t="s">
        <v>172</v>
      </c>
      <c r="H948" s="2" t="s">
        <v>5759</v>
      </c>
      <c r="I948" s="2" t="s">
        <v>1088</v>
      </c>
      <c r="J948" s="2" t="s">
        <v>116</v>
      </c>
      <c r="K948" s="2" t="s">
        <v>42</v>
      </c>
      <c r="L948" s="34" t="str">
        <f t="shared" si="56"/>
        <v>福﨑　友喜 (M1)</v>
      </c>
      <c r="M948" s="34" t="str">
        <f t="shared" si="57"/>
        <v>02</v>
      </c>
      <c r="N948" s="34" t="str">
        <f t="shared" si="58"/>
        <v>Tomoki FUKUZAKI (02)</v>
      </c>
      <c r="O948" s="34">
        <f t="shared" si="59"/>
        <v>100000950</v>
      </c>
    </row>
    <row r="949" spans="1:15" ht="18">
      <c r="A949" s="186">
        <v>951</v>
      </c>
      <c r="B949" s="2">
        <v>490053</v>
      </c>
      <c r="C949" s="2" t="s">
        <v>265</v>
      </c>
      <c r="D949" s="2" t="s">
        <v>1205</v>
      </c>
      <c r="E949" s="2" t="s">
        <v>1206</v>
      </c>
      <c r="F949" s="196" t="s">
        <v>4349</v>
      </c>
      <c r="G949" s="2" t="s">
        <v>172</v>
      </c>
      <c r="H949" s="2" t="s">
        <v>5759</v>
      </c>
      <c r="I949" s="2" t="s">
        <v>184</v>
      </c>
      <c r="J949" s="2" t="s">
        <v>158</v>
      </c>
      <c r="K949" s="2" t="s">
        <v>42</v>
      </c>
      <c r="L949" s="34" t="str">
        <f t="shared" si="56"/>
        <v>吉田　健太郎 (M1)</v>
      </c>
      <c r="M949" s="34" t="str">
        <f t="shared" si="57"/>
        <v>02</v>
      </c>
      <c r="N949" s="34" t="str">
        <f t="shared" si="58"/>
        <v>Kentaro YOSHIDA (02)</v>
      </c>
      <c r="O949" s="34">
        <f t="shared" si="59"/>
        <v>100000951</v>
      </c>
    </row>
    <row r="950" spans="1:15" ht="18">
      <c r="A950" s="186">
        <v>952</v>
      </c>
      <c r="B950" s="2">
        <v>490053</v>
      </c>
      <c r="C950" s="2" t="s">
        <v>265</v>
      </c>
      <c r="D950" s="2" t="s">
        <v>5010</v>
      </c>
      <c r="E950" s="2" t="s">
        <v>5011</v>
      </c>
      <c r="F950" s="196" t="s">
        <v>4023</v>
      </c>
      <c r="G950" s="2">
        <v>4</v>
      </c>
      <c r="H950" s="2" t="s">
        <v>5768</v>
      </c>
      <c r="I950" s="2" t="s">
        <v>1020</v>
      </c>
      <c r="J950" s="2" t="s">
        <v>71</v>
      </c>
      <c r="K950" s="2" t="s">
        <v>42</v>
      </c>
      <c r="L950" s="34" t="str">
        <f t="shared" si="56"/>
        <v>天野　孝紀 (4)</v>
      </c>
      <c r="M950" s="34" t="str">
        <f t="shared" si="57"/>
        <v>03</v>
      </c>
      <c r="N950" s="34" t="str">
        <f t="shared" si="58"/>
        <v>Koki AMANO (03)</v>
      </c>
      <c r="O950" s="34">
        <f t="shared" si="59"/>
        <v>100000952</v>
      </c>
    </row>
    <row r="951" spans="1:15" ht="18">
      <c r="A951" s="186">
        <v>953</v>
      </c>
      <c r="B951" s="2">
        <v>490053</v>
      </c>
      <c r="C951" s="2" t="s">
        <v>265</v>
      </c>
      <c r="D951" s="2" t="s">
        <v>2559</v>
      </c>
      <c r="E951" s="2" t="s">
        <v>2560</v>
      </c>
      <c r="F951" s="196" t="s">
        <v>3798</v>
      </c>
      <c r="G951" s="2">
        <v>4</v>
      </c>
      <c r="H951" s="2" t="s">
        <v>5760</v>
      </c>
      <c r="I951" s="2" t="s">
        <v>3045</v>
      </c>
      <c r="J951" s="2" t="s">
        <v>1909</v>
      </c>
      <c r="K951" s="2" t="s">
        <v>42</v>
      </c>
      <c r="L951" s="34" t="str">
        <f t="shared" si="56"/>
        <v>菅野　壱心 (4)</v>
      </c>
      <c r="M951" s="34" t="str">
        <f t="shared" si="57"/>
        <v>03</v>
      </c>
      <c r="N951" s="34" t="str">
        <f t="shared" si="58"/>
        <v>Isshin KANNO (03)</v>
      </c>
      <c r="O951" s="34">
        <f t="shared" si="59"/>
        <v>100000953</v>
      </c>
    </row>
    <row r="952" spans="1:15" ht="18">
      <c r="A952" s="186">
        <v>954</v>
      </c>
      <c r="B952" s="2">
        <v>490053</v>
      </c>
      <c r="C952" s="2" t="s">
        <v>265</v>
      </c>
      <c r="D952" s="2" t="s">
        <v>2898</v>
      </c>
      <c r="E952" s="2" t="s">
        <v>2899</v>
      </c>
      <c r="F952" s="196" t="s">
        <v>3729</v>
      </c>
      <c r="G952" s="2">
        <v>4</v>
      </c>
      <c r="H952" s="2" t="s">
        <v>5768</v>
      </c>
      <c r="I952" s="2" t="s">
        <v>3059</v>
      </c>
      <c r="J952" s="2" t="s">
        <v>3127</v>
      </c>
      <c r="K952" s="2" t="s">
        <v>42</v>
      </c>
      <c r="L952" s="34" t="str">
        <f t="shared" si="56"/>
        <v>西本　統士 (4)</v>
      </c>
      <c r="M952" s="34" t="str">
        <f t="shared" si="57"/>
        <v>03</v>
      </c>
      <c r="N952" s="34" t="str">
        <f t="shared" si="58"/>
        <v>Toji NISHIMOTO (03)</v>
      </c>
      <c r="O952" s="34">
        <f t="shared" si="59"/>
        <v>100000954</v>
      </c>
    </row>
    <row r="953" spans="1:15" ht="18">
      <c r="A953" s="186">
        <v>955</v>
      </c>
      <c r="B953" s="2">
        <v>490053</v>
      </c>
      <c r="C953" s="2" t="s">
        <v>265</v>
      </c>
      <c r="D953" s="2" t="s">
        <v>5418</v>
      </c>
      <c r="E953" s="2" t="s">
        <v>5419</v>
      </c>
      <c r="F953" s="196" t="s">
        <v>4029</v>
      </c>
      <c r="G953" s="2">
        <v>4</v>
      </c>
      <c r="H953" s="2" t="s">
        <v>5761</v>
      </c>
      <c r="I953" s="2" t="s">
        <v>253</v>
      </c>
      <c r="J953" s="2" t="s">
        <v>5420</v>
      </c>
      <c r="K953" s="2" t="s">
        <v>42</v>
      </c>
      <c r="L953" s="34" t="str">
        <f t="shared" si="56"/>
        <v>樋口　宗頼 (4)</v>
      </c>
      <c r="M953" s="34" t="str">
        <f t="shared" si="57"/>
        <v>03</v>
      </c>
      <c r="N953" s="34" t="str">
        <f t="shared" si="58"/>
        <v>Muneyori HIGUCHI (03)</v>
      </c>
      <c r="O953" s="34">
        <f t="shared" si="59"/>
        <v>100000955</v>
      </c>
    </row>
    <row r="954" spans="1:15" ht="18">
      <c r="A954" s="186">
        <v>956</v>
      </c>
      <c r="B954" s="2">
        <v>490053</v>
      </c>
      <c r="C954" s="2" t="s">
        <v>265</v>
      </c>
      <c r="D954" s="2" t="s">
        <v>2561</v>
      </c>
      <c r="E954" s="2" t="s">
        <v>2562</v>
      </c>
      <c r="F954" s="196" t="s">
        <v>4696</v>
      </c>
      <c r="G954" s="2">
        <v>4</v>
      </c>
      <c r="H954" s="2" t="s">
        <v>5760</v>
      </c>
      <c r="I954" s="2" t="s">
        <v>5012</v>
      </c>
      <c r="J954" s="2" t="s">
        <v>1091</v>
      </c>
      <c r="K954" s="2" t="s">
        <v>42</v>
      </c>
      <c r="L954" s="34" t="str">
        <f t="shared" si="56"/>
        <v>藤川　亜都夢 (4)</v>
      </c>
      <c r="M954" s="34" t="str">
        <f t="shared" si="57"/>
        <v>03</v>
      </c>
      <c r="N954" s="34" t="str">
        <f t="shared" si="58"/>
        <v>Atomu FUJIKAWA (03)</v>
      </c>
      <c r="O954" s="34">
        <f t="shared" si="59"/>
        <v>100000956</v>
      </c>
    </row>
    <row r="955" spans="1:15" ht="18">
      <c r="A955" s="186">
        <v>957</v>
      </c>
      <c r="B955" s="2">
        <v>490053</v>
      </c>
      <c r="C955" s="2" t="s">
        <v>265</v>
      </c>
      <c r="D955" s="2" t="s">
        <v>1818</v>
      </c>
      <c r="E955" s="2" t="s">
        <v>1819</v>
      </c>
      <c r="F955" s="196" t="s">
        <v>4263</v>
      </c>
      <c r="G955" s="2">
        <v>4</v>
      </c>
      <c r="H955" s="2" t="s">
        <v>5762</v>
      </c>
      <c r="I955" s="2" t="s">
        <v>638</v>
      </c>
      <c r="J955" s="2" t="s">
        <v>447</v>
      </c>
      <c r="K955" s="2" t="s">
        <v>42</v>
      </c>
      <c r="L955" s="34" t="str">
        <f t="shared" si="56"/>
        <v>藤野　大翔 (4)</v>
      </c>
      <c r="M955" s="34" t="str">
        <f t="shared" si="57"/>
        <v>03</v>
      </c>
      <c r="N955" s="34" t="str">
        <f t="shared" si="58"/>
        <v>Hiroto FUJINO (03)</v>
      </c>
      <c r="O955" s="34">
        <f t="shared" si="59"/>
        <v>100000957</v>
      </c>
    </row>
    <row r="956" spans="1:15" ht="18">
      <c r="A956" s="186">
        <v>958</v>
      </c>
      <c r="B956" s="2">
        <v>490053</v>
      </c>
      <c r="C956" s="2" t="s">
        <v>265</v>
      </c>
      <c r="D956" s="2" t="s">
        <v>2900</v>
      </c>
      <c r="E956" s="2" t="s">
        <v>2901</v>
      </c>
      <c r="F956" s="196" t="s">
        <v>4040</v>
      </c>
      <c r="G956" s="2">
        <v>4</v>
      </c>
      <c r="H956" s="2" t="s">
        <v>6433</v>
      </c>
      <c r="I956" s="2" t="s">
        <v>3128</v>
      </c>
      <c r="J956" s="2" t="s">
        <v>1007</v>
      </c>
      <c r="K956" s="2" t="s">
        <v>42</v>
      </c>
      <c r="L956" s="34" t="str">
        <f t="shared" si="56"/>
        <v>八重尾　鴻 (4)</v>
      </c>
      <c r="M956" s="34" t="str">
        <f t="shared" si="57"/>
        <v>04</v>
      </c>
      <c r="N956" s="34" t="str">
        <f t="shared" si="58"/>
        <v>Ko YAEO (04)</v>
      </c>
      <c r="O956" s="34">
        <f t="shared" si="59"/>
        <v>100000958</v>
      </c>
    </row>
    <row r="957" spans="1:15" ht="18">
      <c r="A957" s="186">
        <v>959</v>
      </c>
      <c r="B957" s="2">
        <v>490053</v>
      </c>
      <c r="C957" s="2" t="s">
        <v>265</v>
      </c>
      <c r="D957" s="2" t="s">
        <v>5413</v>
      </c>
      <c r="E957" s="2" t="s">
        <v>5414</v>
      </c>
      <c r="F957" s="196" t="s">
        <v>3875</v>
      </c>
      <c r="G957" s="2">
        <v>3</v>
      </c>
      <c r="H957" s="2" t="s">
        <v>5760</v>
      </c>
      <c r="I957" s="2" t="s">
        <v>91</v>
      </c>
      <c r="J957" s="2" t="s">
        <v>675</v>
      </c>
      <c r="K957" s="2" t="s">
        <v>42</v>
      </c>
      <c r="L957" s="34" t="str">
        <f t="shared" si="56"/>
        <v>藤原　篤弥 (3)</v>
      </c>
      <c r="M957" s="34" t="str">
        <f t="shared" si="57"/>
        <v>04</v>
      </c>
      <c r="N957" s="34" t="str">
        <f t="shared" si="58"/>
        <v>Atsuya FUJIWARA (04)</v>
      </c>
      <c r="O957" s="34">
        <f t="shared" si="59"/>
        <v>100000959</v>
      </c>
    </row>
    <row r="958" spans="1:15" ht="18">
      <c r="A958" s="186">
        <v>960</v>
      </c>
      <c r="B958" s="2">
        <v>490053</v>
      </c>
      <c r="C958" s="2" t="s">
        <v>265</v>
      </c>
      <c r="D958" s="2" t="s">
        <v>5415</v>
      </c>
      <c r="E958" s="2" t="s">
        <v>5416</v>
      </c>
      <c r="F958" s="196" t="s">
        <v>4665</v>
      </c>
      <c r="G958" s="2">
        <v>3</v>
      </c>
      <c r="H958" s="2" t="s">
        <v>5760</v>
      </c>
      <c r="I958" s="2" t="s">
        <v>5417</v>
      </c>
      <c r="J958" s="2" t="s">
        <v>179</v>
      </c>
      <c r="K958" s="2" t="s">
        <v>42</v>
      </c>
      <c r="L958" s="34" t="str">
        <f t="shared" si="56"/>
        <v>安富　厳 (3)</v>
      </c>
      <c r="M958" s="34" t="str">
        <f t="shared" si="57"/>
        <v>04</v>
      </c>
      <c r="N958" s="34" t="str">
        <f t="shared" si="58"/>
        <v>Itsuki YASUTOMI (04)</v>
      </c>
      <c r="O958" s="34">
        <f t="shared" si="59"/>
        <v>100000960</v>
      </c>
    </row>
    <row r="959" spans="1:15" ht="18">
      <c r="A959" s="186">
        <v>961</v>
      </c>
      <c r="B959" s="2">
        <v>490053</v>
      </c>
      <c r="C959" s="2" t="s">
        <v>265</v>
      </c>
      <c r="D959" s="2" t="s">
        <v>5421</v>
      </c>
      <c r="E959" s="2" t="s">
        <v>5422</v>
      </c>
      <c r="F959" s="196" t="s">
        <v>5423</v>
      </c>
      <c r="G959" s="2">
        <v>3</v>
      </c>
      <c r="H959" s="2" t="s">
        <v>5760</v>
      </c>
      <c r="I959" s="2" t="s">
        <v>201</v>
      </c>
      <c r="J959" s="2" t="s">
        <v>5424</v>
      </c>
      <c r="K959" s="2" t="s">
        <v>42</v>
      </c>
      <c r="L959" s="34" t="str">
        <f t="shared" si="56"/>
        <v>中川　雅樂 (3)</v>
      </c>
      <c r="M959" s="34" t="str">
        <f t="shared" si="57"/>
        <v>05</v>
      </c>
      <c r="N959" s="34" t="str">
        <f t="shared" si="58"/>
        <v>Uta NAKAGAWA (05)</v>
      </c>
      <c r="O959" s="34">
        <f t="shared" si="59"/>
        <v>100000961</v>
      </c>
    </row>
    <row r="960" spans="1:15" ht="18">
      <c r="A960" s="186">
        <v>962</v>
      </c>
      <c r="B960" s="2">
        <v>490053</v>
      </c>
      <c r="C960" s="2" t="s">
        <v>265</v>
      </c>
      <c r="D960" s="2" t="s">
        <v>5662</v>
      </c>
      <c r="E960" s="2" t="s">
        <v>5663</v>
      </c>
      <c r="F960" s="196" t="s">
        <v>3620</v>
      </c>
      <c r="G960" s="2">
        <v>3</v>
      </c>
      <c r="H960" s="2" t="s">
        <v>5759</v>
      </c>
      <c r="I960" s="2" t="s">
        <v>5664</v>
      </c>
      <c r="J960" s="2" t="s">
        <v>392</v>
      </c>
      <c r="K960" s="2" t="s">
        <v>42</v>
      </c>
      <c r="L960" s="34" t="str">
        <f t="shared" si="56"/>
        <v>村川　貫太 (3)</v>
      </c>
      <c r="M960" s="34" t="str">
        <f t="shared" si="57"/>
        <v>04</v>
      </c>
      <c r="N960" s="34" t="str">
        <f t="shared" si="58"/>
        <v>Kanta MURAKAWA (04)</v>
      </c>
      <c r="O960" s="34">
        <f t="shared" si="59"/>
        <v>100000962</v>
      </c>
    </row>
    <row r="961" spans="1:15" ht="18">
      <c r="A961" s="186">
        <v>963</v>
      </c>
      <c r="B961" s="2">
        <v>490053</v>
      </c>
      <c r="C961" s="2" t="s">
        <v>265</v>
      </c>
      <c r="D961" s="2" t="s">
        <v>5665</v>
      </c>
      <c r="E961" s="2" t="s">
        <v>5666</v>
      </c>
      <c r="F961" s="196" t="s">
        <v>3585</v>
      </c>
      <c r="G961" s="2">
        <v>3</v>
      </c>
      <c r="H961" s="2" t="s">
        <v>5759</v>
      </c>
      <c r="I961" s="2" t="s">
        <v>5667</v>
      </c>
      <c r="J961" s="2" t="s">
        <v>123</v>
      </c>
      <c r="K961" s="2" t="s">
        <v>42</v>
      </c>
      <c r="L961" s="34" t="str">
        <f t="shared" si="56"/>
        <v>馬門　孝介 (3)</v>
      </c>
      <c r="M961" s="34" t="str">
        <f t="shared" si="57"/>
        <v>04</v>
      </c>
      <c r="N961" s="34" t="str">
        <f t="shared" si="58"/>
        <v>Kosuke MAKADO (04)</v>
      </c>
      <c r="O961" s="34">
        <f t="shared" si="59"/>
        <v>100000963</v>
      </c>
    </row>
    <row r="962" spans="1:15" ht="18">
      <c r="A962" s="186">
        <v>964</v>
      </c>
      <c r="B962" s="2">
        <v>490053</v>
      </c>
      <c r="C962" s="2" t="s">
        <v>265</v>
      </c>
      <c r="D962" s="2" t="s">
        <v>5668</v>
      </c>
      <c r="E962" s="2" t="s">
        <v>5669</v>
      </c>
      <c r="F962" s="196" t="s">
        <v>4737</v>
      </c>
      <c r="G962" s="2">
        <v>3</v>
      </c>
      <c r="H962" s="2" t="s">
        <v>5760</v>
      </c>
      <c r="I962" s="2" t="s">
        <v>5670</v>
      </c>
      <c r="J962" s="2" t="s">
        <v>53</v>
      </c>
      <c r="K962" s="2" t="s">
        <v>42</v>
      </c>
      <c r="L962" s="34" t="str">
        <f t="shared" si="56"/>
        <v>古阪　優樹 (3)</v>
      </c>
      <c r="M962" s="34" t="str">
        <f t="shared" si="57"/>
        <v>04</v>
      </c>
      <c r="N962" s="34" t="str">
        <f t="shared" si="58"/>
        <v>Yuki FURUSAKA (04)</v>
      </c>
      <c r="O962" s="34">
        <f t="shared" si="59"/>
        <v>100000964</v>
      </c>
    </row>
    <row r="963" spans="1:15" ht="18">
      <c r="A963" s="186">
        <v>965</v>
      </c>
      <c r="B963" s="2">
        <v>490053</v>
      </c>
      <c r="C963" s="2" t="s">
        <v>265</v>
      </c>
      <c r="D963" s="2" t="s">
        <v>5671</v>
      </c>
      <c r="E963" s="2" t="s">
        <v>5672</v>
      </c>
      <c r="F963" s="196" t="s">
        <v>4917</v>
      </c>
      <c r="G963" s="2">
        <v>3</v>
      </c>
      <c r="H963" s="2" t="s">
        <v>6519</v>
      </c>
      <c r="I963" s="2" t="s">
        <v>91</v>
      </c>
      <c r="J963" s="2" t="s">
        <v>5508</v>
      </c>
      <c r="K963" s="2" t="s">
        <v>42</v>
      </c>
      <c r="L963" s="34" t="str">
        <f t="shared" ref="L963:L1026" si="60">IF($A963="","",$D963&amp;" ("&amp;$G963&amp;")")</f>
        <v>藤原　想也 (3)</v>
      </c>
      <c r="M963" s="34" t="str">
        <f t="shared" ref="M963:M1026" si="61">IF($A963="","",RIGHT(YEAR($F963),2))</f>
        <v>03</v>
      </c>
      <c r="N963" s="34" t="str">
        <f t="shared" ref="N963:N1026" si="62">IF($A963="","",$J963&amp;" "&amp;$I963&amp;" ("&amp;$M963&amp;")")</f>
        <v>Soya FUJIWARA (03)</v>
      </c>
      <c r="O963" s="34">
        <f t="shared" ref="O963:O1026" si="63">IF($A963="","",100000000+$A963)</f>
        <v>100000965</v>
      </c>
    </row>
    <row r="964" spans="1:15" ht="18">
      <c r="A964" s="186">
        <v>966</v>
      </c>
      <c r="B964" s="2">
        <v>490053</v>
      </c>
      <c r="C964" s="2" t="s">
        <v>265</v>
      </c>
      <c r="D964" s="2" t="s">
        <v>7392</v>
      </c>
      <c r="E964" s="2" t="s">
        <v>7393</v>
      </c>
      <c r="F964" s="196" t="s">
        <v>7394</v>
      </c>
      <c r="G964" s="2">
        <v>3</v>
      </c>
      <c r="H964" s="2" t="s">
        <v>5760</v>
      </c>
      <c r="I964" s="2" t="s">
        <v>7395</v>
      </c>
      <c r="J964" s="2" t="s">
        <v>254</v>
      </c>
      <c r="K964" s="2" t="s">
        <v>42</v>
      </c>
      <c r="L964" s="34" t="str">
        <f t="shared" si="60"/>
        <v>中務　新太 (3)</v>
      </c>
      <c r="M964" s="34" t="str">
        <f t="shared" si="61"/>
        <v>04</v>
      </c>
      <c r="N964" s="34" t="str">
        <f t="shared" si="62"/>
        <v>Arata NAKATSUKASA (04)</v>
      </c>
      <c r="O964" s="34">
        <f t="shared" si="63"/>
        <v>100000966</v>
      </c>
    </row>
    <row r="965" spans="1:15" ht="18">
      <c r="A965" s="186">
        <v>967</v>
      </c>
      <c r="B965" s="2">
        <v>490053</v>
      </c>
      <c r="C965" s="2" t="s">
        <v>265</v>
      </c>
      <c r="D965" s="2" t="s">
        <v>7396</v>
      </c>
      <c r="E965" s="2" t="s">
        <v>7397</v>
      </c>
      <c r="F965" s="196" t="s">
        <v>7398</v>
      </c>
      <c r="G965" s="2">
        <v>2</v>
      </c>
      <c r="H965" s="2" t="s">
        <v>5760</v>
      </c>
      <c r="I965" s="2" t="s">
        <v>145</v>
      </c>
      <c r="J965" s="2" t="s">
        <v>7399</v>
      </c>
      <c r="K965" s="2" t="s">
        <v>42</v>
      </c>
      <c r="L965" s="34" t="str">
        <f t="shared" si="60"/>
        <v>小島　碧波 (2)</v>
      </c>
      <c r="M965" s="34" t="str">
        <f t="shared" si="61"/>
        <v>05</v>
      </c>
      <c r="N965" s="34" t="str">
        <f t="shared" si="62"/>
        <v>Aoba KOJIMA (05)</v>
      </c>
      <c r="O965" s="34">
        <f t="shared" si="63"/>
        <v>100000967</v>
      </c>
    </row>
    <row r="966" spans="1:15" ht="18">
      <c r="A966" s="186">
        <v>968</v>
      </c>
      <c r="B966" s="2">
        <v>490053</v>
      </c>
      <c r="C966" s="2" t="s">
        <v>265</v>
      </c>
      <c r="D966" s="2" t="s">
        <v>7400</v>
      </c>
      <c r="E966" s="2" t="s">
        <v>7401</v>
      </c>
      <c r="F966" s="196" t="s">
        <v>6589</v>
      </c>
      <c r="G966" s="2">
        <v>2</v>
      </c>
      <c r="H966" s="2" t="s">
        <v>5759</v>
      </c>
      <c r="I966" s="2" t="s">
        <v>7402</v>
      </c>
      <c r="J966" s="2" t="s">
        <v>133</v>
      </c>
      <c r="K966" s="2" t="s">
        <v>42</v>
      </c>
      <c r="L966" s="34" t="str">
        <f t="shared" si="60"/>
        <v>古川　璃空 (2)</v>
      </c>
      <c r="M966" s="34" t="str">
        <f t="shared" si="61"/>
        <v>05</v>
      </c>
      <c r="N966" s="34" t="str">
        <f t="shared" si="62"/>
        <v>Riku KOGAWA (05)</v>
      </c>
      <c r="O966" s="34">
        <f t="shared" si="63"/>
        <v>100000968</v>
      </c>
    </row>
    <row r="967" spans="1:15" ht="18">
      <c r="A967" s="186">
        <v>969</v>
      </c>
      <c r="B967" s="2">
        <v>490053</v>
      </c>
      <c r="C967" s="2" t="s">
        <v>265</v>
      </c>
      <c r="D967" s="2" t="s">
        <v>7403</v>
      </c>
      <c r="E967" s="2" t="s">
        <v>7404</v>
      </c>
      <c r="F967" s="196" t="s">
        <v>7405</v>
      </c>
      <c r="G967" s="2">
        <v>2</v>
      </c>
      <c r="H967" s="2" t="s">
        <v>5759</v>
      </c>
      <c r="I967" s="2" t="s">
        <v>115</v>
      </c>
      <c r="J967" s="2" t="s">
        <v>3276</v>
      </c>
      <c r="K967" s="2" t="s">
        <v>42</v>
      </c>
      <c r="L967" s="34" t="str">
        <f t="shared" si="60"/>
        <v>前田　充輝 (2)</v>
      </c>
      <c r="M967" s="34" t="str">
        <f t="shared" si="61"/>
        <v>05</v>
      </c>
      <c r="N967" s="34" t="str">
        <f t="shared" si="62"/>
        <v>Mitsuki MAEDA (05)</v>
      </c>
      <c r="O967" s="34">
        <f t="shared" si="63"/>
        <v>100000969</v>
      </c>
    </row>
    <row r="968" spans="1:15" ht="18">
      <c r="A968" s="186">
        <v>970</v>
      </c>
      <c r="B968" s="2">
        <v>490053</v>
      </c>
      <c r="C968" s="2" t="s">
        <v>265</v>
      </c>
      <c r="D968" s="2" t="s">
        <v>7406</v>
      </c>
      <c r="E968" s="2" t="s">
        <v>7407</v>
      </c>
      <c r="F968" s="196" t="s">
        <v>7408</v>
      </c>
      <c r="G968" s="2">
        <v>2</v>
      </c>
      <c r="H968" s="2" t="s">
        <v>249</v>
      </c>
      <c r="I968" s="2" t="s">
        <v>1265</v>
      </c>
      <c r="J968" s="2" t="s">
        <v>86</v>
      </c>
      <c r="K968" s="2" t="s">
        <v>42</v>
      </c>
      <c r="L968" s="34" t="str">
        <f t="shared" si="60"/>
        <v>浅野　公太 (2)</v>
      </c>
      <c r="M968" s="34" t="str">
        <f t="shared" si="61"/>
        <v>05</v>
      </c>
      <c r="N968" s="34" t="str">
        <f t="shared" si="62"/>
        <v>Kota ASANO (05)</v>
      </c>
      <c r="O968" s="34">
        <f t="shared" si="63"/>
        <v>100000970</v>
      </c>
    </row>
    <row r="969" spans="1:15" ht="18">
      <c r="A969" s="186">
        <v>971</v>
      </c>
      <c r="B969" s="2">
        <v>490053</v>
      </c>
      <c r="C969" s="2" t="s">
        <v>265</v>
      </c>
      <c r="D969" s="2" t="s">
        <v>7409</v>
      </c>
      <c r="E969" s="2" t="s">
        <v>7410</v>
      </c>
      <c r="F969" s="196" t="s">
        <v>7411</v>
      </c>
      <c r="G969" s="2">
        <v>2</v>
      </c>
      <c r="H969" s="2" t="s">
        <v>6074</v>
      </c>
      <c r="I969" s="2" t="s">
        <v>669</v>
      </c>
      <c r="J969" s="2" t="s">
        <v>815</v>
      </c>
      <c r="K969" s="2" t="s">
        <v>42</v>
      </c>
      <c r="L969" s="34" t="str">
        <f t="shared" si="60"/>
        <v>中本　征汰 (2)</v>
      </c>
      <c r="M969" s="34" t="str">
        <f t="shared" si="61"/>
        <v>05</v>
      </c>
      <c r="N969" s="34" t="str">
        <f t="shared" si="62"/>
        <v>Seita NAKAMOTO (05)</v>
      </c>
      <c r="O969" s="34">
        <f t="shared" si="63"/>
        <v>100000971</v>
      </c>
    </row>
    <row r="970" spans="1:15" ht="18">
      <c r="A970" s="186">
        <v>972</v>
      </c>
      <c r="B970" s="2">
        <v>490053</v>
      </c>
      <c r="C970" s="2" t="s">
        <v>265</v>
      </c>
      <c r="D970" s="2" t="s">
        <v>7412</v>
      </c>
      <c r="E970" s="2" t="s">
        <v>7413</v>
      </c>
      <c r="F970" s="196" t="s">
        <v>4676</v>
      </c>
      <c r="G970" s="2">
        <v>2</v>
      </c>
      <c r="H970" s="2" t="s">
        <v>6074</v>
      </c>
      <c r="I970" s="2" t="s">
        <v>54</v>
      </c>
      <c r="J970" s="2" t="s">
        <v>55</v>
      </c>
      <c r="K970" s="2" t="s">
        <v>42</v>
      </c>
      <c r="L970" s="34" t="str">
        <f t="shared" si="60"/>
        <v>坂本　晴紀 (2)</v>
      </c>
      <c r="M970" s="34" t="str">
        <f t="shared" si="61"/>
        <v>04</v>
      </c>
      <c r="N970" s="34" t="str">
        <f t="shared" si="62"/>
        <v>Haruki SAKAMOTO (04)</v>
      </c>
      <c r="O970" s="34">
        <f t="shared" si="63"/>
        <v>100000972</v>
      </c>
    </row>
    <row r="971" spans="1:15" ht="18">
      <c r="A971" s="186">
        <v>973</v>
      </c>
      <c r="B971" s="2">
        <v>490053</v>
      </c>
      <c r="C971" s="2" t="s">
        <v>265</v>
      </c>
      <c r="D971" s="2" t="s">
        <v>7414</v>
      </c>
      <c r="E971" s="2" t="s">
        <v>7415</v>
      </c>
      <c r="F971" s="196" t="s">
        <v>5914</v>
      </c>
      <c r="G971" s="2">
        <v>2</v>
      </c>
      <c r="H971" s="2" t="s">
        <v>5759</v>
      </c>
      <c r="I971" s="2" t="s">
        <v>919</v>
      </c>
      <c r="J971" s="2" t="s">
        <v>170</v>
      </c>
      <c r="K971" s="2" t="s">
        <v>42</v>
      </c>
      <c r="L971" s="34" t="str">
        <f t="shared" si="60"/>
        <v>米澤　陽平 (2)</v>
      </c>
      <c r="M971" s="34" t="str">
        <f t="shared" si="61"/>
        <v>05</v>
      </c>
      <c r="N971" s="34" t="str">
        <f t="shared" si="62"/>
        <v>Yohei YONEZAWA (05)</v>
      </c>
      <c r="O971" s="34">
        <f t="shared" si="63"/>
        <v>100000973</v>
      </c>
    </row>
    <row r="972" spans="1:15" ht="18">
      <c r="A972" s="186">
        <v>974</v>
      </c>
      <c r="B972" s="2">
        <v>490053</v>
      </c>
      <c r="C972" s="2" t="s">
        <v>265</v>
      </c>
      <c r="D972" s="2" t="s">
        <v>7416</v>
      </c>
      <c r="E972" s="2" t="s">
        <v>7417</v>
      </c>
      <c r="F972" s="196" t="s">
        <v>5864</v>
      </c>
      <c r="G972" s="2">
        <v>2</v>
      </c>
      <c r="H972" s="2" t="s">
        <v>5759</v>
      </c>
      <c r="I972" s="2" t="s">
        <v>7418</v>
      </c>
      <c r="J972" s="2" t="s">
        <v>154</v>
      </c>
      <c r="K972" s="2" t="s">
        <v>42</v>
      </c>
      <c r="L972" s="34" t="str">
        <f t="shared" si="60"/>
        <v>久松　優真 (2)</v>
      </c>
      <c r="M972" s="34" t="str">
        <f t="shared" si="61"/>
        <v>05</v>
      </c>
      <c r="N972" s="34" t="str">
        <f t="shared" si="62"/>
        <v>Yuma HISAMATSU (05)</v>
      </c>
      <c r="O972" s="34">
        <f t="shared" si="63"/>
        <v>100000974</v>
      </c>
    </row>
    <row r="973" spans="1:15" ht="18">
      <c r="A973" s="186">
        <v>975</v>
      </c>
      <c r="B973" s="2">
        <v>490053</v>
      </c>
      <c r="C973" s="2" t="s">
        <v>265</v>
      </c>
      <c r="D973" s="2" t="s">
        <v>7419</v>
      </c>
      <c r="E973" s="2" t="s">
        <v>7420</v>
      </c>
      <c r="F973" s="196" t="s">
        <v>6633</v>
      </c>
      <c r="G973" s="2">
        <v>2</v>
      </c>
      <c r="H973" s="2" t="s">
        <v>5759</v>
      </c>
      <c r="I973" s="2" t="s">
        <v>2178</v>
      </c>
      <c r="J973" s="2" t="s">
        <v>481</v>
      </c>
      <c r="K973" s="2" t="s">
        <v>42</v>
      </c>
      <c r="L973" s="34" t="str">
        <f t="shared" si="60"/>
        <v>鷲見　健介 (2)</v>
      </c>
      <c r="M973" s="34" t="str">
        <f t="shared" si="61"/>
        <v>05</v>
      </c>
      <c r="N973" s="34" t="str">
        <f t="shared" si="62"/>
        <v>Kensuke SUMI (05)</v>
      </c>
      <c r="O973" s="34">
        <f t="shared" si="63"/>
        <v>100000975</v>
      </c>
    </row>
    <row r="974" spans="1:15" ht="18">
      <c r="A974" s="186">
        <v>976</v>
      </c>
      <c r="B974" s="2">
        <v>490053</v>
      </c>
      <c r="C974" s="2" t="s">
        <v>265</v>
      </c>
      <c r="D974" s="2" t="s">
        <v>7421</v>
      </c>
      <c r="E974" s="2" t="s">
        <v>7422</v>
      </c>
      <c r="F974" s="196" t="s">
        <v>5977</v>
      </c>
      <c r="G974" s="2">
        <v>2</v>
      </c>
      <c r="H974" s="2" t="s">
        <v>5759</v>
      </c>
      <c r="I974" s="2" t="s">
        <v>121</v>
      </c>
      <c r="J974" s="2" t="s">
        <v>60</v>
      </c>
      <c r="K974" s="2" t="s">
        <v>42</v>
      </c>
      <c r="L974" s="34" t="str">
        <f t="shared" si="60"/>
        <v>川口　拓実 (2)</v>
      </c>
      <c r="M974" s="34" t="str">
        <f t="shared" si="61"/>
        <v>05</v>
      </c>
      <c r="N974" s="34" t="str">
        <f t="shared" si="62"/>
        <v>Takumi KAWAGUCHI (05)</v>
      </c>
      <c r="O974" s="34">
        <f t="shared" si="63"/>
        <v>100000976</v>
      </c>
    </row>
    <row r="975" spans="1:15" ht="18">
      <c r="A975" s="186">
        <v>977</v>
      </c>
      <c r="B975" s="2">
        <v>490053</v>
      </c>
      <c r="C975" s="2" t="s">
        <v>265</v>
      </c>
      <c r="D975" s="2" t="s">
        <v>7423</v>
      </c>
      <c r="E975" s="2" t="s">
        <v>7424</v>
      </c>
      <c r="F975" s="196" t="s">
        <v>6116</v>
      </c>
      <c r="G975" s="2">
        <v>2</v>
      </c>
      <c r="H975" s="2" t="s">
        <v>5759</v>
      </c>
      <c r="I975" s="2" t="s">
        <v>7425</v>
      </c>
      <c r="J975" s="2" t="s">
        <v>447</v>
      </c>
      <c r="K975" s="2" t="s">
        <v>42</v>
      </c>
      <c r="L975" s="34" t="str">
        <f t="shared" si="60"/>
        <v>印藤　広翔 (2)</v>
      </c>
      <c r="M975" s="34" t="str">
        <f t="shared" si="61"/>
        <v>05</v>
      </c>
      <c r="N975" s="34" t="str">
        <f t="shared" si="62"/>
        <v>Hiroto INDO (05)</v>
      </c>
      <c r="O975" s="34">
        <f t="shared" si="63"/>
        <v>100000977</v>
      </c>
    </row>
    <row r="976" spans="1:15" ht="18">
      <c r="A976" s="186">
        <v>978</v>
      </c>
      <c r="B976" s="2">
        <v>490053</v>
      </c>
      <c r="C976" s="2" t="s">
        <v>265</v>
      </c>
      <c r="D976" s="2" t="s">
        <v>7426</v>
      </c>
      <c r="E976" s="2" t="s">
        <v>7427</v>
      </c>
      <c r="F976" s="196" t="s">
        <v>6996</v>
      </c>
      <c r="G976" s="2">
        <v>2</v>
      </c>
      <c r="H976" s="2" t="s">
        <v>6027</v>
      </c>
      <c r="I976" s="2" t="s">
        <v>7428</v>
      </c>
      <c r="J976" s="2" t="s">
        <v>7429</v>
      </c>
      <c r="K976" s="2" t="s">
        <v>42</v>
      </c>
      <c r="L976" s="34" t="str">
        <f t="shared" si="60"/>
        <v>川邊　直征 (2)</v>
      </c>
      <c r="M976" s="34" t="str">
        <f t="shared" si="61"/>
        <v>06</v>
      </c>
      <c r="N976" s="34" t="str">
        <f t="shared" si="62"/>
        <v>Naoyuki KAWANABE (06)</v>
      </c>
      <c r="O976" s="34">
        <f t="shared" si="63"/>
        <v>100000978</v>
      </c>
    </row>
    <row r="977" spans="1:15" ht="18">
      <c r="A977" s="186">
        <v>979</v>
      </c>
      <c r="B977" s="2">
        <v>490053</v>
      </c>
      <c r="C977" s="2" t="s">
        <v>265</v>
      </c>
      <c r="D977" s="2" t="s">
        <v>7430</v>
      </c>
      <c r="E977" s="2" t="s">
        <v>7431</v>
      </c>
      <c r="F977" s="196" t="s">
        <v>7432</v>
      </c>
      <c r="G977" s="2">
        <v>1</v>
      </c>
      <c r="H977" s="2" t="s">
        <v>5760</v>
      </c>
      <c r="I977" s="2" t="s">
        <v>313</v>
      </c>
      <c r="J977" s="2" t="s">
        <v>7181</v>
      </c>
      <c r="K977" s="2" t="s">
        <v>42</v>
      </c>
      <c r="L977" s="34" t="str">
        <f t="shared" si="60"/>
        <v>足立　英士 (1)</v>
      </c>
      <c r="M977" s="34" t="str">
        <f t="shared" si="61"/>
        <v>06</v>
      </c>
      <c r="N977" s="34" t="str">
        <f t="shared" si="62"/>
        <v>Eiji ADACHI (06)</v>
      </c>
      <c r="O977" s="34">
        <f t="shared" si="63"/>
        <v>100000979</v>
      </c>
    </row>
    <row r="978" spans="1:15" ht="18">
      <c r="A978" s="186">
        <v>980</v>
      </c>
      <c r="B978" s="2">
        <v>490053</v>
      </c>
      <c r="C978" s="2" t="s">
        <v>265</v>
      </c>
      <c r="D978" s="2" t="s">
        <v>7433</v>
      </c>
      <c r="E978" s="2" t="s">
        <v>7434</v>
      </c>
      <c r="F978" s="196" t="s">
        <v>7435</v>
      </c>
      <c r="G978" s="2">
        <v>1</v>
      </c>
      <c r="H978" s="2" t="s">
        <v>5768</v>
      </c>
      <c r="I978" s="2" t="s">
        <v>337</v>
      </c>
      <c r="J978" s="2" t="s">
        <v>5174</v>
      </c>
      <c r="K978" s="2" t="s">
        <v>42</v>
      </c>
      <c r="L978" s="34" t="str">
        <f t="shared" si="60"/>
        <v>長野　董也 (1)</v>
      </c>
      <c r="M978" s="34" t="str">
        <f t="shared" si="61"/>
        <v>06</v>
      </c>
      <c r="N978" s="34" t="str">
        <f t="shared" si="62"/>
        <v>Toya NAGANO (06)</v>
      </c>
      <c r="O978" s="34">
        <f t="shared" si="63"/>
        <v>100000980</v>
      </c>
    </row>
    <row r="979" spans="1:15" ht="18">
      <c r="A979" s="186">
        <v>981</v>
      </c>
      <c r="B979" s="2">
        <v>492221</v>
      </c>
      <c r="C979" s="2" t="s">
        <v>405</v>
      </c>
      <c r="D979" s="2" t="s">
        <v>1074</v>
      </c>
      <c r="E979" s="2" t="s">
        <v>1075</v>
      </c>
      <c r="F979" s="196" t="s">
        <v>4217</v>
      </c>
      <c r="G979" s="2">
        <v>4</v>
      </c>
      <c r="H979" s="2" t="s">
        <v>5768</v>
      </c>
      <c r="I979" s="2" t="s">
        <v>1077</v>
      </c>
      <c r="J979" s="2" t="s">
        <v>1076</v>
      </c>
      <c r="K979" s="2" t="s">
        <v>42</v>
      </c>
      <c r="L979" s="34" t="str">
        <f t="shared" si="60"/>
        <v>安川　楓 (4)</v>
      </c>
      <c r="M979" s="34" t="str">
        <f t="shared" si="61"/>
        <v>02</v>
      </c>
      <c r="N979" s="34" t="str">
        <f t="shared" si="62"/>
        <v>Kaede YASUKAWA (02)</v>
      </c>
      <c r="O979" s="34">
        <f t="shared" si="63"/>
        <v>100000981</v>
      </c>
    </row>
    <row r="980" spans="1:15" ht="18">
      <c r="A980" s="186">
        <v>982</v>
      </c>
      <c r="B980" s="2">
        <v>492221</v>
      </c>
      <c r="C980" s="2" t="s">
        <v>405</v>
      </c>
      <c r="D980" s="2" t="s">
        <v>1078</v>
      </c>
      <c r="E980" s="2" t="s">
        <v>1079</v>
      </c>
      <c r="F980" s="196" t="s">
        <v>4149</v>
      </c>
      <c r="G980" s="2">
        <v>5</v>
      </c>
      <c r="H980" s="2" t="s">
        <v>5759</v>
      </c>
      <c r="I980" s="2" t="s">
        <v>1080</v>
      </c>
      <c r="J980" s="2" t="s">
        <v>205</v>
      </c>
      <c r="K980" s="2" t="s">
        <v>42</v>
      </c>
      <c r="L980" s="34" t="str">
        <f t="shared" si="60"/>
        <v>城戸　裕登 (5)</v>
      </c>
      <c r="M980" s="34" t="str">
        <f t="shared" si="61"/>
        <v>02</v>
      </c>
      <c r="N980" s="34" t="str">
        <f t="shared" si="62"/>
        <v>Yuto KIDO (02)</v>
      </c>
      <c r="O980" s="34">
        <f t="shared" si="63"/>
        <v>100000982</v>
      </c>
    </row>
    <row r="981" spans="1:15" ht="18">
      <c r="A981" s="186">
        <v>983</v>
      </c>
      <c r="B981" s="2">
        <v>492221</v>
      </c>
      <c r="C981" s="2" t="s">
        <v>405</v>
      </c>
      <c r="D981" s="2" t="s">
        <v>1786</v>
      </c>
      <c r="E981" s="2" t="s">
        <v>1787</v>
      </c>
      <c r="F981" s="196" t="s">
        <v>4541</v>
      </c>
      <c r="G981" s="2">
        <v>4</v>
      </c>
      <c r="H981" s="2" t="s">
        <v>5759</v>
      </c>
      <c r="I981" s="2" t="s">
        <v>1788</v>
      </c>
      <c r="J981" s="2" t="s">
        <v>1789</v>
      </c>
      <c r="K981" s="2" t="s">
        <v>42</v>
      </c>
      <c r="L981" s="34" t="str">
        <f t="shared" si="60"/>
        <v>新山　優弥 (4)</v>
      </c>
      <c r="M981" s="34" t="str">
        <f t="shared" si="61"/>
        <v>03</v>
      </c>
      <c r="N981" s="34" t="str">
        <f t="shared" si="62"/>
        <v>Umi SHINYAMA (03)</v>
      </c>
      <c r="O981" s="34">
        <f t="shared" si="63"/>
        <v>100000983</v>
      </c>
    </row>
    <row r="982" spans="1:15" ht="18">
      <c r="A982" s="186">
        <v>984</v>
      </c>
      <c r="B982" s="2">
        <v>492221</v>
      </c>
      <c r="C982" s="2" t="s">
        <v>405</v>
      </c>
      <c r="D982" s="2" t="s">
        <v>1790</v>
      </c>
      <c r="E982" s="2" t="s">
        <v>1791</v>
      </c>
      <c r="F982" s="196" t="s">
        <v>4610</v>
      </c>
      <c r="G982" s="2">
        <v>4</v>
      </c>
      <c r="H982" s="2" t="s">
        <v>5830</v>
      </c>
      <c r="I982" s="2" t="s">
        <v>274</v>
      </c>
      <c r="J982" s="2" t="s">
        <v>60</v>
      </c>
      <c r="K982" s="2" t="s">
        <v>42</v>
      </c>
      <c r="L982" s="34" t="str">
        <f t="shared" si="60"/>
        <v>山本　拓実 (4)</v>
      </c>
      <c r="M982" s="34" t="str">
        <f t="shared" si="61"/>
        <v>03</v>
      </c>
      <c r="N982" s="34" t="str">
        <f t="shared" si="62"/>
        <v>Takumi YAMAMOTO (03)</v>
      </c>
      <c r="O982" s="34">
        <f t="shared" si="63"/>
        <v>100000984</v>
      </c>
    </row>
    <row r="983" spans="1:15" ht="18">
      <c r="A983" s="186">
        <v>985</v>
      </c>
      <c r="B983" s="2">
        <v>492221</v>
      </c>
      <c r="C983" s="2" t="s">
        <v>405</v>
      </c>
      <c r="D983" s="2" t="s">
        <v>1792</v>
      </c>
      <c r="E983" s="2" t="s">
        <v>1793</v>
      </c>
      <c r="F983" s="196" t="s">
        <v>4645</v>
      </c>
      <c r="G983" s="2">
        <v>4</v>
      </c>
      <c r="H983" s="2" t="s">
        <v>6024</v>
      </c>
      <c r="I983" s="2" t="s">
        <v>933</v>
      </c>
      <c r="J983" s="2" t="s">
        <v>71</v>
      </c>
      <c r="K983" s="2" t="s">
        <v>42</v>
      </c>
      <c r="L983" s="34" t="str">
        <f t="shared" si="60"/>
        <v>阿河　孝樹 (4)</v>
      </c>
      <c r="M983" s="34" t="str">
        <f t="shared" si="61"/>
        <v>03</v>
      </c>
      <c r="N983" s="34" t="str">
        <f t="shared" si="62"/>
        <v>Koki AGA (03)</v>
      </c>
      <c r="O983" s="34">
        <f t="shared" si="63"/>
        <v>100000985</v>
      </c>
    </row>
    <row r="984" spans="1:15" ht="18">
      <c r="A984" s="186">
        <v>986</v>
      </c>
      <c r="B984" s="2">
        <v>492221</v>
      </c>
      <c r="C984" s="2" t="s">
        <v>405</v>
      </c>
      <c r="D984" s="2" t="s">
        <v>1794</v>
      </c>
      <c r="E984" s="2" t="s">
        <v>1795</v>
      </c>
      <c r="F984" s="196" t="s">
        <v>3825</v>
      </c>
      <c r="G984" s="2">
        <v>4</v>
      </c>
      <c r="H984" s="2" t="s">
        <v>5830</v>
      </c>
      <c r="I984" s="2" t="s">
        <v>1796</v>
      </c>
      <c r="J984" s="2" t="s">
        <v>147</v>
      </c>
      <c r="K984" s="2" t="s">
        <v>42</v>
      </c>
      <c r="L984" s="34" t="str">
        <f t="shared" si="60"/>
        <v>瀬古　陸斗 (4)</v>
      </c>
      <c r="M984" s="34" t="str">
        <f t="shared" si="61"/>
        <v>03</v>
      </c>
      <c r="N984" s="34" t="str">
        <f t="shared" si="62"/>
        <v>Rikuto SEKO (03)</v>
      </c>
      <c r="O984" s="34">
        <f t="shared" si="63"/>
        <v>100000986</v>
      </c>
    </row>
    <row r="985" spans="1:15" ht="18">
      <c r="A985" s="186">
        <v>987</v>
      </c>
      <c r="B985" s="2">
        <v>492221</v>
      </c>
      <c r="C985" s="2" t="s">
        <v>405</v>
      </c>
      <c r="D985" s="2" t="s">
        <v>1797</v>
      </c>
      <c r="E985" s="2" t="s">
        <v>1798</v>
      </c>
      <c r="F985" s="196" t="s">
        <v>4646</v>
      </c>
      <c r="G985" s="2">
        <v>4</v>
      </c>
      <c r="H985" s="2" t="s">
        <v>5760</v>
      </c>
      <c r="I985" s="2" t="s">
        <v>485</v>
      </c>
      <c r="J985" s="2" t="s">
        <v>162</v>
      </c>
      <c r="K985" s="2" t="s">
        <v>42</v>
      </c>
      <c r="L985" s="34" t="str">
        <f t="shared" si="60"/>
        <v>三浦　康生 (4)</v>
      </c>
      <c r="M985" s="34" t="str">
        <f t="shared" si="61"/>
        <v>03</v>
      </c>
      <c r="N985" s="34" t="str">
        <f t="shared" si="62"/>
        <v>Kosei MIURA (03)</v>
      </c>
      <c r="O985" s="34">
        <f t="shared" si="63"/>
        <v>100000987</v>
      </c>
    </row>
    <row r="986" spans="1:15" ht="18">
      <c r="A986" s="186">
        <v>988</v>
      </c>
      <c r="B986" s="2">
        <v>492221</v>
      </c>
      <c r="C986" s="2" t="s">
        <v>405</v>
      </c>
      <c r="D986" s="2" t="s">
        <v>1799</v>
      </c>
      <c r="E986" s="2" t="s">
        <v>1800</v>
      </c>
      <c r="F986" s="196" t="s">
        <v>3990</v>
      </c>
      <c r="G986" s="2">
        <v>4</v>
      </c>
      <c r="H986" s="2" t="s">
        <v>5768</v>
      </c>
      <c r="I986" s="2" t="s">
        <v>862</v>
      </c>
      <c r="J986" s="2" t="s">
        <v>922</v>
      </c>
      <c r="K986" s="2" t="s">
        <v>42</v>
      </c>
      <c r="L986" s="34" t="str">
        <f t="shared" si="60"/>
        <v>梅本　宜広 (4)</v>
      </c>
      <c r="M986" s="34" t="str">
        <f t="shared" si="61"/>
        <v>03</v>
      </c>
      <c r="N986" s="34" t="str">
        <f t="shared" si="62"/>
        <v>Yoshihiro UMEMOTO (03)</v>
      </c>
      <c r="O986" s="34">
        <f t="shared" si="63"/>
        <v>100000988</v>
      </c>
    </row>
    <row r="987" spans="1:15" ht="18">
      <c r="A987" s="186">
        <v>989</v>
      </c>
      <c r="B987" s="2">
        <v>492221</v>
      </c>
      <c r="C987" s="2" t="s">
        <v>405</v>
      </c>
      <c r="D987" s="2" t="s">
        <v>1801</v>
      </c>
      <c r="E987" s="2" t="s">
        <v>1802</v>
      </c>
      <c r="F987" s="196" t="s">
        <v>4177</v>
      </c>
      <c r="G987" s="2">
        <v>4</v>
      </c>
      <c r="H987" s="2" t="s">
        <v>5759</v>
      </c>
      <c r="I987" s="2" t="s">
        <v>607</v>
      </c>
      <c r="J987" s="2" t="s">
        <v>181</v>
      </c>
      <c r="K987" s="2" t="s">
        <v>42</v>
      </c>
      <c r="L987" s="34" t="str">
        <f t="shared" si="60"/>
        <v>山城　嘉人 (4)</v>
      </c>
      <c r="M987" s="34" t="str">
        <f t="shared" si="61"/>
        <v>03</v>
      </c>
      <c r="N987" s="34" t="str">
        <f t="shared" si="62"/>
        <v>Kaito YAMASHIRO (03)</v>
      </c>
      <c r="O987" s="34">
        <f t="shared" si="63"/>
        <v>100000989</v>
      </c>
    </row>
    <row r="988" spans="1:15" ht="18">
      <c r="A988" s="186">
        <v>990</v>
      </c>
      <c r="B988" s="2">
        <v>492221</v>
      </c>
      <c r="C988" s="2" t="s">
        <v>405</v>
      </c>
      <c r="D988" s="2" t="s">
        <v>1803</v>
      </c>
      <c r="E988" s="2" t="s">
        <v>1804</v>
      </c>
      <c r="F988" s="196" t="s">
        <v>3844</v>
      </c>
      <c r="G988" s="2">
        <v>4</v>
      </c>
      <c r="H988" s="2" t="s">
        <v>5768</v>
      </c>
      <c r="I988" s="2" t="s">
        <v>1093</v>
      </c>
      <c r="J988" s="2" t="s">
        <v>151</v>
      </c>
      <c r="K988" s="2" t="s">
        <v>42</v>
      </c>
      <c r="L988" s="34" t="str">
        <f t="shared" si="60"/>
        <v>有方　修斗 (4)</v>
      </c>
      <c r="M988" s="34" t="str">
        <f t="shared" si="61"/>
        <v>03</v>
      </c>
      <c r="N988" s="34" t="str">
        <f t="shared" si="62"/>
        <v>Shuto ARIKATA (03)</v>
      </c>
      <c r="O988" s="34">
        <f t="shared" si="63"/>
        <v>100000990</v>
      </c>
    </row>
    <row r="989" spans="1:15" ht="18">
      <c r="A989" s="186">
        <v>991</v>
      </c>
      <c r="B989" s="2">
        <v>492221</v>
      </c>
      <c r="C989" s="2" t="s">
        <v>405</v>
      </c>
      <c r="D989" s="2" t="s">
        <v>1805</v>
      </c>
      <c r="E989" s="2" t="s">
        <v>1806</v>
      </c>
      <c r="F989" s="196" t="s">
        <v>4647</v>
      </c>
      <c r="G989" s="2">
        <v>4</v>
      </c>
      <c r="H989" s="2" t="s">
        <v>5978</v>
      </c>
      <c r="I989" s="2" t="s">
        <v>1807</v>
      </c>
      <c r="J989" s="2" t="s">
        <v>88</v>
      </c>
      <c r="K989" s="2" t="s">
        <v>42</v>
      </c>
      <c r="L989" s="34" t="str">
        <f t="shared" si="60"/>
        <v>圓句　知也 (4)</v>
      </c>
      <c r="M989" s="34" t="str">
        <f t="shared" si="61"/>
        <v>03</v>
      </c>
      <c r="N989" s="34" t="str">
        <f t="shared" si="62"/>
        <v>Tomoya ENKU (03)</v>
      </c>
      <c r="O989" s="34">
        <f t="shared" si="63"/>
        <v>100000991</v>
      </c>
    </row>
    <row r="990" spans="1:15" ht="18">
      <c r="A990" s="186">
        <v>992</v>
      </c>
      <c r="B990" s="2">
        <v>492221</v>
      </c>
      <c r="C990" s="2" t="s">
        <v>405</v>
      </c>
      <c r="D990" s="2" t="s">
        <v>1808</v>
      </c>
      <c r="E990" s="2" t="s">
        <v>1809</v>
      </c>
      <c r="F990" s="196" t="s">
        <v>3994</v>
      </c>
      <c r="G990" s="2">
        <v>4</v>
      </c>
      <c r="H990" s="2" t="s">
        <v>5762</v>
      </c>
      <c r="I990" s="2" t="s">
        <v>87</v>
      </c>
      <c r="J990" s="2" t="s">
        <v>132</v>
      </c>
      <c r="K990" s="2" t="s">
        <v>42</v>
      </c>
      <c r="L990" s="34" t="str">
        <f t="shared" si="60"/>
        <v>松本　拳志郎 (4)</v>
      </c>
      <c r="M990" s="34" t="str">
        <f t="shared" si="61"/>
        <v>03</v>
      </c>
      <c r="N990" s="34" t="str">
        <f t="shared" si="62"/>
        <v>Kenshiro MATSUMOTO (03)</v>
      </c>
      <c r="O990" s="34">
        <f t="shared" si="63"/>
        <v>100000992</v>
      </c>
    </row>
    <row r="991" spans="1:15" ht="18">
      <c r="A991" s="186">
        <v>993</v>
      </c>
      <c r="B991" s="2">
        <v>492221</v>
      </c>
      <c r="C991" s="2" t="s">
        <v>405</v>
      </c>
      <c r="D991" s="2" t="s">
        <v>1810</v>
      </c>
      <c r="E991" s="2" t="s">
        <v>1811</v>
      </c>
      <c r="F991" s="196" t="s">
        <v>3616</v>
      </c>
      <c r="G991" s="2">
        <v>4</v>
      </c>
      <c r="H991" s="2" t="s">
        <v>6074</v>
      </c>
      <c r="I991" s="2" t="s">
        <v>108</v>
      </c>
      <c r="J991" s="2" t="s">
        <v>144</v>
      </c>
      <c r="K991" s="2" t="s">
        <v>42</v>
      </c>
      <c r="L991" s="34" t="str">
        <f t="shared" si="60"/>
        <v>小林　想 (4)</v>
      </c>
      <c r="M991" s="34" t="str">
        <f t="shared" si="61"/>
        <v>03</v>
      </c>
      <c r="N991" s="34" t="str">
        <f t="shared" si="62"/>
        <v>So KOBAYASHI (03)</v>
      </c>
      <c r="O991" s="34">
        <f t="shared" si="63"/>
        <v>100000993</v>
      </c>
    </row>
    <row r="992" spans="1:15" ht="18">
      <c r="A992" s="186">
        <v>994</v>
      </c>
      <c r="B992" s="2">
        <v>492221</v>
      </c>
      <c r="C992" s="2" t="s">
        <v>405</v>
      </c>
      <c r="D992" s="2" t="s">
        <v>1812</v>
      </c>
      <c r="E992" s="2" t="s">
        <v>1813</v>
      </c>
      <c r="F992" s="196" t="s">
        <v>4144</v>
      </c>
      <c r="G992" s="2">
        <v>4</v>
      </c>
      <c r="H992" s="2" t="s">
        <v>6027</v>
      </c>
      <c r="I992" s="2" t="s">
        <v>698</v>
      </c>
      <c r="J992" s="2" t="s">
        <v>175</v>
      </c>
      <c r="K992" s="2" t="s">
        <v>42</v>
      </c>
      <c r="L992" s="34" t="str">
        <f t="shared" si="60"/>
        <v>久保　幸陽 (4)</v>
      </c>
      <c r="M992" s="34" t="str">
        <f t="shared" si="61"/>
        <v>04</v>
      </c>
      <c r="N992" s="34" t="str">
        <f t="shared" si="62"/>
        <v>Koyo KUBO (04)</v>
      </c>
      <c r="O992" s="34">
        <f t="shared" si="63"/>
        <v>100000994</v>
      </c>
    </row>
    <row r="993" spans="1:15" ht="18">
      <c r="A993" s="186">
        <v>995</v>
      </c>
      <c r="B993" s="2">
        <v>492221</v>
      </c>
      <c r="C993" s="2" t="s">
        <v>405</v>
      </c>
      <c r="D993" s="2" t="s">
        <v>2758</v>
      </c>
      <c r="E993" s="2" t="s">
        <v>2759</v>
      </c>
      <c r="F993" s="196" t="s">
        <v>4178</v>
      </c>
      <c r="G993" s="2">
        <v>4</v>
      </c>
      <c r="H993" s="2" t="s">
        <v>5776</v>
      </c>
      <c r="I993" s="2" t="s">
        <v>512</v>
      </c>
      <c r="J993" s="2" t="s">
        <v>3085</v>
      </c>
      <c r="K993" s="2" t="s">
        <v>42</v>
      </c>
      <c r="L993" s="34" t="str">
        <f t="shared" si="60"/>
        <v>宇野　誠純 (4)</v>
      </c>
      <c r="M993" s="34" t="str">
        <f t="shared" si="61"/>
        <v>03</v>
      </c>
      <c r="N993" s="34" t="str">
        <f t="shared" si="62"/>
        <v>Seijun UNO (03)</v>
      </c>
      <c r="O993" s="34">
        <f t="shared" si="63"/>
        <v>100000995</v>
      </c>
    </row>
    <row r="994" spans="1:15" ht="18">
      <c r="A994" s="186">
        <v>996</v>
      </c>
      <c r="B994" s="2">
        <v>492221</v>
      </c>
      <c r="C994" s="2" t="s">
        <v>405</v>
      </c>
      <c r="D994" s="2" t="s">
        <v>3353</v>
      </c>
      <c r="E994" s="2" t="s">
        <v>3354</v>
      </c>
      <c r="F994" s="196" t="s">
        <v>4649</v>
      </c>
      <c r="G994" s="2">
        <v>4</v>
      </c>
      <c r="H994" s="2" t="s">
        <v>5759</v>
      </c>
      <c r="I994" s="2" t="s">
        <v>634</v>
      </c>
      <c r="J994" s="2" t="s">
        <v>53</v>
      </c>
      <c r="K994" s="2" t="s">
        <v>42</v>
      </c>
      <c r="L994" s="34" t="str">
        <f t="shared" si="60"/>
        <v>南　侑希 (4)</v>
      </c>
      <c r="M994" s="34" t="str">
        <f t="shared" si="61"/>
        <v>03</v>
      </c>
      <c r="N994" s="34" t="str">
        <f t="shared" si="62"/>
        <v>Yuki MINAMI (03)</v>
      </c>
      <c r="O994" s="34">
        <f t="shared" si="63"/>
        <v>100000996</v>
      </c>
    </row>
    <row r="995" spans="1:15" ht="18">
      <c r="A995" s="186">
        <v>997</v>
      </c>
      <c r="B995" s="2">
        <v>492221</v>
      </c>
      <c r="C995" s="2" t="s">
        <v>405</v>
      </c>
      <c r="D995" s="2" t="s">
        <v>3356</v>
      </c>
      <c r="E995" s="2" t="s">
        <v>3357</v>
      </c>
      <c r="F995" s="196" t="s">
        <v>4650</v>
      </c>
      <c r="G995" s="2">
        <v>4</v>
      </c>
      <c r="H995" s="2" t="s">
        <v>5830</v>
      </c>
      <c r="I995" s="2" t="s">
        <v>487</v>
      </c>
      <c r="J995" s="2" t="s">
        <v>276</v>
      </c>
      <c r="K995" s="2" t="s">
        <v>42</v>
      </c>
      <c r="L995" s="34" t="str">
        <f t="shared" si="60"/>
        <v>大川　祥太 (4)</v>
      </c>
      <c r="M995" s="34" t="str">
        <f t="shared" si="61"/>
        <v>03</v>
      </c>
      <c r="N995" s="34" t="str">
        <f t="shared" si="62"/>
        <v>Shota OKAWA (03)</v>
      </c>
      <c r="O995" s="34">
        <f t="shared" si="63"/>
        <v>100000997</v>
      </c>
    </row>
    <row r="996" spans="1:15" ht="18">
      <c r="A996" s="186">
        <v>998</v>
      </c>
      <c r="B996" s="2">
        <v>492221</v>
      </c>
      <c r="C996" s="2" t="s">
        <v>405</v>
      </c>
      <c r="D996" s="2" t="s">
        <v>3358</v>
      </c>
      <c r="E996" s="2" t="s">
        <v>3359</v>
      </c>
      <c r="F996" s="196" t="s">
        <v>4558</v>
      </c>
      <c r="G996" s="2">
        <v>4</v>
      </c>
      <c r="H996" s="2" t="s">
        <v>5759</v>
      </c>
      <c r="I996" s="2" t="s">
        <v>353</v>
      </c>
      <c r="J996" s="2" t="s">
        <v>179</v>
      </c>
      <c r="K996" s="2" t="s">
        <v>42</v>
      </c>
      <c r="L996" s="34" t="str">
        <f t="shared" si="60"/>
        <v>吉川　偉己 (4)</v>
      </c>
      <c r="M996" s="34" t="str">
        <f t="shared" si="61"/>
        <v>03</v>
      </c>
      <c r="N996" s="34" t="str">
        <f t="shared" si="62"/>
        <v>Itsuki YOSHIKAWA (03)</v>
      </c>
      <c r="O996" s="34">
        <f t="shared" si="63"/>
        <v>100000998</v>
      </c>
    </row>
    <row r="997" spans="1:15" ht="18">
      <c r="A997" s="186">
        <v>999</v>
      </c>
      <c r="B997" s="2">
        <v>492221</v>
      </c>
      <c r="C997" s="2" t="s">
        <v>405</v>
      </c>
      <c r="D997" s="2" t="s">
        <v>3360</v>
      </c>
      <c r="E997" s="2" t="s">
        <v>3361</v>
      </c>
      <c r="F997" s="196" t="s">
        <v>4651</v>
      </c>
      <c r="G997" s="2">
        <v>4</v>
      </c>
      <c r="H997" s="2" t="s">
        <v>5761</v>
      </c>
      <c r="I997" s="2" t="s">
        <v>546</v>
      </c>
      <c r="J997" s="2" t="s">
        <v>627</v>
      </c>
      <c r="K997" s="2" t="s">
        <v>42</v>
      </c>
      <c r="L997" s="34" t="str">
        <f t="shared" si="60"/>
        <v>浅井　謙臣 (4)</v>
      </c>
      <c r="M997" s="34" t="str">
        <f t="shared" si="61"/>
        <v>03</v>
      </c>
      <c r="N997" s="34" t="str">
        <f t="shared" si="62"/>
        <v>Kenshin ASAI (03)</v>
      </c>
      <c r="O997" s="34">
        <f t="shared" si="63"/>
        <v>100000999</v>
      </c>
    </row>
    <row r="998" spans="1:15" ht="18">
      <c r="A998" s="186">
        <v>1000</v>
      </c>
      <c r="B998" s="2">
        <v>492221</v>
      </c>
      <c r="C998" s="2" t="s">
        <v>405</v>
      </c>
      <c r="D998" s="2" t="s">
        <v>4652</v>
      </c>
      <c r="E998" s="2" t="s">
        <v>4653</v>
      </c>
      <c r="F998" s="196" t="s">
        <v>4654</v>
      </c>
      <c r="G998" s="2">
        <v>3</v>
      </c>
      <c r="H998" s="2" t="s">
        <v>5759</v>
      </c>
      <c r="I998" s="2" t="s">
        <v>1474</v>
      </c>
      <c r="J998" s="2" t="s">
        <v>56</v>
      </c>
      <c r="K998" s="2" t="s">
        <v>42</v>
      </c>
      <c r="L998" s="34" t="str">
        <f t="shared" si="60"/>
        <v>加茂　翼 (3)</v>
      </c>
      <c r="M998" s="34" t="str">
        <f t="shared" si="61"/>
        <v>04</v>
      </c>
      <c r="N998" s="34" t="str">
        <f t="shared" si="62"/>
        <v>Tsubasa KAMO (04)</v>
      </c>
      <c r="O998" s="34">
        <f t="shared" si="63"/>
        <v>100001000</v>
      </c>
    </row>
    <row r="999" spans="1:15" ht="18">
      <c r="A999" s="186">
        <v>1001</v>
      </c>
      <c r="B999" s="2">
        <v>492221</v>
      </c>
      <c r="C999" s="2" t="s">
        <v>405</v>
      </c>
      <c r="D999" s="2" t="s">
        <v>4655</v>
      </c>
      <c r="E999" s="2" t="s">
        <v>4656</v>
      </c>
      <c r="F999" s="196" t="s">
        <v>4657</v>
      </c>
      <c r="G999" s="2">
        <v>3</v>
      </c>
      <c r="H999" s="2" t="s">
        <v>5759</v>
      </c>
      <c r="I999" s="2" t="s">
        <v>1355</v>
      </c>
      <c r="J999" s="2" t="s">
        <v>584</v>
      </c>
      <c r="K999" s="2" t="s">
        <v>42</v>
      </c>
      <c r="L999" s="34" t="str">
        <f t="shared" si="60"/>
        <v>宮出　誠大 (3)</v>
      </c>
      <c r="M999" s="34" t="str">
        <f t="shared" si="61"/>
        <v>04</v>
      </c>
      <c r="N999" s="34" t="str">
        <f t="shared" si="62"/>
        <v>Masahiro MIYADE (04)</v>
      </c>
      <c r="O999" s="34">
        <f t="shared" si="63"/>
        <v>100001001</v>
      </c>
    </row>
    <row r="1000" spans="1:15" ht="18">
      <c r="A1000" s="186">
        <v>1002</v>
      </c>
      <c r="B1000" s="2">
        <v>492221</v>
      </c>
      <c r="C1000" s="2" t="s">
        <v>405</v>
      </c>
      <c r="D1000" s="2" t="s">
        <v>7436</v>
      </c>
      <c r="E1000" s="2" t="s">
        <v>4658</v>
      </c>
      <c r="F1000" s="196" t="s">
        <v>3637</v>
      </c>
      <c r="G1000" s="2">
        <v>3</v>
      </c>
      <c r="H1000" s="2" t="s">
        <v>6025</v>
      </c>
      <c r="I1000" s="2" t="s">
        <v>386</v>
      </c>
      <c r="J1000" s="2" t="s">
        <v>203</v>
      </c>
      <c r="K1000" s="2" t="s">
        <v>42</v>
      </c>
      <c r="L1000" s="34" t="str">
        <f t="shared" si="60"/>
        <v>大田　琉聖 (3)</v>
      </c>
      <c r="M1000" s="34" t="str">
        <f t="shared" si="61"/>
        <v>04</v>
      </c>
      <c r="N1000" s="34" t="str">
        <f t="shared" si="62"/>
        <v>Ryusei OTA (04)</v>
      </c>
      <c r="O1000" s="34">
        <f t="shared" si="63"/>
        <v>100001002</v>
      </c>
    </row>
    <row r="1001" spans="1:15" ht="18">
      <c r="A1001" s="186">
        <v>1003</v>
      </c>
      <c r="B1001" s="2">
        <v>492221</v>
      </c>
      <c r="C1001" s="2" t="s">
        <v>405</v>
      </c>
      <c r="D1001" s="2" t="s">
        <v>4659</v>
      </c>
      <c r="E1001" s="2" t="s">
        <v>4660</v>
      </c>
      <c r="F1001" s="196" t="s">
        <v>4661</v>
      </c>
      <c r="G1001" s="2">
        <v>3</v>
      </c>
      <c r="H1001" s="2" t="s">
        <v>5779</v>
      </c>
      <c r="I1001" s="2" t="s">
        <v>4662</v>
      </c>
      <c r="J1001" s="2" t="s">
        <v>147</v>
      </c>
      <c r="K1001" s="2" t="s">
        <v>42</v>
      </c>
      <c r="L1001" s="34" t="str">
        <f t="shared" si="60"/>
        <v>南本　陸斗 (3)</v>
      </c>
      <c r="M1001" s="34" t="str">
        <f t="shared" si="61"/>
        <v>04</v>
      </c>
      <c r="N1001" s="34" t="str">
        <f t="shared" si="62"/>
        <v>Rikuto MINAMIMOTO (04)</v>
      </c>
      <c r="O1001" s="34">
        <f t="shared" si="63"/>
        <v>100001003</v>
      </c>
    </row>
    <row r="1002" spans="1:15" ht="18">
      <c r="A1002" s="186">
        <v>1004</v>
      </c>
      <c r="B1002" s="2">
        <v>492221</v>
      </c>
      <c r="C1002" s="2" t="s">
        <v>405</v>
      </c>
      <c r="D1002" s="2" t="s">
        <v>4663</v>
      </c>
      <c r="E1002" s="2" t="s">
        <v>4664</v>
      </c>
      <c r="F1002" s="196" t="s">
        <v>4665</v>
      </c>
      <c r="G1002" s="2">
        <v>3</v>
      </c>
      <c r="H1002" s="2" t="s">
        <v>5779</v>
      </c>
      <c r="I1002" s="2" t="s">
        <v>4666</v>
      </c>
      <c r="J1002" s="2" t="s">
        <v>88</v>
      </c>
      <c r="K1002" s="2" t="s">
        <v>42</v>
      </c>
      <c r="L1002" s="34" t="str">
        <f t="shared" si="60"/>
        <v>宮村　友也 (3)</v>
      </c>
      <c r="M1002" s="34" t="str">
        <f t="shared" si="61"/>
        <v>04</v>
      </c>
      <c r="N1002" s="34" t="str">
        <f t="shared" si="62"/>
        <v>Tomoya MIYAMURA (04)</v>
      </c>
      <c r="O1002" s="34">
        <f t="shared" si="63"/>
        <v>100001004</v>
      </c>
    </row>
    <row r="1003" spans="1:15" ht="18">
      <c r="A1003" s="186">
        <v>1005</v>
      </c>
      <c r="B1003" s="2">
        <v>492221</v>
      </c>
      <c r="C1003" s="2" t="s">
        <v>405</v>
      </c>
      <c r="D1003" s="2" t="s">
        <v>4667</v>
      </c>
      <c r="E1003" s="2" t="s">
        <v>4668</v>
      </c>
      <c r="F1003" s="196" t="s">
        <v>4077</v>
      </c>
      <c r="G1003" s="2">
        <v>3</v>
      </c>
      <c r="H1003" s="2" t="s">
        <v>6074</v>
      </c>
      <c r="I1003" s="2" t="s">
        <v>129</v>
      </c>
      <c r="J1003" s="2" t="s">
        <v>203</v>
      </c>
      <c r="K1003" s="2" t="s">
        <v>42</v>
      </c>
      <c r="L1003" s="34" t="str">
        <f t="shared" si="60"/>
        <v>田中　琉聖 (3)</v>
      </c>
      <c r="M1003" s="34" t="str">
        <f t="shared" si="61"/>
        <v>04</v>
      </c>
      <c r="N1003" s="34" t="str">
        <f t="shared" si="62"/>
        <v>Ryusei TANAKA (04)</v>
      </c>
      <c r="O1003" s="34">
        <f t="shared" si="63"/>
        <v>100001005</v>
      </c>
    </row>
    <row r="1004" spans="1:15" ht="18">
      <c r="A1004" s="186">
        <v>1006</v>
      </c>
      <c r="B1004" s="2">
        <v>492221</v>
      </c>
      <c r="C1004" s="2" t="s">
        <v>405</v>
      </c>
      <c r="D1004" s="2" t="s">
        <v>4669</v>
      </c>
      <c r="E1004" s="2" t="s">
        <v>4670</v>
      </c>
      <c r="F1004" s="196" t="s">
        <v>4108</v>
      </c>
      <c r="G1004" s="2">
        <v>3</v>
      </c>
      <c r="H1004" s="2" t="s">
        <v>5830</v>
      </c>
      <c r="I1004" s="2" t="s">
        <v>1265</v>
      </c>
      <c r="J1004" s="2" t="s">
        <v>1007</v>
      </c>
      <c r="K1004" s="2" t="s">
        <v>42</v>
      </c>
      <c r="L1004" s="34" t="str">
        <f t="shared" si="60"/>
        <v>浅野　孔 (3)</v>
      </c>
      <c r="M1004" s="34" t="str">
        <f t="shared" si="61"/>
        <v>04</v>
      </c>
      <c r="N1004" s="34" t="str">
        <f t="shared" si="62"/>
        <v>Ko ASANO (04)</v>
      </c>
      <c r="O1004" s="34">
        <f t="shared" si="63"/>
        <v>100001006</v>
      </c>
    </row>
    <row r="1005" spans="1:15" ht="18">
      <c r="A1005" s="186">
        <v>1007</v>
      </c>
      <c r="B1005" s="2">
        <v>492221</v>
      </c>
      <c r="C1005" s="2" t="s">
        <v>405</v>
      </c>
      <c r="D1005" s="2" t="s">
        <v>4672</v>
      </c>
      <c r="E1005" s="2" t="s">
        <v>4673</v>
      </c>
      <c r="F1005" s="196" t="s">
        <v>3658</v>
      </c>
      <c r="G1005" s="2">
        <v>3</v>
      </c>
      <c r="H1005" s="2" t="s">
        <v>6025</v>
      </c>
      <c r="I1005" s="2" t="s">
        <v>3914</v>
      </c>
      <c r="J1005" s="2" t="s">
        <v>250</v>
      </c>
      <c r="K1005" s="2" t="s">
        <v>42</v>
      </c>
      <c r="L1005" s="34" t="str">
        <f t="shared" si="60"/>
        <v>長葭　遥斗 (3)</v>
      </c>
      <c r="M1005" s="34" t="str">
        <f t="shared" si="61"/>
        <v>04</v>
      </c>
      <c r="N1005" s="34" t="str">
        <f t="shared" si="62"/>
        <v>Haruto NAGAYOSHI (04)</v>
      </c>
      <c r="O1005" s="34">
        <f t="shared" si="63"/>
        <v>100001007</v>
      </c>
    </row>
    <row r="1006" spans="1:15" ht="18">
      <c r="A1006" s="186">
        <v>1008</v>
      </c>
      <c r="B1006" s="2">
        <v>492221</v>
      </c>
      <c r="C1006" s="2" t="s">
        <v>405</v>
      </c>
      <c r="D1006" s="2" t="s">
        <v>4674</v>
      </c>
      <c r="E1006" s="2" t="s">
        <v>4675</v>
      </c>
      <c r="F1006" s="196" t="s">
        <v>4676</v>
      </c>
      <c r="G1006" s="2">
        <v>3</v>
      </c>
      <c r="H1006" s="2" t="s">
        <v>5759</v>
      </c>
      <c r="I1006" s="2" t="s">
        <v>7437</v>
      </c>
      <c r="J1006" s="2" t="s">
        <v>4677</v>
      </c>
      <c r="K1006" s="2" t="s">
        <v>42</v>
      </c>
      <c r="L1006" s="34" t="str">
        <f t="shared" si="60"/>
        <v>土出　真佑斗 (3)</v>
      </c>
      <c r="M1006" s="34" t="str">
        <f t="shared" si="61"/>
        <v>04</v>
      </c>
      <c r="N1006" s="34" t="str">
        <f t="shared" si="62"/>
        <v>Mayuto TSUCHIDE (04)</v>
      </c>
      <c r="O1006" s="34">
        <f t="shared" si="63"/>
        <v>100001008</v>
      </c>
    </row>
    <row r="1007" spans="1:15" ht="18">
      <c r="A1007" s="186">
        <v>1009</v>
      </c>
      <c r="B1007" s="2">
        <v>492221</v>
      </c>
      <c r="C1007" s="2" t="s">
        <v>405</v>
      </c>
      <c r="D1007" s="2" t="s">
        <v>4678</v>
      </c>
      <c r="E1007" s="2" t="s">
        <v>4679</v>
      </c>
      <c r="F1007" s="196" t="s">
        <v>4680</v>
      </c>
      <c r="G1007" s="2">
        <v>3</v>
      </c>
      <c r="H1007" s="2" t="s">
        <v>5759</v>
      </c>
      <c r="I1007" s="2" t="s">
        <v>1333</v>
      </c>
      <c r="J1007" s="2" t="s">
        <v>250</v>
      </c>
      <c r="K1007" s="2" t="s">
        <v>42</v>
      </c>
      <c r="L1007" s="34" t="str">
        <f t="shared" si="60"/>
        <v>伐栗　暖人 (3)</v>
      </c>
      <c r="M1007" s="34" t="str">
        <f t="shared" si="61"/>
        <v>05</v>
      </c>
      <c r="N1007" s="34" t="str">
        <f t="shared" si="62"/>
        <v>Haruto KIRIKURI (05)</v>
      </c>
      <c r="O1007" s="34">
        <f t="shared" si="63"/>
        <v>100001009</v>
      </c>
    </row>
    <row r="1008" spans="1:15" ht="18">
      <c r="A1008" s="186">
        <v>1010</v>
      </c>
      <c r="B1008" s="2">
        <v>492221</v>
      </c>
      <c r="C1008" s="2" t="s">
        <v>405</v>
      </c>
      <c r="D1008" s="2" t="s">
        <v>4681</v>
      </c>
      <c r="E1008" s="2" t="s">
        <v>4682</v>
      </c>
      <c r="F1008" s="196" t="s">
        <v>3866</v>
      </c>
      <c r="G1008" s="2">
        <v>3</v>
      </c>
      <c r="H1008" s="2" t="s">
        <v>5768</v>
      </c>
      <c r="I1008" s="2" t="s">
        <v>189</v>
      </c>
      <c r="J1008" s="2" t="s">
        <v>118</v>
      </c>
      <c r="K1008" s="2" t="s">
        <v>42</v>
      </c>
      <c r="L1008" s="34" t="str">
        <f t="shared" si="60"/>
        <v>佐々木　祥吾 (3)</v>
      </c>
      <c r="M1008" s="34" t="str">
        <f t="shared" si="61"/>
        <v>04</v>
      </c>
      <c r="N1008" s="34" t="str">
        <f t="shared" si="62"/>
        <v>Shogo SASAKI (04)</v>
      </c>
      <c r="O1008" s="34">
        <f t="shared" si="63"/>
        <v>100001010</v>
      </c>
    </row>
    <row r="1009" spans="1:15" ht="18">
      <c r="A1009" s="186">
        <v>1011</v>
      </c>
      <c r="B1009" s="2">
        <v>492221</v>
      </c>
      <c r="C1009" s="2" t="s">
        <v>405</v>
      </c>
      <c r="D1009" s="2" t="s">
        <v>7438</v>
      </c>
      <c r="E1009" s="2" t="s">
        <v>4683</v>
      </c>
      <c r="F1009" s="196" t="s">
        <v>4684</v>
      </c>
      <c r="G1009" s="2">
        <v>3</v>
      </c>
      <c r="H1009" s="2" t="s">
        <v>5779</v>
      </c>
      <c r="I1009" s="2" t="s">
        <v>145</v>
      </c>
      <c r="J1009" s="2" t="s">
        <v>7439</v>
      </c>
      <c r="K1009" s="2" t="s">
        <v>42</v>
      </c>
      <c r="L1009" s="34" t="str">
        <f t="shared" si="60"/>
        <v>小島　耀雅 (3)</v>
      </c>
      <c r="M1009" s="34" t="str">
        <f t="shared" si="61"/>
        <v>04</v>
      </c>
      <c r="N1009" s="34" t="str">
        <f t="shared" si="62"/>
        <v>Yoga KOJIMA (04)</v>
      </c>
      <c r="O1009" s="34">
        <f t="shared" si="63"/>
        <v>100001011</v>
      </c>
    </row>
    <row r="1010" spans="1:15" ht="18">
      <c r="A1010" s="186">
        <v>1012</v>
      </c>
      <c r="B1010" s="2">
        <v>492221</v>
      </c>
      <c r="C1010" s="2" t="s">
        <v>405</v>
      </c>
      <c r="D1010" s="2" t="s">
        <v>5429</v>
      </c>
      <c r="E1010" s="2" t="s">
        <v>5430</v>
      </c>
      <c r="F1010" s="196" t="s">
        <v>4665</v>
      </c>
      <c r="G1010" s="2">
        <v>3</v>
      </c>
      <c r="H1010" s="2" t="s">
        <v>5760</v>
      </c>
      <c r="I1010" s="2" t="s">
        <v>814</v>
      </c>
      <c r="J1010" s="2" t="s">
        <v>515</v>
      </c>
      <c r="K1010" s="2" t="s">
        <v>42</v>
      </c>
      <c r="L1010" s="34" t="str">
        <f t="shared" si="60"/>
        <v>志方　英輝 (3)</v>
      </c>
      <c r="M1010" s="34" t="str">
        <f t="shared" si="61"/>
        <v>04</v>
      </c>
      <c r="N1010" s="34" t="str">
        <f t="shared" si="62"/>
        <v>Hideki SHIKATA (04)</v>
      </c>
      <c r="O1010" s="34">
        <f t="shared" si="63"/>
        <v>100001012</v>
      </c>
    </row>
    <row r="1011" spans="1:15" ht="18">
      <c r="A1011" s="186">
        <v>1013</v>
      </c>
      <c r="B1011" s="2">
        <v>492221</v>
      </c>
      <c r="C1011" s="2" t="s">
        <v>405</v>
      </c>
      <c r="D1011" s="2" t="s">
        <v>5512</v>
      </c>
      <c r="E1011" s="2" t="s">
        <v>5513</v>
      </c>
      <c r="F1011" s="196" t="s">
        <v>3849</v>
      </c>
      <c r="G1011" s="2">
        <v>4</v>
      </c>
      <c r="H1011" s="2" t="s">
        <v>5834</v>
      </c>
      <c r="I1011" s="2" t="s">
        <v>399</v>
      </c>
      <c r="J1011" s="2" t="s">
        <v>513</v>
      </c>
      <c r="K1011" s="2" t="s">
        <v>42</v>
      </c>
      <c r="L1011" s="34" t="str">
        <f t="shared" si="60"/>
        <v>玉樹　悠 (4)</v>
      </c>
      <c r="M1011" s="34" t="str">
        <f t="shared" si="61"/>
        <v>03</v>
      </c>
      <c r="N1011" s="34" t="str">
        <f t="shared" si="62"/>
        <v>Yu TAMAKI (03)</v>
      </c>
      <c r="O1011" s="34">
        <f t="shared" si="63"/>
        <v>100001013</v>
      </c>
    </row>
    <row r="1012" spans="1:15" ht="18">
      <c r="A1012" s="186">
        <v>1014</v>
      </c>
      <c r="B1012" s="2">
        <v>492221</v>
      </c>
      <c r="C1012" s="2" t="s">
        <v>405</v>
      </c>
      <c r="D1012" s="2" t="s">
        <v>7440</v>
      </c>
      <c r="E1012" s="2" t="s">
        <v>7441</v>
      </c>
      <c r="F1012" s="196" t="s">
        <v>3906</v>
      </c>
      <c r="G1012" s="2">
        <v>3</v>
      </c>
      <c r="H1012" s="2" t="s">
        <v>5759</v>
      </c>
      <c r="I1012" s="2" t="s">
        <v>72</v>
      </c>
      <c r="J1012" s="2" t="s">
        <v>7442</v>
      </c>
      <c r="K1012" s="2" t="s">
        <v>42</v>
      </c>
      <c r="L1012" s="34" t="str">
        <f t="shared" si="60"/>
        <v>伊藤　巧朗 (3)</v>
      </c>
      <c r="M1012" s="34" t="str">
        <f t="shared" si="61"/>
        <v>04</v>
      </c>
      <c r="N1012" s="34" t="str">
        <f t="shared" si="62"/>
        <v>Takuro ITO (04)</v>
      </c>
      <c r="O1012" s="34">
        <f t="shared" si="63"/>
        <v>100001014</v>
      </c>
    </row>
    <row r="1013" spans="1:15" ht="18">
      <c r="A1013" s="186">
        <v>1015</v>
      </c>
      <c r="B1013" s="2">
        <v>492221</v>
      </c>
      <c r="C1013" s="2" t="s">
        <v>405</v>
      </c>
      <c r="D1013" s="2" t="s">
        <v>7443</v>
      </c>
      <c r="E1013" s="2" t="s">
        <v>7444</v>
      </c>
      <c r="F1013" s="196" t="s">
        <v>4202</v>
      </c>
      <c r="G1013" s="2">
        <v>3</v>
      </c>
      <c r="H1013" s="2" t="s">
        <v>7146</v>
      </c>
      <c r="I1013" s="2" t="s">
        <v>636</v>
      </c>
      <c r="J1013" s="2" t="s">
        <v>342</v>
      </c>
      <c r="K1013" s="2" t="s">
        <v>42</v>
      </c>
      <c r="L1013" s="34" t="str">
        <f t="shared" si="60"/>
        <v>渋谷　唯斗 (3)</v>
      </c>
      <c r="M1013" s="34" t="str">
        <f t="shared" si="61"/>
        <v>04</v>
      </c>
      <c r="N1013" s="34" t="str">
        <f t="shared" si="62"/>
        <v>Yuito SHIBUYA (04)</v>
      </c>
      <c r="O1013" s="34">
        <f t="shared" si="63"/>
        <v>100001015</v>
      </c>
    </row>
    <row r="1014" spans="1:15" ht="18">
      <c r="A1014" s="186">
        <v>1016</v>
      </c>
      <c r="B1014" s="2">
        <v>492221</v>
      </c>
      <c r="C1014" s="2" t="s">
        <v>405</v>
      </c>
      <c r="D1014" s="2" t="s">
        <v>7445</v>
      </c>
      <c r="E1014" s="2" t="s">
        <v>7446</v>
      </c>
      <c r="F1014" s="196" t="s">
        <v>5033</v>
      </c>
      <c r="G1014" s="2">
        <v>3</v>
      </c>
      <c r="H1014" s="2" t="s">
        <v>5996</v>
      </c>
      <c r="I1014" s="2" t="s">
        <v>1403</v>
      </c>
      <c r="J1014" s="2" t="s">
        <v>53</v>
      </c>
      <c r="K1014" s="2" t="s">
        <v>42</v>
      </c>
      <c r="L1014" s="34" t="str">
        <f t="shared" si="60"/>
        <v>湯本　希 (3)</v>
      </c>
      <c r="M1014" s="34" t="str">
        <f t="shared" si="61"/>
        <v>03</v>
      </c>
      <c r="N1014" s="34" t="str">
        <f t="shared" si="62"/>
        <v>Yuki YUMOTO (03)</v>
      </c>
      <c r="O1014" s="34">
        <f t="shared" si="63"/>
        <v>100001016</v>
      </c>
    </row>
    <row r="1015" spans="1:15" ht="18">
      <c r="A1015" s="186">
        <v>1017</v>
      </c>
      <c r="B1015" s="2">
        <v>492221</v>
      </c>
      <c r="C1015" s="2" t="s">
        <v>405</v>
      </c>
      <c r="D1015" s="2" t="s">
        <v>7447</v>
      </c>
      <c r="E1015" s="2" t="s">
        <v>7448</v>
      </c>
      <c r="F1015" s="196" t="s">
        <v>5112</v>
      </c>
      <c r="G1015" s="2">
        <v>3</v>
      </c>
      <c r="H1015" s="2" t="s">
        <v>5830</v>
      </c>
      <c r="I1015" s="2" t="s">
        <v>7449</v>
      </c>
      <c r="J1015" s="2" t="s">
        <v>7450</v>
      </c>
      <c r="K1015" s="2" t="s">
        <v>42</v>
      </c>
      <c r="L1015" s="34" t="str">
        <f t="shared" si="60"/>
        <v>奥山　奏佑 (3)</v>
      </c>
      <c r="M1015" s="34" t="str">
        <f t="shared" si="61"/>
        <v>04</v>
      </c>
      <c r="N1015" s="34" t="str">
        <f t="shared" si="62"/>
        <v>Kanau OKUYAMA (04)</v>
      </c>
      <c r="O1015" s="34">
        <f t="shared" si="63"/>
        <v>100001017</v>
      </c>
    </row>
    <row r="1016" spans="1:15" ht="18">
      <c r="A1016" s="186">
        <v>1018</v>
      </c>
      <c r="B1016" s="2">
        <v>492221</v>
      </c>
      <c r="C1016" s="2" t="s">
        <v>405</v>
      </c>
      <c r="D1016" s="2" t="s">
        <v>7451</v>
      </c>
      <c r="E1016" s="2" t="s">
        <v>7452</v>
      </c>
      <c r="F1016" s="196" t="s">
        <v>4333</v>
      </c>
      <c r="G1016" s="2">
        <v>3</v>
      </c>
      <c r="H1016" s="2" t="s">
        <v>5830</v>
      </c>
      <c r="I1016" s="2" t="s">
        <v>3137</v>
      </c>
      <c r="J1016" s="2" t="s">
        <v>7453</v>
      </c>
      <c r="K1016" s="2" t="s">
        <v>42</v>
      </c>
      <c r="L1016" s="34" t="str">
        <f t="shared" si="60"/>
        <v>前川　直誉 (3)</v>
      </c>
      <c r="M1016" s="34" t="str">
        <f t="shared" si="61"/>
        <v>04</v>
      </c>
      <c r="N1016" s="34" t="str">
        <f t="shared" si="62"/>
        <v>Naotaka MAEGAWA (04)</v>
      </c>
      <c r="O1016" s="34">
        <f t="shared" si="63"/>
        <v>100001018</v>
      </c>
    </row>
    <row r="1017" spans="1:15" ht="18">
      <c r="A1017" s="186">
        <v>1019</v>
      </c>
      <c r="B1017" s="2">
        <v>492221</v>
      </c>
      <c r="C1017" s="2" t="s">
        <v>405</v>
      </c>
      <c r="D1017" s="2" t="s">
        <v>7454</v>
      </c>
      <c r="E1017" s="2" t="s">
        <v>7455</v>
      </c>
      <c r="F1017" s="196" t="s">
        <v>4839</v>
      </c>
      <c r="G1017" s="2">
        <v>3</v>
      </c>
      <c r="H1017" s="2" t="s">
        <v>5759</v>
      </c>
      <c r="I1017" s="2" t="s">
        <v>465</v>
      </c>
      <c r="J1017" s="2" t="s">
        <v>7456</v>
      </c>
      <c r="K1017" s="2" t="s">
        <v>42</v>
      </c>
      <c r="L1017" s="34" t="str">
        <f t="shared" si="60"/>
        <v>中島　凜星 (3)</v>
      </c>
      <c r="M1017" s="34" t="str">
        <f t="shared" si="61"/>
        <v>04</v>
      </c>
      <c r="N1017" s="34" t="str">
        <f t="shared" si="62"/>
        <v>Rinsei NAKAJIMA (04)</v>
      </c>
      <c r="O1017" s="34">
        <f t="shared" si="63"/>
        <v>100001019</v>
      </c>
    </row>
    <row r="1018" spans="1:15" ht="18">
      <c r="A1018" s="186">
        <v>1020</v>
      </c>
      <c r="B1018" s="2">
        <v>492221</v>
      </c>
      <c r="C1018" s="2" t="s">
        <v>405</v>
      </c>
      <c r="D1018" s="2" t="s">
        <v>7457</v>
      </c>
      <c r="E1018" s="2" t="s">
        <v>7458</v>
      </c>
      <c r="F1018" s="196" t="s">
        <v>7459</v>
      </c>
      <c r="G1018" s="2">
        <v>3</v>
      </c>
      <c r="H1018" s="2" t="s">
        <v>5779</v>
      </c>
      <c r="I1018" s="2" t="s">
        <v>7460</v>
      </c>
      <c r="J1018" s="2" t="s">
        <v>593</v>
      </c>
      <c r="K1018" s="2" t="s">
        <v>42</v>
      </c>
      <c r="L1018" s="34" t="str">
        <f t="shared" si="60"/>
        <v>赤尾　優平 (3)</v>
      </c>
      <c r="M1018" s="34" t="str">
        <f t="shared" si="61"/>
        <v>04</v>
      </c>
      <c r="N1018" s="34" t="str">
        <f t="shared" si="62"/>
        <v>Yuhei AKAO (04)</v>
      </c>
      <c r="O1018" s="34">
        <f t="shared" si="63"/>
        <v>100001020</v>
      </c>
    </row>
    <row r="1019" spans="1:15" ht="18">
      <c r="A1019" s="186">
        <v>1021</v>
      </c>
      <c r="B1019" s="2">
        <v>492221</v>
      </c>
      <c r="C1019" s="2" t="s">
        <v>405</v>
      </c>
      <c r="D1019" s="2" t="s">
        <v>7461</v>
      </c>
      <c r="E1019" s="2" t="s">
        <v>7462</v>
      </c>
      <c r="F1019" s="196" t="s">
        <v>7463</v>
      </c>
      <c r="G1019" s="2">
        <v>3</v>
      </c>
      <c r="H1019" s="2" t="s">
        <v>6213</v>
      </c>
      <c r="I1019" s="2" t="s">
        <v>74</v>
      </c>
      <c r="J1019" s="2" t="s">
        <v>826</v>
      </c>
      <c r="K1019" s="2" t="s">
        <v>42</v>
      </c>
      <c r="L1019" s="34" t="str">
        <f t="shared" si="60"/>
        <v>村上　諒弥 (3)</v>
      </c>
      <c r="M1019" s="34" t="str">
        <f t="shared" si="61"/>
        <v>03</v>
      </c>
      <c r="N1019" s="34" t="str">
        <f t="shared" si="62"/>
        <v>Ryoya MURAKAMI (03)</v>
      </c>
      <c r="O1019" s="34">
        <f t="shared" si="63"/>
        <v>100001021</v>
      </c>
    </row>
    <row r="1020" spans="1:15" ht="18">
      <c r="A1020" s="186">
        <v>1022</v>
      </c>
      <c r="B1020" s="2">
        <v>492221</v>
      </c>
      <c r="C1020" s="2" t="s">
        <v>405</v>
      </c>
      <c r="D1020" s="2" t="s">
        <v>7464</v>
      </c>
      <c r="E1020" s="2" t="s">
        <v>7465</v>
      </c>
      <c r="F1020" s="196" t="s">
        <v>7466</v>
      </c>
      <c r="G1020" s="2">
        <v>3</v>
      </c>
      <c r="H1020" s="2" t="s">
        <v>5830</v>
      </c>
      <c r="I1020" s="2" t="s">
        <v>7467</v>
      </c>
      <c r="J1020" s="2" t="s">
        <v>73</v>
      </c>
      <c r="K1020" s="2" t="s">
        <v>42</v>
      </c>
      <c r="L1020" s="34" t="str">
        <f t="shared" si="60"/>
        <v>中垣内　稜央 (3)</v>
      </c>
      <c r="M1020" s="34" t="str">
        <f t="shared" si="61"/>
        <v>04</v>
      </c>
      <c r="N1020" s="34" t="str">
        <f t="shared" si="62"/>
        <v>Ryo NAKAGAITO (04)</v>
      </c>
      <c r="O1020" s="34">
        <f t="shared" si="63"/>
        <v>100001022</v>
      </c>
    </row>
    <row r="1021" spans="1:15" ht="18">
      <c r="A1021" s="186">
        <v>1023</v>
      </c>
      <c r="B1021" s="2">
        <v>492221</v>
      </c>
      <c r="C1021" s="2" t="s">
        <v>405</v>
      </c>
      <c r="D1021" s="2" t="s">
        <v>417</v>
      </c>
      <c r="E1021" s="2" t="s">
        <v>418</v>
      </c>
      <c r="F1021" s="196" t="s">
        <v>4595</v>
      </c>
      <c r="G1021" s="2" t="s">
        <v>501</v>
      </c>
      <c r="H1021" s="2" t="s">
        <v>5978</v>
      </c>
      <c r="I1021" s="2" t="s">
        <v>419</v>
      </c>
      <c r="J1021" s="2" t="s">
        <v>53</v>
      </c>
      <c r="K1021" s="2" t="s">
        <v>42</v>
      </c>
      <c r="L1021" s="34" t="str">
        <f t="shared" si="60"/>
        <v>尾崎　友基 (M2)</v>
      </c>
      <c r="M1021" s="34" t="str">
        <f t="shared" si="61"/>
        <v>02</v>
      </c>
      <c r="N1021" s="34" t="str">
        <f t="shared" si="62"/>
        <v>Yuki OZAKI (02)</v>
      </c>
      <c r="O1021" s="34">
        <f t="shared" si="63"/>
        <v>100001023</v>
      </c>
    </row>
    <row r="1022" spans="1:15" ht="18">
      <c r="A1022" s="186">
        <v>1024</v>
      </c>
      <c r="B1022" s="2">
        <v>492221</v>
      </c>
      <c r="C1022" s="2" t="s">
        <v>405</v>
      </c>
      <c r="D1022" s="2" t="s">
        <v>7468</v>
      </c>
      <c r="E1022" s="2" t="s">
        <v>7469</v>
      </c>
      <c r="F1022" s="196" t="s">
        <v>7060</v>
      </c>
      <c r="G1022" s="2">
        <v>2</v>
      </c>
      <c r="H1022" s="2" t="s">
        <v>5759</v>
      </c>
      <c r="I1022" s="2" t="s">
        <v>3019</v>
      </c>
      <c r="J1022" s="2" t="s">
        <v>88</v>
      </c>
      <c r="K1022" s="2" t="s">
        <v>42</v>
      </c>
      <c r="L1022" s="34" t="str">
        <f t="shared" si="60"/>
        <v>古田　智也 (2)</v>
      </c>
      <c r="M1022" s="34" t="str">
        <f t="shared" si="61"/>
        <v>05</v>
      </c>
      <c r="N1022" s="34" t="str">
        <f t="shared" si="62"/>
        <v>Tomoya FURUTA (05)</v>
      </c>
      <c r="O1022" s="34">
        <f t="shared" si="63"/>
        <v>100001024</v>
      </c>
    </row>
    <row r="1023" spans="1:15" ht="18">
      <c r="A1023" s="186">
        <v>1025</v>
      </c>
      <c r="B1023" s="2">
        <v>492221</v>
      </c>
      <c r="C1023" s="2" t="s">
        <v>405</v>
      </c>
      <c r="D1023" s="2" t="s">
        <v>7470</v>
      </c>
      <c r="E1023" s="2" t="s">
        <v>7471</v>
      </c>
      <c r="F1023" s="196" t="s">
        <v>7472</v>
      </c>
      <c r="G1023" s="2">
        <v>2</v>
      </c>
      <c r="H1023" s="2" t="s">
        <v>5759</v>
      </c>
      <c r="I1023" s="2" t="s">
        <v>975</v>
      </c>
      <c r="J1023" s="2" t="s">
        <v>154</v>
      </c>
      <c r="K1023" s="2" t="s">
        <v>42</v>
      </c>
      <c r="L1023" s="34" t="str">
        <f t="shared" si="60"/>
        <v>廣田　悠磨 (2)</v>
      </c>
      <c r="M1023" s="34" t="str">
        <f t="shared" si="61"/>
        <v>05</v>
      </c>
      <c r="N1023" s="34" t="str">
        <f t="shared" si="62"/>
        <v>Yuma HIROTA (05)</v>
      </c>
      <c r="O1023" s="34">
        <f t="shared" si="63"/>
        <v>100001025</v>
      </c>
    </row>
    <row r="1024" spans="1:15" ht="18">
      <c r="A1024" s="186">
        <v>1026</v>
      </c>
      <c r="B1024" s="2">
        <v>492221</v>
      </c>
      <c r="C1024" s="2" t="s">
        <v>405</v>
      </c>
      <c r="D1024" s="2" t="s">
        <v>7473</v>
      </c>
      <c r="E1024" s="2" t="s">
        <v>7474</v>
      </c>
      <c r="F1024" s="196" t="s">
        <v>7475</v>
      </c>
      <c r="G1024" s="2">
        <v>2</v>
      </c>
      <c r="H1024" s="2" t="s">
        <v>5759</v>
      </c>
      <c r="I1024" s="2" t="s">
        <v>1419</v>
      </c>
      <c r="J1024" s="2" t="s">
        <v>7476</v>
      </c>
      <c r="K1024" s="2" t="s">
        <v>42</v>
      </c>
      <c r="L1024" s="34" t="str">
        <f t="shared" si="60"/>
        <v>吉木　寛馬 (2)</v>
      </c>
      <c r="M1024" s="34" t="str">
        <f t="shared" si="61"/>
        <v>05</v>
      </c>
      <c r="N1024" s="34" t="str">
        <f t="shared" si="62"/>
        <v>Kamma YOSHIKI (05)</v>
      </c>
      <c r="O1024" s="34">
        <f t="shared" si="63"/>
        <v>100001026</v>
      </c>
    </row>
    <row r="1025" spans="1:15" ht="18">
      <c r="A1025" s="186">
        <v>1027</v>
      </c>
      <c r="B1025" s="2">
        <v>492221</v>
      </c>
      <c r="C1025" s="2" t="s">
        <v>405</v>
      </c>
      <c r="D1025" s="2" t="s">
        <v>7477</v>
      </c>
      <c r="E1025" s="2" t="s">
        <v>7478</v>
      </c>
      <c r="F1025" s="196" t="s">
        <v>6343</v>
      </c>
      <c r="G1025" s="2">
        <v>2</v>
      </c>
      <c r="H1025" s="2" t="s">
        <v>5759</v>
      </c>
      <c r="I1025" s="2" t="s">
        <v>507</v>
      </c>
      <c r="J1025" s="2" t="s">
        <v>7479</v>
      </c>
      <c r="K1025" s="2" t="s">
        <v>42</v>
      </c>
      <c r="L1025" s="34" t="str">
        <f t="shared" si="60"/>
        <v>本多　邦之 (2)</v>
      </c>
      <c r="M1025" s="34" t="str">
        <f t="shared" si="61"/>
        <v>05</v>
      </c>
      <c r="N1025" s="34" t="str">
        <f t="shared" si="62"/>
        <v>Kuniyuki HONDA (05)</v>
      </c>
      <c r="O1025" s="34">
        <f t="shared" si="63"/>
        <v>100001027</v>
      </c>
    </row>
    <row r="1026" spans="1:15" ht="18">
      <c r="A1026" s="186">
        <v>1028</v>
      </c>
      <c r="B1026" s="2">
        <v>492221</v>
      </c>
      <c r="C1026" s="2" t="s">
        <v>405</v>
      </c>
      <c r="D1026" s="2" t="s">
        <v>7480</v>
      </c>
      <c r="E1026" s="2" t="s">
        <v>7481</v>
      </c>
      <c r="F1026" s="196" t="s">
        <v>7482</v>
      </c>
      <c r="G1026" s="2">
        <v>2</v>
      </c>
      <c r="H1026" s="2" t="s">
        <v>5759</v>
      </c>
      <c r="I1026" s="2" t="s">
        <v>283</v>
      </c>
      <c r="J1026" s="2" t="s">
        <v>205</v>
      </c>
      <c r="K1026" s="2" t="s">
        <v>42</v>
      </c>
      <c r="L1026" s="34" t="str">
        <f t="shared" si="60"/>
        <v>落合　勇斗 (2)</v>
      </c>
      <c r="M1026" s="34" t="str">
        <f t="shared" si="61"/>
        <v>06</v>
      </c>
      <c r="N1026" s="34" t="str">
        <f t="shared" si="62"/>
        <v>Yuto OCHIAI (06)</v>
      </c>
      <c r="O1026" s="34">
        <f t="shared" si="63"/>
        <v>100001028</v>
      </c>
    </row>
    <row r="1027" spans="1:15" ht="18">
      <c r="A1027" s="186">
        <v>1029</v>
      </c>
      <c r="B1027" s="2">
        <v>492221</v>
      </c>
      <c r="C1027" s="2" t="s">
        <v>405</v>
      </c>
      <c r="D1027" s="2" t="s">
        <v>7483</v>
      </c>
      <c r="E1027" s="2" t="s">
        <v>7484</v>
      </c>
      <c r="F1027" s="196" t="s">
        <v>5029</v>
      </c>
      <c r="G1027" s="2">
        <v>2</v>
      </c>
      <c r="H1027" s="2" t="s">
        <v>5769</v>
      </c>
      <c r="I1027" s="2" t="s">
        <v>7485</v>
      </c>
      <c r="J1027" s="2" t="s">
        <v>826</v>
      </c>
      <c r="K1027" s="2" t="s">
        <v>42</v>
      </c>
      <c r="L1027" s="34" t="str">
        <f t="shared" ref="L1027:L1090" si="64">IF($A1027="","",$D1027&amp;" ("&amp;$G1027&amp;")")</f>
        <v>松島　怜哉 (2)</v>
      </c>
      <c r="M1027" s="34" t="str">
        <f t="shared" ref="M1027:M1090" si="65">IF($A1027="","",RIGHT(YEAR($F1027),2))</f>
        <v>04</v>
      </c>
      <c r="N1027" s="34" t="str">
        <f t="shared" ref="N1027:N1090" si="66">IF($A1027="","",$J1027&amp;" "&amp;$I1027&amp;" ("&amp;$M1027&amp;")")</f>
        <v>Ryoya MATSUSHIMA (04)</v>
      </c>
      <c r="O1027" s="34">
        <f t="shared" ref="O1027:O1090" si="67">IF($A1027="","",100000000+$A1027)</f>
        <v>100001029</v>
      </c>
    </row>
    <row r="1028" spans="1:15" ht="18">
      <c r="A1028" s="186">
        <v>1030</v>
      </c>
      <c r="B1028" s="2">
        <v>492221</v>
      </c>
      <c r="C1028" s="2" t="s">
        <v>405</v>
      </c>
      <c r="D1028" s="2" t="s">
        <v>7486</v>
      </c>
      <c r="E1028" s="2" t="s">
        <v>7487</v>
      </c>
      <c r="F1028" s="196" t="s">
        <v>6981</v>
      </c>
      <c r="G1028" s="2">
        <v>2</v>
      </c>
      <c r="H1028" s="2" t="s">
        <v>5759</v>
      </c>
      <c r="I1028" s="2" t="s">
        <v>7488</v>
      </c>
      <c r="J1028" s="2" t="s">
        <v>178</v>
      </c>
      <c r="K1028" s="2" t="s">
        <v>42</v>
      </c>
      <c r="L1028" s="34" t="str">
        <f t="shared" si="64"/>
        <v>島内　僚大 (2)</v>
      </c>
      <c r="M1028" s="34" t="str">
        <f t="shared" si="65"/>
        <v>05</v>
      </c>
      <c r="N1028" s="34" t="str">
        <f t="shared" si="66"/>
        <v>Ryota SHIMAUCHI (05)</v>
      </c>
      <c r="O1028" s="34">
        <f t="shared" si="67"/>
        <v>100001030</v>
      </c>
    </row>
    <row r="1029" spans="1:15" ht="18">
      <c r="A1029" s="186">
        <v>1031</v>
      </c>
      <c r="B1029" s="2">
        <v>492221</v>
      </c>
      <c r="C1029" s="2" t="s">
        <v>405</v>
      </c>
      <c r="D1029" s="2" t="s">
        <v>7489</v>
      </c>
      <c r="E1029" s="2" t="s">
        <v>7490</v>
      </c>
      <c r="F1029" s="196" t="s">
        <v>6313</v>
      </c>
      <c r="G1029" s="2">
        <v>2</v>
      </c>
      <c r="H1029" s="2" t="s">
        <v>5759</v>
      </c>
      <c r="I1029" s="2" t="s">
        <v>353</v>
      </c>
      <c r="J1029" s="2" t="s">
        <v>590</v>
      </c>
      <c r="K1029" s="2" t="s">
        <v>42</v>
      </c>
      <c r="L1029" s="34" t="str">
        <f t="shared" si="64"/>
        <v>吉川　烈央 (2)</v>
      </c>
      <c r="M1029" s="34" t="str">
        <f t="shared" si="65"/>
        <v>05</v>
      </c>
      <c r="N1029" s="34" t="str">
        <f t="shared" si="66"/>
        <v>Reo YOSHIKAWA (05)</v>
      </c>
      <c r="O1029" s="34">
        <f t="shared" si="67"/>
        <v>100001031</v>
      </c>
    </row>
    <row r="1030" spans="1:15" ht="18">
      <c r="A1030" s="186">
        <v>1032</v>
      </c>
      <c r="B1030" s="2">
        <v>492221</v>
      </c>
      <c r="C1030" s="2" t="s">
        <v>405</v>
      </c>
      <c r="D1030" s="2" t="s">
        <v>7491</v>
      </c>
      <c r="E1030" s="2" t="s">
        <v>7492</v>
      </c>
      <c r="F1030" s="196" t="s">
        <v>7493</v>
      </c>
      <c r="G1030" s="2">
        <v>2</v>
      </c>
      <c r="H1030" s="2" t="s">
        <v>5768</v>
      </c>
      <c r="I1030" s="2" t="s">
        <v>87</v>
      </c>
      <c r="J1030" s="2" t="s">
        <v>85</v>
      </c>
      <c r="K1030" s="2" t="s">
        <v>42</v>
      </c>
      <c r="L1030" s="34" t="str">
        <f t="shared" si="64"/>
        <v>松本　晶 (2)</v>
      </c>
      <c r="M1030" s="34" t="str">
        <f t="shared" si="65"/>
        <v>05</v>
      </c>
      <c r="N1030" s="34" t="str">
        <f t="shared" si="66"/>
        <v>Sho MATSUMOTO (05)</v>
      </c>
      <c r="O1030" s="34">
        <f t="shared" si="67"/>
        <v>100001032</v>
      </c>
    </row>
    <row r="1031" spans="1:15" ht="18">
      <c r="A1031" s="186">
        <v>1033</v>
      </c>
      <c r="B1031" s="2">
        <v>492221</v>
      </c>
      <c r="C1031" s="2" t="s">
        <v>405</v>
      </c>
      <c r="D1031" s="2" t="s">
        <v>7494</v>
      </c>
      <c r="E1031" s="2" t="s">
        <v>7495</v>
      </c>
      <c r="F1031" s="196" t="s">
        <v>7496</v>
      </c>
      <c r="G1031" s="2">
        <v>2</v>
      </c>
      <c r="H1031" s="2" t="s">
        <v>5775</v>
      </c>
      <c r="I1031" s="2" t="s">
        <v>7497</v>
      </c>
      <c r="J1031" s="2" t="s">
        <v>176</v>
      </c>
      <c r="K1031" s="2" t="s">
        <v>42</v>
      </c>
      <c r="L1031" s="34" t="str">
        <f t="shared" si="64"/>
        <v>畝本　悠太 (2)</v>
      </c>
      <c r="M1031" s="34" t="str">
        <f t="shared" si="65"/>
        <v>05</v>
      </c>
      <c r="N1031" s="34" t="str">
        <f t="shared" si="66"/>
        <v>Yuta UNEMOTO (05)</v>
      </c>
      <c r="O1031" s="34">
        <f t="shared" si="67"/>
        <v>100001033</v>
      </c>
    </row>
    <row r="1032" spans="1:15" ht="18">
      <c r="A1032" s="186">
        <v>1034</v>
      </c>
      <c r="B1032" s="2">
        <v>492221</v>
      </c>
      <c r="C1032" s="2" t="s">
        <v>405</v>
      </c>
      <c r="D1032" s="2" t="s">
        <v>7498</v>
      </c>
      <c r="E1032" s="2" t="s">
        <v>7499</v>
      </c>
      <c r="F1032" s="196" t="s">
        <v>7500</v>
      </c>
      <c r="G1032" s="2">
        <v>2</v>
      </c>
      <c r="H1032" s="2" t="s">
        <v>5830</v>
      </c>
      <c r="I1032" s="2" t="s">
        <v>7501</v>
      </c>
      <c r="J1032" s="2" t="s">
        <v>58</v>
      </c>
      <c r="K1032" s="2" t="s">
        <v>42</v>
      </c>
      <c r="L1032" s="34" t="str">
        <f t="shared" si="64"/>
        <v>永安　正弥 (2)</v>
      </c>
      <c r="M1032" s="34" t="str">
        <f t="shared" si="65"/>
        <v>05</v>
      </c>
      <c r="N1032" s="34" t="str">
        <f t="shared" si="66"/>
        <v>Masaya NAGAYASU (05)</v>
      </c>
      <c r="O1032" s="34">
        <f t="shared" si="67"/>
        <v>100001034</v>
      </c>
    </row>
    <row r="1033" spans="1:15" ht="18">
      <c r="A1033" s="186">
        <v>1035</v>
      </c>
      <c r="B1033" s="2">
        <v>492221</v>
      </c>
      <c r="C1033" s="2" t="s">
        <v>405</v>
      </c>
      <c r="D1033" s="2" t="s">
        <v>7502</v>
      </c>
      <c r="E1033" s="2" t="s">
        <v>7503</v>
      </c>
      <c r="F1033" s="196" t="s">
        <v>7504</v>
      </c>
      <c r="G1033" s="2">
        <v>2</v>
      </c>
      <c r="H1033" s="2" t="s">
        <v>5759</v>
      </c>
      <c r="I1033" s="2" t="s">
        <v>7505</v>
      </c>
      <c r="J1033" s="2" t="s">
        <v>139</v>
      </c>
      <c r="K1033" s="2" t="s">
        <v>42</v>
      </c>
      <c r="L1033" s="34" t="str">
        <f t="shared" si="64"/>
        <v>辻脇　駿 (2)</v>
      </c>
      <c r="M1033" s="34" t="str">
        <f t="shared" si="65"/>
        <v>05</v>
      </c>
      <c r="N1033" s="34" t="str">
        <f t="shared" si="66"/>
        <v>Shun TSUJIWAKI (05)</v>
      </c>
      <c r="O1033" s="34">
        <f t="shared" si="67"/>
        <v>100001035</v>
      </c>
    </row>
    <row r="1034" spans="1:15" ht="18">
      <c r="A1034" s="186">
        <v>1036</v>
      </c>
      <c r="B1034" s="2">
        <v>490054</v>
      </c>
      <c r="C1034" s="2" t="s">
        <v>760</v>
      </c>
      <c r="D1034" s="2" t="s">
        <v>767</v>
      </c>
      <c r="E1034" s="2" t="s">
        <v>768</v>
      </c>
      <c r="F1034" s="196" t="s">
        <v>5077</v>
      </c>
      <c r="G1034" s="2" t="s">
        <v>682</v>
      </c>
      <c r="H1034" s="2" t="s">
        <v>6220</v>
      </c>
      <c r="I1034" s="2" t="s">
        <v>152</v>
      </c>
      <c r="J1034" s="2" t="s">
        <v>92</v>
      </c>
      <c r="K1034" s="2" t="s">
        <v>42</v>
      </c>
      <c r="L1034" s="34" t="str">
        <f t="shared" si="64"/>
        <v>佐藤　勇斗 (D1)</v>
      </c>
      <c r="M1034" s="34" t="str">
        <f t="shared" si="65"/>
        <v>99</v>
      </c>
      <c r="N1034" s="34" t="str">
        <f t="shared" si="66"/>
        <v>Hayato SATO (99)</v>
      </c>
      <c r="O1034" s="34">
        <f t="shared" si="67"/>
        <v>100001036</v>
      </c>
    </row>
    <row r="1035" spans="1:15" ht="18">
      <c r="A1035" s="186">
        <v>1037</v>
      </c>
      <c r="B1035" s="2">
        <v>490054</v>
      </c>
      <c r="C1035" s="2" t="s">
        <v>760</v>
      </c>
      <c r="D1035" s="2" t="s">
        <v>769</v>
      </c>
      <c r="E1035" s="2" t="s">
        <v>770</v>
      </c>
      <c r="F1035" s="196" t="s">
        <v>5078</v>
      </c>
      <c r="G1035" s="2" t="s">
        <v>682</v>
      </c>
      <c r="H1035" s="2" t="s">
        <v>5779</v>
      </c>
      <c r="I1035" s="2" t="s">
        <v>237</v>
      </c>
      <c r="J1035" s="2" t="s">
        <v>406</v>
      </c>
      <c r="K1035" s="2" t="s">
        <v>42</v>
      </c>
      <c r="L1035" s="34" t="str">
        <f t="shared" si="64"/>
        <v>山崎　大毅 (D1)</v>
      </c>
      <c r="M1035" s="34" t="str">
        <f t="shared" si="65"/>
        <v>01</v>
      </c>
      <c r="N1035" s="34" t="str">
        <f t="shared" si="66"/>
        <v>Taiki YAMAZAKI (01)</v>
      </c>
      <c r="O1035" s="34">
        <f t="shared" si="67"/>
        <v>100001037</v>
      </c>
    </row>
    <row r="1036" spans="1:15" ht="18">
      <c r="A1036" s="186">
        <v>1038</v>
      </c>
      <c r="B1036" s="2">
        <v>490054</v>
      </c>
      <c r="C1036" s="2" t="s">
        <v>760</v>
      </c>
      <c r="D1036" s="2" t="s">
        <v>771</v>
      </c>
      <c r="E1036" s="2" t="s">
        <v>772</v>
      </c>
      <c r="F1036" s="196" t="s">
        <v>4071</v>
      </c>
      <c r="G1036" s="2" t="s">
        <v>501</v>
      </c>
      <c r="H1036" s="2" t="s">
        <v>5760</v>
      </c>
      <c r="I1036" s="2" t="s">
        <v>189</v>
      </c>
      <c r="J1036" s="2" t="s">
        <v>105</v>
      </c>
      <c r="K1036" s="2" t="s">
        <v>42</v>
      </c>
      <c r="L1036" s="34" t="str">
        <f t="shared" si="64"/>
        <v>佐々木　太一 (M2)</v>
      </c>
      <c r="M1036" s="34" t="str">
        <f t="shared" si="65"/>
        <v>01</v>
      </c>
      <c r="N1036" s="34" t="str">
        <f t="shared" si="66"/>
        <v>Taichi SASAKI (01)</v>
      </c>
      <c r="O1036" s="34">
        <f t="shared" si="67"/>
        <v>100001038</v>
      </c>
    </row>
    <row r="1037" spans="1:15" ht="18">
      <c r="A1037" s="186">
        <v>1039</v>
      </c>
      <c r="B1037" s="2">
        <v>490054</v>
      </c>
      <c r="C1037" s="2" t="s">
        <v>760</v>
      </c>
      <c r="D1037" s="2" t="s">
        <v>773</v>
      </c>
      <c r="E1037" s="2" t="s">
        <v>774</v>
      </c>
      <c r="F1037" s="196" t="s">
        <v>4220</v>
      </c>
      <c r="G1037" s="2" t="s">
        <v>501</v>
      </c>
      <c r="H1037" s="2" t="s">
        <v>5760</v>
      </c>
      <c r="I1037" s="2" t="s">
        <v>776</v>
      </c>
      <c r="J1037" s="2" t="s">
        <v>775</v>
      </c>
      <c r="K1037" s="2" t="s">
        <v>42</v>
      </c>
      <c r="L1037" s="34" t="str">
        <f t="shared" si="64"/>
        <v>横谷　陸哉 (M2)</v>
      </c>
      <c r="M1037" s="34" t="str">
        <f t="shared" si="65"/>
        <v>01</v>
      </c>
      <c r="N1037" s="34" t="str">
        <f t="shared" si="66"/>
        <v>Rikuya YOKOTANI (01)</v>
      </c>
      <c r="O1037" s="34">
        <f t="shared" si="67"/>
        <v>100001039</v>
      </c>
    </row>
    <row r="1038" spans="1:15" ht="18">
      <c r="A1038" s="186">
        <v>1040</v>
      </c>
      <c r="B1038" s="2">
        <v>490054</v>
      </c>
      <c r="C1038" s="2" t="s">
        <v>760</v>
      </c>
      <c r="D1038" s="2" t="s">
        <v>777</v>
      </c>
      <c r="E1038" s="2" t="s">
        <v>778</v>
      </c>
      <c r="F1038" s="196" t="s">
        <v>5079</v>
      </c>
      <c r="G1038" s="2" t="s">
        <v>501</v>
      </c>
      <c r="H1038" s="2" t="s">
        <v>5775</v>
      </c>
      <c r="I1038" s="2" t="s">
        <v>779</v>
      </c>
      <c r="J1038" s="2" t="s">
        <v>695</v>
      </c>
      <c r="K1038" s="2" t="s">
        <v>42</v>
      </c>
      <c r="L1038" s="34" t="str">
        <f t="shared" si="64"/>
        <v>山科　真之介 (M2)</v>
      </c>
      <c r="M1038" s="34" t="str">
        <f t="shared" si="65"/>
        <v>01</v>
      </c>
      <c r="N1038" s="34" t="str">
        <f t="shared" si="66"/>
        <v>Shinnosuke YAMASHINA (01)</v>
      </c>
      <c r="O1038" s="34">
        <f t="shared" si="67"/>
        <v>100001040</v>
      </c>
    </row>
    <row r="1039" spans="1:15" ht="18">
      <c r="A1039" s="186">
        <v>1041</v>
      </c>
      <c r="B1039" s="2">
        <v>490054</v>
      </c>
      <c r="C1039" s="2" t="s">
        <v>760</v>
      </c>
      <c r="D1039" s="2" t="s">
        <v>780</v>
      </c>
      <c r="E1039" s="2" t="s">
        <v>781</v>
      </c>
      <c r="F1039" s="196" t="s">
        <v>5080</v>
      </c>
      <c r="G1039" s="2" t="s">
        <v>501</v>
      </c>
      <c r="H1039" s="2" t="s">
        <v>5760</v>
      </c>
      <c r="I1039" s="2" t="s">
        <v>782</v>
      </c>
      <c r="J1039" s="2" t="s">
        <v>430</v>
      </c>
      <c r="K1039" s="2" t="s">
        <v>42</v>
      </c>
      <c r="L1039" s="34" t="str">
        <f t="shared" si="64"/>
        <v>塚原　啓太 (M2)</v>
      </c>
      <c r="M1039" s="34" t="str">
        <f t="shared" si="65"/>
        <v>01</v>
      </c>
      <c r="N1039" s="34" t="str">
        <f t="shared" si="66"/>
        <v>Keita TSUKAHARA (01)</v>
      </c>
      <c r="O1039" s="34">
        <f t="shared" si="67"/>
        <v>100001041</v>
      </c>
    </row>
    <row r="1040" spans="1:15" ht="18">
      <c r="A1040" s="186">
        <v>1042</v>
      </c>
      <c r="B1040" s="2">
        <v>490054</v>
      </c>
      <c r="C1040" s="2" t="s">
        <v>760</v>
      </c>
      <c r="D1040" s="2" t="s">
        <v>783</v>
      </c>
      <c r="E1040" s="2" t="s">
        <v>784</v>
      </c>
      <c r="F1040" s="196" t="s">
        <v>5081</v>
      </c>
      <c r="G1040" s="2" t="s">
        <v>501</v>
      </c>
      <c r="H1040" s="2" t="s">
        <v>5759</v>
      </c>
      <c r="I1040" s="2" t="s">
        <v>786</v>
      </c>
      <c r="J1040" s="2" t="s">
        <v>785</v>
      </c>
      <c r="K1040" s="2" t="s">
        <v>42</v>
      </c>
      <c r="L1040" s="34" t="str">
        <f t="shared" si="64"/>
        <v>前村　土温 (M2)</v>
      </c>
      <c r="M1040" s="34" t="str">
        <f t="shared" si="65"/>
        <v>01</v>
      </c>
      <c r="N1040" s="34" t="str">
        <f t="shared" si="66"/>
        <v>Toon MAEMURA (01)</v>
      </c>
      <c r="O1040" s="34">
        <f t="shared" si="67"/>
        <v>100001042</v>
      </c>
    </row>
    <row r="1041" spans="1:15" ht="18">
      <c r="A1041" s="186">
        <v>1043</v>
      </c>
      <c r="B1041" s="2">
        <v>490054</v>
      </c>
      <c r="C1041" s="2" t="s">
        <v>760</v>
      </c>
      <c r="D1041" s="2" t="s">
        <v>788</v>
      </c>
      <c r="E1041" s="2" t="s">
        <v>789</v>
      </c>
      <c r="F1041" s="196" t="s">
        <v>5008</v>
      </c>
      <c r="G1041" s="2" t="s">
        <v>501</v>
      </c>
      <c r="H1041" s="2" t="s">
        <v>5759</v>
      </c>
      <c r="I1041" s="2" t="s">
        <v>95</v>
      </c>
      <c r="J1041" s="2" t="s">
        <v>227</v>
      </c>
      <c r="K1041" s="2" t="s">
        <v>42</v>
      </c>
      <c r="L1041" s="34" t="str">
        <f t="shared" si="64"/>
        <v>上田　陽介 (M2)</v>
      </c>
      <c r="M1041" s="34" t="str">
        <f t="shared" si="65"/>
        <v>01</v>
      </c>
      <c r="N1041" s="34" t="str">
        <f t="shared" si="66"/>
        <v>Yosuke UEDA (01)</v>
      </c>
      <c r="O1041" s="34">
        <f t="shared" si="67"/>
        <v>100001043</v>
      </c>
    </row>
    <row r="1042" spans="1:15" ht="18">
      <c r="A1042" s="186">
        <v>1044</v>
      </c>
      <c r="B1042" s="2">
        <v>490054</v>
      </c>
      <c r="C1042" s="2" t="s">
        <v>760</v>
      </c>
      <c r="D1042" s="2" t="s">
        <v>790</v>
      </c>
      <c r="E1042" s="2" t="s">
        <v>791</v>
      </c>
      <c r="F1042" s="196" t="s">
        <v>5082</v>
      </c>
      <c r="G1042" s="2" t="s">
        <v>501</v>
      </c>
      <c r="H1042" s="2" t="s">
        <v>5759</v>
      </c>
      <c r="I1042" s="2" t="s">
        <v>792</v>
      </c>
      <c r="J1042" s="2" t="s">
        <v>66</v>
      </c>
      <c r="K1042" s="2" t="s">
        <v>42</v>
      </c>
      <c r="L1042" s="34" t="str">
        <f t="shared" si="64"/>
        <v>高見　哉多 (M2)</v>
      </c>
      <c r="M1042" s="34" t="str">
        <f t="shared" si="65"/>
        <v>01</v>
      </c>
      <c r="N1042" s="34" t="str">
        <f t="shared" si="66"/>
        <v>Kanata TAKAMI (01)</v>
      </c>
      <c r="O1042" s="34">
        <f t="shared" si="67"/>
        <v>100001044</v>
      </c>
    </row>
    <row r="1043" spans="1:15" ht="18">
      <c r="A1043" s="186">
        <v>1045</v>
      </c>
      <c r="B1043" s="2">
        <v>490054</v>
      </c>
      <c r="C1043" s="2" t="s">
        <v>760</v>
      </c>
      <c r="D1043" s="2" t="s">
        <v>793</v>
      </c>
      <c r="E1043" s="2" t="s">
        <v>794</v>
      </c>
      <c r="F1043" s="196" t="s">
        <v>5083</v>
      </c>
      <c r="G1043" s="2" t="s">
        <v>501</v>
      </c>
      <c r="H1043" s="2" t="s">
        <v>5759</v>
      </c>
      <c r="I1043" s="2" t="s">
        <v>442</v>
      </c>
      <c r="J1043" s="2" t="s">
        <v>701</v>
      </c>
      <c r="K1043" s="2" t="s">
        <v>42</v>
      </c>
      <c r="L1043" s="34" t="str">
        <f t="shared" si="64"/>
        <v>平田　岳 (M2)</v>
      </c>
      <c r="M1043" s="34" t="str">
        <f t="shared" si="65"/>
        <v>01</v>
      </c>
      <c r="N1043" s="34" t="str">
        <f t="shared" si="66"/>
        <v>Gaku HIRATA (01)</v>
      </c>
      <c r="O1043" s="34">
        <f t="shared" si="67"/>
        <v>100001045</v>
      </c>
    </row>
    <row r="1044" spans="1:15" ht="18">
      <c r="A1044" s="186">
        <v>1046</v>
      </c>
      <c r="B1044" s="2">
        <v>490054</v>
      </c>
      <c r="C1044" s="2" t="s">
        <v>760</v>
      </c>
      <c r="D1044" s="2" t="s">
        <v>1042</v>
      </c>
      <c r="E1044" s="2" t="s">
        <v>1043</v>
      </c>
      <c r="F1044" s="196" t="s">
        <v>3520</v>
      </c>
      <c r="G1044" s="2">
        <v>5</v>
      </c>
      <c r="H1044" s="2" t="s">
        <v>5760</v>
      </c>
      <c r="I1044" s="2" t="s">
        <v>1044</v>
      </c>
      <c r="J1044" s="2" t="s">
        <v>88</v>
      </c>
      <c r="K1044" s="2" t="s">
        <v>42</v>
      </c>
      <c r="L1044" s="34" t="str">
        <f t="shared" si="64"/>
        <v>青野　智也 (5)</v>
      </c>
      <c r="M1044" s="34" t="str">
        <f t="shared" si="65"/>
        <v>02</v>
      </c>
      <c r="N1044" s="34" t="str">
        <f t="shared" si="66"/>
        <v>Tomoya AONO (02)</v>
      </c>
      <c r="O1044" s="34">
        <f t="shared" si="67"/>
        <v>100001046</v>
      </c>
    </row>
    <row r="1045" spans="1:15" ht="18">
      <c r="A1045" s="186">
        <v>1047</v>
      </c>
      <c r="B1045" s="2">
        <v>490054</v>
      </c>
      <c r="C1045" s="2" t="s">
        <v>760</v>
      </c>
      <c r="D1045" s="2" t="s">
        <v>1133</v>
      </c>
      <c r="E1045" s="2" t="s">
        <v>1134</v>
      </c>
      <c r="F1045" s="196" t="s">
        <v>4597</v>
      </c>
      <c r="G1045" s="2" t="s">
        <v>172</v>
      </c>
      <c r="H1045" s="2" t="s">
        <v>5760</v>
      </c>
      <c r="I1045" s="2" t="s">
        <v>1011</v>
      </c>
      <c r="J1045" s="2" t="s">
        <v>176</v>
      </c>
      <c r="K1045" s="2" t="s">
        <v>42</v>
      </c>
      <c r="L1045" s="34" t="str">
        <f t="shared" si="64"/>
        <v>福本　雄太 (M1)</v>
      </c>
      <c r="M1045" s="34" t="str">
        <f t="shared" si="65"/>
        <v>02</v>
      </c>
      <c r="N1045" s="34" t="str">
        <f t="shared" si="66"/>
        <v>Yuta FUKUMOTO (02)</v>
      </c>
      <c r="O1045" s="34">
        <f t="shared" si="67"/>
        <v>100001047</v>
      </c>
    </row>
    <row r="1046" spans="1:15" ht="18">
      <c r="A1046" s="186">
        <v>1048</v>
      </c>
      <c r="B1046" s="2">
        <v>490054</v>
      </c>
      <c r="C1046" s="2" t="s">
        <v>760</v>
      </c>
      <c r="D1046" s="2" t="s">
        <v>1135</v>
      </c>
      <c r="E1046" s="2" t="s">
        <v>1136</v>
      </c>
      <c r="F1046" s="196" t="s">
        <v>5084</v>
      </c>
      <c r="G1046" s="2" t="s">
        <v>172</v>
      </c>
      <c r="H1046" s="2" t="s">
        <v>5760</v>
      </c>
      <c r="I1046" s="2" t="s">
        <v>764</v>
      </c>
      <c r="J1046" s="2" t="s">
        <v>211</v>
      </c>
      <c r="K1046" s="2" t="s">
        <v>42</v>
      </c>
      <c r="L1046" s="34" t="str">
        <f t="shared" si="64"/>
        <v>谷垣　幹 (M1)</v>
      </c>
      <c r="M1046" s="34" t="str">
        <f t="shared" si="65"/>
        <v>03</v>
      </c>
      <c r="N1046" s="34" t="str">
        <f t="shared" si="66"/>
        <v>Tsuyoshi TANIGAKI (03)</v>
      </c>
      <c r="O1046" s="34">
        <f t="shared" si="67"/>
        <v>100001048</v>
      </c>
    </row>
    <row r="1047" spans="1:15" ht="18">
      <c r="A1047" s="186">
        <v>1049</v>
      </c>
      <c r="B1047" s="2">
        <v>490054</v>
      </c>
      <c r="C1047" s="2" t="s">
        <v>760</v>
      </c>
      <c r="D1047" s="2" t="s">
        <v>1137</v>
      </c>
      <c r="E1047" s="2" t="s">
        <v>1138</v>
      </c>
      <c r="F1047" s="196" t="s">
        <v>4092</v>
      </c>
      <c r="G1047" s="2">
        <v>5</v>
      </c>
      <c r="H1047" s="2" t="s">
        <v>5761</v>
      </c>
      <c r="I1047" s="2" t="s">
        <v>72</v>
      </c>
      <c r="J1047" s="2" t="s">
        <v>462</v>
      </c>
      <c r="K1047" s="2" t="s">
        <v>42</v>
      </c>
      <c r="L1047" s="34" t="str">
        <f t="shared" si="64"/>
        <v>伊藤　拓真 (5)</v>
      </c>
      <c r="M1047" s="34" t="str">
        <f t="shared" si="65"/>
        <v>02</v>
      </c>
      <c r="N1047" s="34" t="str">
        <f t="shared" si="66"/>
        <v>Takuma ITO (02)</v>
      </c>
      <c r="O1047" s="34">
        <f t="shared" si="67"/>
        <v>100001049</v>
      </c>
    </row>
    <row r="1048" spans="1:15" ht="18">
      <c r="A1048" s="186">
        <v>1050</v>
      </c>
      <c r="B1048" s="2">
        <v>490054</v>
      </c>
      <c r="C1048" s="2" t="s">
        <v>760</v>
      </c>
      <c r="D1048" s="2" t="s">
        <v>1139</v>
      </c>
      <c r="E1048" s="2" t="s">
        <v>1140</v>
      </c>
      <c r="F1048" s="196" t="s">
        <v>4091</v>
      </c>
      <c r="G1048" s="2" t="s">
        <v>172</v>
      </c>
      <c r="H1048" s="2" t="s">
        <v>5760</v>
      </c>
      <c r="I1048" s="2" t="s">
        <v>1141</v>
      </c>
      <c r="J1048" s="2" t="s">
        <v>50</v>
      </c>
      <c r="K1048" s="2" t="s">
        <v>42</v>
      </c>
      <c r="L1048" s="34" t="str">
        <f t="shared" si="64"/>
        <v>角川　裕哉 (M1)</v>
      </c>
      <c r="M1048" s="34" t="str">
        <f t="shared" si="65"/>
        <v>01</v>
      </c>
      <c r="N1048" s="34" t="str">
        <f t="shared" si="66"/>
        <v>Yuya KADOKAWA (01)</v>
      </c>
      <c r="O1048" s="34">
        <f t="shared" si="67"/>
        <v>100001050</v>
      </c>
    </row>
    <row r="1049" spans="1:15" ht="18">
      <c r="A1049" s="186">
        <v>1051</v>
      </c>
      <c r="B1049" s="2">
        <v>490054</v>
      </c>
      <c r="C1049" s="2" t="s">
        <v>760</v>
      </c>
      <c r="D1049" s="2" t="s">
        <v>1142</v>
      </c>
      <c r="E1049" s="2" t="s">
        <v>1143</v>
      </c>
      <c r="F1049" s="196" t="s">
        <v>5085</v>
      </c>
      <c r="G1049" s="2" t="s">
        <v>172</v>
      </c>
      <c r="H1049" s="2" t="s">
        <v>5760</v>
      </c>
      <c r="I1049" s="2" t="s">
        <v>242</v>
      </c>
      <c r="J1049" s="2" t="s">
        <v>276</v>
      </c>
      <c r="K1049" s="2" t="s">
        <v>42</v>
      </c>
      <c r="L1049" s="34" t="str">
        <f t="shared" si="64"/>
        <v>中山　翔太 (M1)</v>
      </c>
      <c r="M1049" s="34" t="str">
        <f t="shared" si="65"/>
        <v>02</v>
      </c>
      <c r="N1049" s="34" t="str">
        <f t="shared" si="66"/>
        <v>Shota NAKAYAMA (02)</v>
      </c>
      <c r="O1049" s="34">
        <f t="shared" si="67"/>
        <v>100001051</v>
      </c>
    </row>
    <row r="1050" spans="1:15" ht="18">
      <c r="A1050" s="186">
        <v>1052</v>
      </c>
      <c r="B1050" s="2">
        <v>490054</v>
      </c>
      <c r="C1050" s="2" t="s">
        <v>760</v>
      </c>
      <c r="D1050" s="2" t="s">
        <v>1000</v>
      </c>
      <c r="E1050" s="2" t="s">
        <v>1001</v>
      </c>
      <c r="F1050" s="196" t="s">
        <v>5086</v>
      </c>
      <c r="G1050" s="2" t="s">
        <v>172</v>
      </c>
      <c r="H1050" s="2" t="s">
        <v>5760</v>
      </c>
      <c r="I1050" s="2" t="s">
        <v>1002</v>
      </c>
      <c r="J1050" s="2" t="s">
        <v>205</v>
      </c>
      <c r="K1050" s="2" t="s">
        <v>42</v>
      </c>
      <c r="L1050" s="34" t="str">
        <f t="shared" si="64"/>
        <v>木子　雄斗 (M1)</v>
      </c>
      <c r="M1050" s="34" t="str">
        <f t="shared" si="65"/>
        <v>02</v>
      </c>
      <c r="N1050" s="34" t="str">
        <f t="shared" si="66"/>
        <v>Yuto KIGO (02)</v>
      </c>
      <c r="O1050" s="34">
        <f t="shared" si="67"/>
        <v>100001052</v>
      </c>
    </row>
    <row r="1051" spans="1:15" ht="18">
      <c r="A1051" s="186">
        <v>1053</v>
      </c>
      <c r="B1051" s="2">
        <v>490054</v>
      </c>
      <c r="C1051" s="2" t="s">
        <v>760</v>
      </c>
      <c r="D1051" s="2" t="s">
        <v>1868</v>
      </c>
      <c r="E1051" s="2" t="s">
        <v>1869</v>
      </c>
      <c r="F1051" s="196" t="s">
        <v>5087</v>
      </c>
      <c r="G1051" s="2">
        <v>4</v>
      </c>
      <c r="H1051" s="2" t="s">
        <v>5760</v>
      </c>
      <c r="I1051" s="2" t="s">
        <v>795</v>
      </c>
      <c r="J1051" s="2" t="s">
        <v>250</v>
      </c>
      <c r="K1051" s="2" t="s">
        <v>42</v>
      </c>
      <c r="L1051" s="34" t="str">
        <f t="shared" si="64"/>
        <v>宮田　晴人 (4)</v>
      </c>
      <c r="M1051" s="34" t="str">
        <f t="shared" si="65"/>
        <v>04</v>
      </c>
      <c r="N1051" s="34" t="str">
        <f t="shared" si="66"/>
        <v>Haruto MIYATA (04)</v>
      </c>
      <c r="O1051" s="34">
        <f t="shared" si="67"/>
        <v>100001053</v>
      </c>
    </row>
    <row r="1052" spans="1:15" ht="18">
      <c r="A1052" s="186">
        <v>1054</v>
      </c>
      <c r="B1052" s="2">
        <v>490054</v>
      </c>
      <c r="C1052" s="2" t="s">
        <v>760</v>
      </c>
      <c r="D1052" s="2" t="s">
        <v>2553</v>
      </c>
      <c r="E1052" s="2" t="s">
        <v>2554</v>
      </c>
      <c r="F1052" s="196" t="s">
        <v>4690</v>
      </c>
      <c r="G1052" s="2">
        <v>4</v>
      </c>
      <c r="H1052" s="2" t="s">
        <v>5760</v>
      </c>
      <c r="I1052" s="2" t="s">
        <v>3043</v>
      </c>
      <c r="J1052" s="2" t="s">
        <v>94</v>
      </c>
      <c r="K1052" s="2" t="s">
        <v>42</v>
      </c>
      <c r="L1052" s="34" t="str">
        <f t="shared" si="64"/>
        <v>則岡　颯太 (4)</v>
      </c>
      <c r="M1052" s="34" t="str">
        <f t="shared" si="65"/>
        <v>02</v>
      </c>
      <c r="N1052" s="34" t="str">
        <f t="shared" si="66"/>
        <v>Sota NORIOKA (02)</v>
      </c>
      <c r="O1052" s="34">
        <f t="shared" si="67"/>
        <v>100001054</v>
      </c>
    </row>
    <row r="1053" spans="1:15" ht="18">
      <c r="A1053" s="186">
        <v>1055</v>
      </c>
      <c r="B1053" s="2">
        <v>490054</v>
      </c>
      <c r="C1053" s="2" t="s">
        <v>760</v>
      </c>
      <c r="D1053" s="2" t="s">
        <v>2555</v>
      </c>
      <c r="E1053" s="2" t="s">
        <v>2556</v>
      </c>
      <c r="F1053" s="196" t="s">
        <v>3729</v>
      </c>
      <c r="G1053" s="2">
        <v>4</v>
      </c>
      <c r="H1053" s="2" t="s">
        <v>5760</v>
      </c>
      <c r="I1053" s="2" t="s">
        <v>46</v>
      </c>
      <c r="J1053" s="2" t="s">
        <v>73</v>
      </c>
      <c r="K1053" s="2" t="s">
        <v>42</v>
      </c>
      <c r="L1053" s="34" t="str">
        <f t="shared" si="64"/>
        <v>藤本　亮 (4)</v>
      </c>
      <c r="M1053" s="34" t="str">
        <f t="shared" si="65"/>
        <v>03</v>
      </c>
      <c r="N1053" s="34" t="str">
        <f t="shared" si="66"/>
        <v>Ryo FUJIMOTO (03)</v>
      </c>
      <c r="O1053" s="34">
        <f t="shared" si="67"/>
        <v>100001055</v>
      </c>
    </row>
    <row r="1054" spans="1:15" ht="18">
      <c r="A1054" s="186">
        <v>1056</v>
      </c>
      <c r="B1054" s="2">
        <v>490054</v>
      </c>
      <c r="C1054" s="2" t="s">
        <v>760</v>
      </c>
      <c r="D1054" s="2" t="s">
        <v>2810</v>
      </c>
      <c r="E1054" s="2" t="s">
        <v>2811</v>
      </c>
      <c r="F1054" s="196" t="s">
        <v>4553</v>
      </c>
      <c r="G1054" s="2">
        <v>4</v>
      </c>
      <c r="H1054" s="2" t="s">
        <v>5760</v>
      </c>
      <c r="I1054" s="2" t="s">
        <v>870</v>
      </c>
      <c r="J1054" s="2" t="s">
        <v>3100</v>
      </c>
      <c r="K1054" s="2" t="s">
        <v>42</v>
      </c>
      <c r="L1054" s="34" t="str">
        <f t="shared" si="64"/>
        <v>出口　友淳 (4)</v>
      </c>
      <c r="M1054" s="34" t="str">
        <f t="shared" si="65"/>
        <v>03</v>
      </c>
      <c r="N1054" s="34" t="str">
        <f t="shared" si="66"/>
        <v>Tomoatsu DEGUCHI (03)</v>
      </c>
      <c r="O1054" s="34">
        <f t="shared" si="67"/>
        <v>100001056</v>
      </c>
    </row>
    <row r="1055" spans="1:15" ht="18">
      <c r="A1055" s="186">
        <v>1057</v>
      </c>
      <c r="B1055" s="2">
        <v>490054</v>
      </c>
      <c r="C1055" s="2" t="s">
        <v>760</v>
      </c>
      <c r="D1055" s="2" t="s">
        <v>2812</v>
      </c>
      <c r="E1055" s="2" t="s">
        <v>709</v>
      </c>
      <c r="F1055" s="196" t="s">
        <v>5088</v>
      </c>
      <c r="G1055" s="2">
        <v>4</v>
      </c>
      <c r="H1055" s="2" t="s">
        <v>5760</v>
      </c>
      <c r="I1055" s="2" t="s">
        <v>395</v>
      </c>
      <c r="J1055" s="2" t="s">
        <v>60</v>
      </c>
      <c r="K1055" s="2" t="s">
        <v>42</v>
      </c>
      <c r="L1055" s="34" t="str">
        <f t="shared" si="64"/>
        <v>西田　匠見 (4)</v>
      </c>
      <c r="M1055" s="34" t="str">
        <f t="shared" si="65"/>
        <v>03</v>
      </c>
      <c r="N1055" s="34" t="str">
        <f t="shared" si="66"/>
        <v>Takumi NISHIDA (03)</v>
      </c>
      <c r="O1055" s="34">
        <f t="shared" si="67"/>
        <v>100001057</v>
      </c>
    </row>
    <row r="1056" spans="1:15" ht="18">
      <c r="A1056" s="186">
        <v>1058</v>
      </c>
      <c r="B1056" s="2">
        <v>490054</v>
      </c>
      <c r="C1056" s="2" t="s">
        <v>760</v>
      </c>
      <c r="D1056" s="2" t="s">
        <v>2813</v>
      </c>
      <c r="E1056" s="2" t="s">
        <v>2814</v>
      </c>
      <c r="F1056" s="196" t="s">
        <v>4931</v>
      </c>
      <c r="G1056" s="2">
        <v>4</v>
      </c>
      <c r="H1056" s="2" t="s">
        <v>5759</v>
      </c>
      <c r="I1056" s="2" t="s">
        <v>202</v>
      </c>
      <c r="J1056" s="2" t="s">
        <v>480</v>
      </c>
      <c r="K1056" s="2" t="s">
        <v>42</v>
      </c>
      <c r="L1056" s="34" t="str">
        <f t="shared" si="64"/>
        <v>増田　圭紀 (4)</v>
      </c>
      <c r="M1056" s="34" t="str">
        <f t="shared" si="65"/>
        <v>02</v>
      </c>
      <c r="N1056" s="34" t="str">
        <f t="shared" si="66"/>
        <v>Yoshiki MASUDA (02)</v>
      </c>
      <c r="O1056" s="34">
        <f t="shared" si="67"/>
        <v>100001058</v>
      </c>
    </row>
    <row r="1057" spans="1:15" ht="18">
      <c r="A1057" s="186">
        <v>1059</v>
      </c>
      <c r="B1057" s="2">
        <v>490054</v>
      </c>
      <c r="C1057" s="2" t="s">
        <v>760</v>
      </c>
      <c r="D1057" s="2" t="s">
        <v>2815</v>
      </c>
      <c r="E1057" s="2" t="s">
        <v>2816</v>
      </c>
      <c r="F1057" s="196" t="s">
        <v>4022</v>
      </c>
      <c r="G1057" s="2">
        <v>4</v>
      </c>
      <c r="H1057" s="2" t="s">
        <v>5760</v>
      </c>
      <c r="I1057" s="2" t="s">
        <v>3101</v>
      </c>
      <c r="J1057" s="2" t="s">
        <v>318</v>
      </c>
      <c r="K1057" s="2" t="s">
        <v>42</v>
      </c>
      <c r="L1057" s="34" t="str">
        <f t="shared" si="64"/>
        <v>宮阪　朋宏 (4)</v>
      </c>
      <c r="M1057" s="34" t="str">
        <f t="shared" si="65"/>
        <v>03</v>
      </c>
      <c r="N1057" s="34" t="str">
        <f t="shared" si="66"/>
        <v>Tomohiro MIYASAKA (03)</v>
      </c>
      <c r="O1057" s="34">
        <f t="shared" si="67"/>
        <v>100001059</v>
      </c>
    </row>
    <row r="1058" spans="1:15" ht="18">
      <c r="A1058" s="186">
        <v>1060</v>
      </c>
      <c r="B1058" s="2">
        <v>490054</v>
      </c>
      <c r="C1058" s="2" t="s">
        <v>760</v>
      </c>
      <c r="D1058" s="2" t="s">
        <v>2817</v>
      </c>
      <c r="E1058" s="2" t="s">
        <v>2818</v>
      </c>
      <c r="F1058" s="196" t="s">
        <v>5089</v>
      </c>
      <c r="G1058" s="2">
        <v>4</v>
      </c>
      <c r="H1058" s="2" t="s">
        <v>5760</v>
      </c>
      <c r="I1058" s="2" t="s">
        <v>994</v>
      </c>
      <c r="J1058" s="2" t="s">
        <v>206</v>
      </c>
      <c r="K1058" s="2" t="s">
        <v>42</v>
      </c>
      <c r="L1058" s="34" t="str">
        <f t="shared" si="64"/>
        <v>平尾　瑛 (4)</v>
      </c>
      <c r="M1058" s="34" t="str">
        <f t="shared" si="65"/>
        <v>02</v>
      </c>
      <c r="N1058" s="34" t="str">
        <f t="shared" si="66"/>
        <v>Akira HIRAO (02)</v>
      </c>
      <c r="O1058" s="34">
        <f t="shared" si="67"/>
        <v>100001060</v>
      </c>
    </row>
    <row r="1059" spans="1:15" ht="18">
      <c r="A1059" s="186">
        <v>1061</v>
      </c>
      <c r="B1059" s="2">
        <v>490054</v>
      </c>
      <c r="C1059" s="2" t="s">
        <v>760</v>
      </c>
      <c r="D1059" s="2" t="s">
        <v>2819</v>
      </c>
      <c r="E1059" s="2" t="s">
        <v>2820</v>
      </c>
      <c r="F1059" s="196" t="s">
        <v>4646</v>
      </c>
      <c r="G1059" s="2">
        <v>4</v>
      </c>
      <c r="H1059" s="2" t="s">
        <v>5776</v>
      </c>
      <c r="I1059" s="2" t="s">
        <v>518</v>
      </c>
      <c r="J1059" s="2" t="s">
        <v>430</v>
      </c>
      <c r="K1059" s="2" t="s">
        <v>42</v>
      </c>
      <c r="L1059" s="34" t="str">
        <f t="shared" si="64"/>
        <v>岡部　恵大 (4)</v>
      </c>
      <c r="M1059" s="34" t="str">
        <f t="shared" si="65"/>
        <v>03</v>
      </c>
      <c r="N1059" s="34" t="str">
        <f t="shared" si="66"/>
        <v>Keita OKABE (03)</v>
      </c>
      <c r="O1059" s="34">
        <f t="shared" si="67"/>
        <v>100001061</v>
      </c>
    </row>
    <row r="1060" spans="1:15" ht="18">
      <c r="A1060" s="186">
        <v>1062</v>
      </c>
      <c r="B1060" s="2">
        <v>490054</v>
      </c>
      <c r="C1060" s="2" t="s">
        <v>760</v>
      </c>
      <c r="D1060" s="2" t="s">
        <v>2821</v>
      </c>
      <c r="E1060" s="2" t="s">
        <v>2822</v>
      </c>
      <c r="F1060" s="196" t="s">
        <v>3900</v>
      </c>
      <c r="G1060" s="2">
        <v>4</v>
      </c>
      <c r="H1060" s="2" t="s">
        <v>5768</v>
      </c>
      <c r="I1060" s="2" t="s">
        <v>48</v>
      </c>
      <c r="J1060" s="2" t="s">
        <v>178</v>
      </c>
      <c r="K1060" s="2" t="s">
        <v>42</v>
      </c>
      <c r="L1060" s="34" t="str">
        <f t="shared" si="64"/>
        <v>岡田　亮太 (4)</v>
      </c>
      <c r="M1060" s="34" t="str">
        <f t="shared" si="65"/>
        <v>03</v>
      </c>
      <c r="N1060" s="34" t="str">
        <f t="shared" si="66"/>
        <v>Ryota OKADA (03)</v>
      </c>
      <c r="O1060" s="34">
        <f t="shared" si="67"/>
        <v>100001062</v>
      </c>
    </row>
    <row r="1061" spans="1:15" ht="18">
      <c r="A1061" s="186">
        <v>1063</v>
      </c>
      <c r="B1061" s="2">
        <v>490054</v>
      </c>
      <c r="C1061" s="2" t="s">
        <v>760</v>
      </c>
      <c r="D1061" s="2" t="s">
        <v>2823</v>
      </c>
      <c r="E1061" s="2" t="s">
        <v>2824</v>
      </c>
      <c r="F1061" s="196" t="s">
        <v>3994</v>
      </c>
      <c r="G1061" s="2">
        <v>4</v>
      </c>
      <c r="H1061" s="2" t="s">
        <v>5760</v>
      </c>
      <c r="I1061" s="2" t="s">
        <v>301</v>
      </c>
      <c r="J1061" s="2" t="s">
        <v>338</v>
      </c>
      <c r="K1061" s="2" t="s">
        <v>42</v>
      </c>
      <c r="L1061" s="34" t="str">
        <f t="shared" si="64"/>
        <v>平井　康士朗 (4)</v>
      </c>
      <c r="M1061" s="34" t="str">
        <f t="shared" si="65"/>
        <v>03</v>
      </c>
      <c r="N1061" s="34" t="str">
        <f t="shared" si="66"/>
        <v>Koshiro HIRAI (03)</v>
      </c>
      <c r="O1061" s="34">
        <f t="shared" si="67"/>
        <v>100001063</v>
      </c>
    </row>
    <row r="1062" spans="1:15" ht="18">
      <c r="A1062" s="186">
        <v>1064</v>
      </c>
      <c r="B1062" s="2">
        <v>490054</v>
      </c>
      <c r="C1062" s="2" t="s">
        <v>760</v>
      </c>
      <c r="D1062" s="2" t="s">
        <v>2825</v>
      </c>
      <c r="E1062" s="2" t="s">
        <v>2826</v>
      </c>
      <c r="F1062" s="196" t="s">
        <v>5090</v>
      </c>
      <c r="G1062" s="2">
        <v>4</v>
      </c>
      <c r="H1062" s="2" t="s">
        <v>5759</v>
      </c>
      <c r="I1062" s="2" t="s">
        <v>373</v>
      </c>
      <c r="J1062" s="2" t="s">
        <v>176</v>
      </c>
      <c r="K1062" s="2" t="s">
        <v>42</v>
      </c>
      <c r="L1062" s="34" t="str">
        <f t="shared" si="64"/>
        <v>小田　悠汰 (4)</v>
      </c>
      <c r="M1062" s="34" t="str">
        <f t="shared" si="65"/>
        <v>03</v>
      </c>
      <c r="N1062" s="34" t="str">
        <f t="shared" si="66"/>
        <v>Yuta ODA (03)</v>
      </c>
      <c r="O1062" s="34">
        <f t="shared" si="67"/>
        <v>100001064</v>
      </c>
    </row>
    <row r="1063" spans="1:15" ht="18">
      <c r="A1063" s="186">
        <v>1065</v>
      </c>
      <c r="B1063" s="2">
        <v>490054</v>
      </c>
      <c r="C1063" s="2" t="s">
        <v>760</v>
      </c>
      <c r="D1063" s="2" t="s">
        <v>2827</v>
      </c>
      <c r="E1063" s="2" t="s">
        <v>2828</v>
      </c>
      <c r="F1063" s="196" t="s">
        <v>3614</v>
      </c>
      <c r="G1063" s="2">
        <v>4</v>
      </c>
      <c r="H1063" s="2" t="s">
        <v>5760</v>
      </c>
      <c r="I1063" s="2" t="s">
        <v>3102</v>
      </c>
      <c r="J1063" s="2" t="s">
        <v>346</v>
      </c>
      <c r="K1063" s="2" t="s">
        <v>42</v>
      </c>
      <c r="L1063" s="34" t="str">
        <f t="shared" si="64"/>
        <v>新谷　浩生 (4)</v>
      </c>
      <c r="M1063" s="34" t="str">
        <f t="shared" si="65"/>
        <v>04</v>
      </c>
      <c r="N1063" s="34" t="str">
        <f t="shared" si="66"/>
        <v>Hiroki SHINTANI (04)</v>
      </c>
      <c r="O1063" s="34">
        <f t="shared" si="67"/>
        <v>100001065</v>
      </c>
    </row>
    <row r="1064" spans="1:15" ht="18">
      <c r="A1064" s="186">
        <v>1066</v>
      </c>
      <c r="B1064" s="2">
        <v>490054</v>
      </c>
      <c r="C1064" s="2" t="s">
        <v>760</v>
      </c>
      <c r="D1064" s="2" t="s">
        <v>2829</v>
      </c>
      <c r="E1064" s="2" t="s">
        <v>2830</v>
      </c>
      <c r="F1064" s="196" t="s">
        <v>3517</v>
      </c>
      <c r="G1064" s="2">
        <v>4</v>
      </c>
      <c r="H1064" s="2" t="s">
        <v>5760</v>
      </c>
      <c r="I1064" s="2" t="s">
        <v>3103</v>
      </c>
      <c r="J1064" s="2" t="s">
        <v>291</v>
      </c>
      <c r="K1064" s="2" t="s">
        <v>42</v>
      </c>
      <c r="L1064" s="34" t="str">
        <f t="shared" si="64"/>
        <v>唐治谷　翔大 (4)</v>
      </c>
      <c r="M1064" s="34" t="str">
        <f t="shared" si="65"/>
        <v>02</v>
      </c>
      <c r="N1064" s="34" t="str">
        <f t="shared" si="66"/>
        <v>Shodai TOJITANI (02)</v>
      </c>
      <c r="O1064" s="34">
        <f t="shared" si="67"/>
        <v>100001066</v>
      </c>
    </row>
    <row r="1065" spans="1:15" ht="18">
      <c r="A1065" s="186">
        <v>1067</v>
      </c>
      <c r="B1065" s="2">
        <v>490054</v>
      </c>
      <c r="C1065" s="2" t="s">
        <v>760</v>
      </c>
      <c r="D1065" s="2" t="s">
        <v>2831</v>
      </c>
      <c r="E1065" s="2" t="s">
        <v>2832</v>
      </c>
      <c r="F1065" s="196" t="s">
        <v>5091</v>
      </c>
      <c r="G1065" s="2">
        <v>4</v>
      </c>
      <c r="H1065" s="2" t="s">
        <v>5759</v>
      </c>
      <c r="I1065" s="2" t="s">
        <v>274</v>
      </c>
      <c r="J1065" s="2" t="s">
        <v>558</v>
      </c>
      <c r="K1065" s="2" t="s">
        <v>42</v>
      </c>
      <c r="L1065" s="34" t="str">
        <f t="shared" si="64"/>
        <v>山本　倫士 (4)</v>
      </c>
      <c r="M1065" s="34" t="str">
        <f t="shared" si="65"/>
        <v>03</v>
      </c>
      <c r="N1065" s="34" t="str">
        <f t="shared" si="66"/>
        <v>Satoshi YAMAMOTO (03)</v>
      </c>
      <c r="O1065" s="34">
        <f t="shared" si="67"/>
        <v>100001067</v>
      </c>
    </row>
    <row r="1066" spans="1:15" ht="18">
      <c r="A1066" s="186">
        <v>1068</v>
      </c>
      <c r="B1066" s="2">
        <v>490054</v>
      </c>
      <c r="C1066" s="2" t="s">
        <v>760</v>
      </c>
      <c r="D1066" s="2" t="s">
        <v>7506</v>
      </c>
      <c r="E1066" s="2" t="s">
        <v>7507</v>
      </c>
      <c r="F1066" s="196" t="s">
        <v>7508</v>
      </c>
      <c r="G1066" s="2">
        <v>3</v>
      </c>
      <c r="H1066" s="2" t="s">
        <v>5760</v>
      </c>
      <c r="I1066" s="2" t="s">
        <v>2032</v>
      </c>
      <c r="J1066" s="2" t="s">
        <v>848</v>
      </c>
      <c r="K1066" s="2" t="s">
        <v>42</v>
      </c>
      <c r="L1066" s="34" t="str">
        <f t="shared" si="64"/>
        <v>柴　吹 (3)</v>
      </c>
      <c r="M1066" s="34" t="str">
        <f t="shared" si="65"/>
        <v>04</v>
      </c>
      <c r="N1066" s="34" t="str">
        <f t="shared" si="66"/>
        <v>Ibuki SHIBA (04)</v>
      </c>
      <c r="O1066" s="34">
        <f t="shared" si="67"/>
        <v>100001068</v>
      </c>
    </row>
    <row r="1067" spans="1:15" ht="18">
      <c r="A1067" s="186">
        <v>1069</v>
      </c>
      <c r="B1067" s="2">
        <v>490054</v>
      </c>
      <c r="C1067" s="2" t="s">
        <v>760</v>
      </c>
      <c r="D1067" s="2" t="s">
        <v>7509</v>
      </c>
      <c r="E1067" s="2" t="s">
        <v>7510</v>
      </c>
      <c r="F1067" s="196" t="s">
        <v>7511</v>
      </c>
      <c r="G1067" s="2">
        <v>3</v>
      </c>
      <c r="H1067" s="2" t="s">
        <v>5760</v>
      </c>
      <c r="I1067" s="2" t="s">
        <v>1415</v>
      </c>
      <c r="J1067" s="2" t="s">
        <v>96</v>
      </c>
      <c r="K1067" s="2" t="s">
        <v>42</v>
      </c>
      <c r="L1067" s="34" t="str">
        <f t="shared" si="64"/>
        <v>水田　湧士 (3)</v>
      </c>
      <c r="M1067" s="34" t="str">
        <f t="shared" si="65"/>
        <v>04</v>
      </c>
      <c r="N1067" s="34" t="str">
        <f t="shared" si="66"/>
        <v>Yushi MIZUTA (04)</v>
      </c>
      <c r="O1067" s="34">
        <f t="shared" si="67"/>
        <v>100001069</v>
      </c>
    </row>
    <row r="1068" spans="1:15" ht="18">
      <c r="A1068" s="186">
        <v>1070</v>
      </c>
      <c r="B1068" s="2">
        <v>490054</v>
      </c>
      <c r="C1068" s="2" t="s">
        <v>760</v>
      </c>
      <c r="D1068" s="2" t="s">
        <v>7512</v>
      </c>
      <c r="E1068" s="2" t="s">
        <v>7513</v>
      </c>
      <c r="F1068" s="196" t="s">
        <v>4113</v>
      </c>
      <c r="G1068" s="2">
        <v>3</v>
      </c>
      <c r="H1068" s="2" t="s">
        <v>5759</v>
      </c>
      <c r="I1068" s="2" t="s">
        <v>274</v>
      </c>
      <c r="J1068" s="2" t="s">
        <v>1368</v>
      </c>
      <c r="K1068" s="2" t="s">
        <v>42</v>
      </c>
      <c r="L1068" s="34" t="str">
        <f t="shared" si="64"/>
        <v>山本　凜 (3)</v>
      </c>
      <c r="M1068" s="34" t="str">
        <f t="shared" si="65"/>
        <v>04</v>
      </c>
      <c r="N1068" s="34" t="str">
        <f t="shared" si="66"/>
        <v>Rin YAMAMOTO (04)</v>
      </c>
      <c r="O1068" s="34">
        <f t="shared" si="67"/>
        <v>100001070</v>
      </c>
    </row>
    <row r="1069" spans="1:15" ht="18">
      <c r="A1069" s="186">
        <v>1071</v>
      </c>
      <c r="B1069" s="2">
        <v>490054</v>
      </c>
      <c r="C1069" s="2" t="s">
        <v>760</v>
      </c>
      <c r="D1069" s="2" t="s">
        <v>7514</v>
      </c>
      <c r="E1069" s="2" t="s">
        <v>5857</v>
      </c>
      <c r="F1069" s="196" t="s">
        <v>4329</v>
      </c>
      <c r="G1069" s="2">
        <v>3</v>
      </c>
      <c r="H1069" s="2" t="s">
        <v>5760</v>
      </c>
      <c r="I1069" s="2" t="s">
        <v>1011</v>
      </c>
      <c r="J1069" s="2" t="s">
        <v>55</v>
      </c>
      <c r="K1069" s="2" t="s">
        <v>42</v>
      </c>
      <c r="L1069" s="34" t="str">
        <f t="shared" si="64"/>
        <v>福本　温基 (3)</v>
      </c>
      <c r="M1069" s="34" t="str">
        <f t="shared" si="65"/>
        <v>05</v>
      </c>
      <c r="N1069" s="34" t="str">
        <f t="shared" si="66"/>
        <v>Haruki FUKUMOTO (05)</v>
      </c>
      <c r="O1069" s="34">
        <f t="shared" si="67"/>
        <v>100001071</v>
      </c>
    </row>
    <row r="1070" spans="1:15" ht="18">
      <c r="A1070" s="186">
        <v>1072</v>
      </c>
      <c r="B1070" s="2">
        <v>490054</v>
      </c>
      <c r="C1070" s="2" t="s">
        <v>760</v>
      </c>
      <c r="D1070" s="2" t="s">
        <v>7515</v>
      </c>
      <c r="E1070" s="2" t="s">
        <v>7516</v>
      </c>
      <c r="F1070" s="196" t="s">
        <v>7517</v>
      </c>
      <c r="G1070" s="2">
        <v>3</v>
      </c>
      <c r="H1070" s="2" t="s">
        <v>5760</v>
      </c>
      <c r="I1070" s="2" t="s">
        <v>199</v>
      </c>
      <c r="J1070" s="2" t="s">
        <v>706</v>
      </c>
      <c r="K1070" s="2" t="s">
        <v>42</v>
      </c>
      <c r="L1070" s="34" t="str">
        <f t="shared" si="64"/>
        <v>木村　聡一郎 (3)</v>
      </c>
      <c r="M1070" s="34" t="str">
        <f t="shared" si="65"/>
        <v>04</v>
      </c>
      <c r="N1070" s="34" t="str">
        <f t="shared" si="66"/>
        <v>Soichiro KIMURA (04)</v>
      </c>
      <c r="O1070" s="34">
        <f t="shared" si="67"/>
        <v>100001072</v>
      </c>
    </row>
    <row r="1071" spans="1:15" ht="18">
      <c r="A1071" s="186">
        <v>1073</v>
      </c>
      <c r="B1071" s="2">
        <v>490054</v>
      </c>
      <c r="C1071" s="2" t="s">
        <v>760</v>
      </c>
      <c r="D1071" s="2" t="s">
        <v>7518</v>
      </c>
      <c r="E1071" s="2" t="s">
        <v>7519</v>
      </c>
      <c r="F1071" s="196" t="s">
        <v>3791</v>
      </c>
      <c r="G1071" s="2">
        <v>3</v>
      </c>
      <c r="H1071" s="2" t="s">
        <v>5759</v>
      </c>
      <c r="I1071" s="2" t="s">
        <v>41</v>
      </c>
      <c r="J1071" s="2" t="s">
        <v>178</v>
      </c>
      <c r="K1071" s="2" t="s">
        <v>42</v>
      </c>
      <c r="L1071" s="34" t="str">
        <f t="shared" si="64"/>
        <v>川上　諒太 (3)</v>
      </c>
      <c r="M1071" s="34" t="str">
        <f t="shared" si="65"/>
        <v>03</v>
      </c>
      <c r="N1071" s="34" t="str">
        <f t="shared" si="66"/>
        <v>Ryota KAWAKAMI (03)</v>
      </c>
      <c r="O1071" s="34">
        <f t="shared" si="67"/>
        <v>100001073</v>
      </c>
    </row>
    <row r="1072" spans="1:15" ht="18">
      <c r="A1072" s="186">
        <v>1074</v>
      </c>
      <c r="B1072" s="2">
        <v>490054</v>
      </c>
      <c r="C1072" s="2" t="s">
        <v>760</v>
      </c>
      <c r="D1072" s="2" t="s">
        <v>7520</v>
      </c>
      <c r="E1072" s="2" t="s">
        <v>7521</v>
      </c>
      <c r="F1072" s="196" t="s">
        <v>3767</v>
      </c>
      <c r="G1072" s="2">
        <v>3</v>
      </c>
      <c r="H1072" s="2" t="s">
        <v>6024</v>
      </c>
      <c r="I1072" s="2" t="s">
        <v>7522</v>
      </c>
      <c r="J1072" s="2" t="s">
        <v>94</v>
      </c>
      <c r="K1072" s="2" t="s">
        <v>42</v>
      </c>
      <c r="L1072" s="34" t="str">
        <f t="shared" si="64"/>
        <v>玉越　奏太 (3)</v>
      </c>
      <c r="M1072" s="34" t="str">
        <f t="shared" si="65"/>
        <v>04</v>
      </c>
      <c r="N1072" s="34" t="str">
        <f t="shared" si="66"/>
        <v>Sota TAMAGOSHI (04)</v>
      </c>
      <c r="O1072" s="34">
        <f t="shared" si="67"/>
        <v>100001074</v>
      </c>
    </row>
    <row r="1073" spans="1:15" ht="18">
      <c r="A1073" s="186">
        <v>1075</v>
      </c>
      <c r="B1073" s="2">
        <v>490054</v>
      </c>
      <c r="C1073" s="2" t="s">
        <v>760</v>
      </c>
      <c r="D1073" s="2" t="s">
        <v>7523</v>
      </c>
      <c r="E1073" s="2" t="s">
        <v>7524</v>
      </c>
      <c r="F1073" s="196" t="s">
        <v>4810</v>
      </c>
      <c r="G1073" s="2">
        <v>3</v>
      </c>
      <c r="H1073" s="2" t="s">
        <v>5775</v>
      </c>
      <c r="I1073" s="2" t="s">
        <v>7525</v>
      </c>
      <c r="J1073" s="2" t="s">
        <v>178</v>
      </c>
      <c r="K1073" s="2" t="s">
        <v>42</v>
      </c>
      <c r="L1073" s="34" t="str">
        <f t="shared" si="64"/>
        <v>仁科　遼大 (3)</v>
      </c>
      <c r="M1073" s="34" t="str">
        <f t="shared" si="65"/>
        <v>04</v>
      </c>
      <c r="N1073" s="34" t="str">
        <f t="shared" si="66"/>
        <v>Ryota NISHINA (04)</v>
      </c>
      <c r="O1073" s="34">
        <f t="shared" si="67"/>
        <v>100001075</v>
      </c>
    </row>
    <row r="1074" spans="1:15" ht="18">
      <c r="A1074" s="186">
        <v>1076</v>
      </c>
      <c r="B1074" s="2">
        <v>490054</v>
      </c>
      <c r="C1074" s="2" t="s">
        <v>760</v>
      </c>
      <c r="D1074" s="2" t="s">
        <v>7526</v>
      </c>
      <c r="E1074" s="2" t="s">
        <v>7527</v>
      </c>
      <c r="F1074" s="196" t="s">
        <v>4782</v>
      </c>
      <c r="G1074" s="2">
        <v>3</v>
      </c>
      <c r="H1074" s="2" t="s">
        <v>5978</v>
      </c>
      <c r="I1074" s="2" t="s">
        <v>192</v>
      </c>
      <c r="J1074" s="2" t="s">
        <v>1007</v>
      </c>
      <c r="K1074" s="2" t="s">
        <v>42</v>
      </c>
      <c r="L1074" s="34" t="str">
        <f t="shared" si="64"/>
        <v>山下　洸 (3)</v>
      </c>
      <c r="M1074" s="34" t="str">
        <f t="shared" si="65"/>
        <v>04</v>
      </c>
      <c r="N1074" s="34" t="str">
        <f t="shared" si="66"/>
        <v>Ko YAMASHITA (04)</v>
      </c>
      <c r="O1074" s="34">
        <f t="shared" si="67"/>
        <v>100001076</v>
      </c>
    </row>
    <row r="1075" spans="1:15" ht="18">
      <c r="A1075" s="186">
        <v>1077</v>
      </c>
      <c r="B1075" s="2">
        <v>490054</v>
      </c>
      <c r="C1075" s="2" t="s">
        <v>760</v>
      </c>
      <c r="D1075" s="2" t="s">
        <v>7528</v>
      </c>
      <c r="E1075" s="2" t="s">
        <v>7529</v>
      </c>
      <c r="F1075" s="196" t="s">
        <v>7530</v>
      </c>
      <c r="G1075" s="2">
        <v>3</v>
      </c>
      <c r="H1075" s="2" t="s">
        <v>5760</v>
      </c>
      <c r="I1075" s="2" t="s">
        <v>292</v>
      </c>
      <c r="J1075" s="2" t="s">
        <v>71</v>
      </c>
      <c r="K1075" s="2" t="s">
        <v>42</v>
      </c>
      <c r="L1075" s="34" t="str">
        <f t="shared" si="64"/>
        <v>杉本　皇輝 (3)</v>
      </c>
      <c r="M1075" s="34" t="str">
        <f t="shared" si="65"/>
        <v>04</v>
      </c>
      <c r="N1075" s="34" t="str">
        <f t="shared" si="66"/>
        <v>Koki SUGIMOTO (04)</v>
      </c>
      <c r="O1075" s="34">
        <f t="shared" si="67"/>
        <v>100001077</v>
      </c>
    </row>
    <row r="1076" spans="1:15" ht="18">
      <c r="A1076" s="186">
        <v>1078</v>
      </c>
      <c r="B1076" s="2">
        <v>490054</v>
      </c>
      <c r="C1076" s="2" t="s">
        <v>760</v>
      </c>
      <c r="D1076" s="2" t="s">
        <v>7531</v>
      </c>
      <c r="E1076" s="2" t="s">
        <v>7532</v>
      </c>
      <c r="F1076" s="196" t="s">
        <v>5251</v>
      </c>
      <c r="G1076" s="2">
        <v>3</v>
      </c>
      <c r="H1076" s="2" t="s">
        <v>5759</v>
      </c>
      <c r="I1076" s="2" t="s">
        <v>337</v>
      </c>
      <c r="J1076" s="2" t="s">
        <v>236</v>
      </c>
      <c r="K1076" s="2" t="s">
        <v>42</v>
      </c>
      <c r="L1076" s="34" t="str">
        <f t="shared" si="64"/>
        <v>長野　滉之 (3)</v>
      </c>
      <c r="M1076" s="34" t="str">
        <f t="shared" si="65"/>
        <v>04</v>
      </c>
      <c r="N1076" s="34" t="str">
        <f t="shared" si="66"/>
        <v>Koshi NAGANO (04)</v>
      </c>
      <c r="O1076" s="34">
        <f t="shared" si="67"/>
        <v>100001078</v>
      </c>
    </row>
    <row r="1077" spans="1:15" ht="18">
      <c r="A1077" s="186">
        <v>1079</v>
      </c>
      <c r="B1077" s="2">
        <v>490054</v>
      </c>
      <c r="C1077" s="2" t="s">
        <v>760</v>
      </c>
      <c r="D1077" s="2" t="s">
        <v>7533</v>
      </c>
      <c r="E1077" s="2" t="s">
        <v>7534</v>
      </c>
      <c r="F1077" s="196" t="s">
        <v>6050</v>
      </c>
      <c r="G1077" s="2">
        <v>2</v>
      </c>
      <c r="H1077" s="2" t="s">
        <v>5759</v>
      </c>
      <c r="I1077" s="2" t="s">
        <v>7535</v>
      </c>
      <c r="J1077" s="2" t="s">
        <v>123</v>
      </c>
      <c r="K1077" s="2" t="s">
        <v>42</v>
      </c>
      <c r="L1077" s="34" t="str">
        <f t="shared" si="64"/>
        <v>黒田　琥央佑 (2)</v>
      </c>
      <c r="M1077" s="34" t="str">
        <f t="shared" si="65"/>
        <v>06</v>
      </c>
      <c r="N1077" s="34" t="str">
        <f t="shared" si="66"/>
        <v>Kosuke KUROTA (06)</v>
      </c>
      <c r="O1077" s="34">
        <f t="shared" si="67"/>
        <v>100001079</v>
      </c>
    </row>
    <row r="1078" spans="1:15" ht="18">
      <c r="A1078" s="186">
        <v>1080</v>
      </c>
      <c r="B1078" s="2">
        <v>490054</v>
      </c>
      <c r="C1078" s="2" t="s">
        <v>760</v>
      </c>
      <c r="D1078" s="2" t="s">
        <v>7536</v>
      </c>
      <c r="E1078" s="2" t="s">
        <v>7537</v>
      </c>
      <c r="F1078" s="196" t="s">
        <v>7093</v>
      </c>
      <c r="G1078" s="2">
        <v>2</v>
      </c>
      <c r="H1078" s="2" t="s">
        <v>6946</v>
      </c>
      <c r="I1078" s="2" t="s">
        <v>7538</v>
      </c>
      <c r="J1078" s="2" t="s">
        <v>123</v>
      </c>
      <c r="K1078" s="2" t="s">
        <v>42</v>
      </c>
      <c r="L1078" s="34" t="str">
        <f t="shared" si="64"/>
        <v>萩原　康介 (2)</v>
      </c>
      <c r="M1078" s="34" t="str">
        <f t="shared" si="65"/>
        <v>05</v>
      </c>
      <c r="N1078" s="34" t="str">
        <f t="shared" si="66"/>
        <v>Kosuke HAGIWARA (05)</v>
      </c>
      <c r="O1078" s="34">
        <f t="shared" si="67"/>
        <v>100001080</v>
      </c>
    </row>
    <row r="1079" spans="1:15" ht="18">
      <c r="A1079" s="186">
        <v>1081</v>
      </c>
      <c r="B1079" s="2">
        <v>490054</v>
      </c>
      <c r="C1079" s="2" t="s">
        <v>760</v>
      </c>
      <c r="D1079" s="2" t="s">
        <v>7539</v>
      </c>
      <c r="E1079" s="2" t="s">
        <v>7540</v>
      </c>
      <c r="F1079" s="196" t="s">
        <v>6047</v>
      </c>
      <c r="G1079" s="2">
        <v>2</v>
      </c>
      <c r="H1079" s="2" t="s">
        <v>5760</v>
      </c>
      <c r="I1079" s="2" t="s">
        <v>842</v>
      </c>
      <c r="J1079" s="2" t="s">
        <v>539</v>
      </c>
      <c r="K1079" s="2" t="s">
        <v>42</v>
      </c>
      <c r="L1079" s="34" t="str">
        <f t="shared" si="64"/>
        <v>東　倫太朗 (2)</v>
      </c>
      <c r="M1079" s="34" t="str">
        <f t="shared" si="65"/>
        <v>05</v>
      </c>
      <c r="N1079" s="34" t="str">
        <f t="shared" si="66"/>
        <v>Rintaro AZUMA (05)</v>
      </c>
      <c r="O1079" s="34">
        <f t="shared" si="67"/>
        <v>100001081</v>
      </c>
    </row>
    <row r="1080" spans="1:15" ht="18">
      <c r="A1080" s="186">
        <v>1082</v>
      </c>
      <c r="B1080" s="2">
        <v>490054</v>
      </c>
      <c r="C1080" s="2" t="s">
        <v>760</v>
      </c>
      <c r="D1080" s="2" t="s">
        <v>7541</v>
      </c>
      <c r="E1080" s="2" t="s">
        <v>7542</v>
      </c>
      <c r="F1080" s="196" t="s">
        <v>7543</v>
      </c>
      <c r="G1080" s="2">
        <v>2</v>
      </c>
      <c r="H1080" s="2" t="s">
        <v>5759</v>
      </c>
      <c r="I1080" s="2" t="s">
        <v>594</v>
      </c>
      <c r="J1080" s="2" t="s">
        <v>346</v>
      </c>
      <c r="K1080" s="2" t="s">
        <v>42</v>
      </c>
      <c r="L1080" s="34" t="str">
        <f t="shared" si="64"/>
        <v>土居　弘季 (2)</v>
      </c>
      <c r="M1080" s="34" t="str">
        <f t="shared" si="65"/>
        <v>06</v>
      </c>
      <c r="N1080" s="34" t="str">
        <f t="shared" si="66"/>
        <v>Hiroki DOI (06)</v>
      </c>
      <c r="O1080" s="34">
        <f t="shared" si="67"/>
        <v>100001082</v>
      </c>
    </row>
    <row r="1081" spans="1:15" ht="18">
      <c r="A1081" s="186">
        <v>1083</v>
      </c>
      <c r="B1081" s="2">
        <v>490054</v>
      </c>
      <c r="C1081" s="2" t="s">
        <v>760</v>
      </c>
      <c r="D1081" s="2" t="s">
        <v>7544</v>
      </c>
      <c r="E1081" s="2" t="s">
        <v>7545</v>
      </c>
      <c r="F1081" s="196" t="s">
        <v>5968</v>
      </c>
      <c r="G1081" s="2">
        <v>2</v>
      </c>
      <c r="H1081" s="2" t="s">
        <v>5768</v>
      </c>
      <c r="I1081" s="2" t="s">
        <v>7546</v>
      </c>
      <c r="J1081" s="2" t="s">
        <v>105</v>
      </c>
      <c r="K1081" s="2" t="s">
        <v>42</v>
      </c>
      <c r="L1081" s="34" t="str">
        <f t="shared" si="64"/>
        <v>湊　大智 (2)</v>
      </c>
      <c r="M1081" s="34" t="str">
        <f t="shared" si="65"/>
        <v>05</v>
      </c>
      <c r="N1081" s="34" t="str">
        <f t="shared" si="66"/>
        <v>Taichi MINATO (05)</v>
      </c>
      <c r="O1081" s="34">
        <f t="shared" si="67"/>
        <v>100001083</v>
      </c>
    </row>
    <row r="1082" spans="1:15" ht="18">
      <c r="A1082" s="186">
        <v>1084</v>
      </c>
      <c r="B1082" s="2">
        <v>490054</v>
      </c>
      <c r="C1082" s="2" t="s">
        <v>760</v>
      </c>
      <c r="D1082" s="2" t="s">
        <v>7547</v>
      </c>
      <c r="E1082" s="2" t="s">
        <v>7548</v>
      </c>
      <c r="F1082" s="196" t="s">
        <v>5224</v>
      </c>
      <c r="G1082" s="2" t="s">
        <v>501</v>
      </c>
      <c r="H1082" s="2" t="s">
        <v>6519</v>
      </c>
      <c r="I1082" s="2" t="s">
        <v>1060</v>
      </c>
      <c r="J1082" s="2" t="s">
        <v>387</v>
      </c>
      <c r="K1082" s="2" t="s">
        <v>42</v>
      </c>
      <c r="L1082" s="34" t="str">
        <f t="shared" si="64"/>
        <v>菅沼　直紘 (M2)</v>
      </c>
      <c r="M1082" s="34" t="str">
        <f t="shared" si="65"/>
        <v>00</v>
      </c>
      <c r="N1082" s="34" t="str">
        <f t="shared" si="66"/>
        <v>Naohiro SUGANUMA (00)</v>
      </c>
      <c r="O1082" s="34">
        <f t="shared" si="67"/>
        <v>100001084</v>
      </c>
    </row>
    <row r="1083" spans="1:15" ht="18">
      <c r="A1083" s="186">
        <v>1085</v>
      </c>
      <c r="B1083" s="2">
        <v>490054</v>
      </c>
      <c r="C1083" s="2" t="s">
        <v>760</v>
      </c>
      <c r="D1083" s="2" t="s">
        <v>7549</v>
      </c>
      <c r="E1083" s="2" t="s">
        <v>7550</v>
      </c>
      <c r="F1083" s="196" t="s">
        <v>5931</v>
      </c>
      <c r="G1083" s="2">
        <v>2</v>
      </c>
      <c r="H1083" s="2" t="s">
        <v>5760</v>
      </c>
      <c r="I1083" s="2" t="s">
        <v>340</v>
      </c>
      <c r="J1083" s="2" t="s">
        <v>1293</v>
      </c>
      <c r="K1083" s="2" t="s">
        <v>42</v>
      </c>
      <c r="L1083" s="34" t="str">
        <f t="shared" si="64"/>
        <v>松原　蒼 (2)</v>
      </c>
      <c r="M1083" s="34" t="str">
        <f t="shared" si="65"/>
        <v>05</v>
      </c>
      <c r="N1083" s="34" t="str">
        <f t="shared" si="66"/>
        <v>Aoi MATSUBARA (05)</v>
      </c>
      <c r="O1083" s="34">
        <f t="shared" si="67"/>
        <v>100001085</v>
      </c>
    </row>
    <row r="1084" spans="1:15" ht="18">
      <c r="A1084" s="186">
        <v>1086</v>
      </c>
      <c r="B1084" s="2">
        <v>490054</v>
      </c>
      <c r="C1084" s="2" t="s">
        <v>760</v>
      </c>
      <c r="D1084" s="2" t="s">
        <v>7551</v>
      </c>
      <c r="E1084" s="2" t="s">
        <v>7552</v>
      </c>
      <c r="F1084" s="196" t="s">
        <v>6062</v>
      </c>
      <c r="G1084" s="2">
        <v>2</v>
      </c>
      <c r="H1084" s="2" t="s">
        <v>5978</v>
      </c>
      <c r="I1084" s="2" t="s">
        <v>306</v>
      </c>
      <c r="J1084" s="2" t="s">
        <v>346</v>
      </c>
      <c r="K1084" s="2" t="s">
        <v>42</v>
      </c>
      <c r="L1084" s="34" t="str">
        <f t="shared" si="64"/>
        <v>前川　弘樹 (2)</v>
      </c>
      <c r="M1084" s="34" t="str">
        <f t="shared" si="65"/>
        <v>05</v>
      </c>
      <c r="N1084" s="34" t="str">
        <f t="shared" si="66"/>
        <v>Hiroki MAEKAWA (05)</v>
      </c>
      <c r="O1084" s="34">
        <f t="shared" si="67"/>
        <v>100001086</v>
      </c>
    </row>
    <row r="1085" spans="1:15" ht="18">
      <c r="A1085" s="186">
        <v>1087</v>
      </c>
      <c r="B1085" s="2">
        <v>490054</v>
      </c>
      <c r="C1085" s="2" t="s">
        <v>760</v>
      </c>
      <c r="D1085" s="2" t="s">
        <v>7553</v>
      </c>
      <c r="E1085" s="2" t="s">
        <v>7554</v>
      </c>
      <c r="F1085" s="196" t="s">
        <v>5030</v>
      </c>
      <c r="G1085" s="2" t="s">
        <v>501</v>
      </c>
      <c r="H1085" s="2" t="s">
        <v>5760</v>
      </c>
      <c r="I1085" s="2" t="s">
        <v>7555</v>
      </c>
      <c r="J1085" s="2" t="s">
        <v>7556</v>
      </c>
      <c r="K1085" s="2" t="s">
        <v>42</v>
      </c>
      <c r="L1085" s="34" t="str">
        <f t="shared" si="64"/>
        <v>恵藤　伸泰 (M2)</v>
      </c>
      <c r="M1085" s="34" t="str">
        <f t="shared" si="65"/>
        <v>01</v>
      </c>
      <c r="N1085" s="34" t="str">
        <f t="shared" si="66"/>
        <v>Nobuyasu ETO (01)</v>
      </c>
      <c r="O1085" s="34">
        <f t="shared" si="67"/>
        <v>100001087</v>
      </c>
    </row>
    <row r="1086" spans="1:15" ht="18">
      <c r="A1086" s="186">
        <v>1088</v>
      </c>
      <c r="B1086" s="2">
        <v>490054</v>
      </c>
      <c r="C1086" s="2" t="s">
        <v>760</v>
      </c>
      <c r="D1086" s="2" t="s">
        <v>7557</v>
      </c>
      <c r="E1086" s="2" t="s">
        <v>7558</v>
      </c>
      <c r="F1086" s="196" t="s">
        <v>6523</v>
      </c>
      <c r="G1086" s="2">
        <v>2</v>
      </c>
      <c r="H1086" s="2" t="s">
        <v>5760</v>
      </c>
      <c r="I1086" s="2" t="s">
        <v>143</v>
      </c>
      <c r="J1086" s="2" t="s">
        <v>276</v>
      </c>
      <c r="K1086" s="2" t="s">
        <v>42</v>
      </c>
      <c r="L1086" s="34" t="str">
        <f t="shared" si="64"/>
        <v>尾嶋　祥太 (2)</v>
      </c>
      <c r="M1086" s="34" t="str">
        <f t="shared" si="65"/>
        <v>05</v>
      </c>
      <c r="N1086" s="34" t="str">
        <f t="shared" si="66"/>
        <v>Shota OJIMA (05)</v>
      </c>
      <c r="O1086" s="34">
        <f t="shared" si="67"/>
        <v>100001088</v>
      </c>
    </row>
    <row r="1087" spans="1:15" ht="18">
      <c r="A1087" s="186">
        <v>1089</v>
      </c>
      <c r="B1087" s="2">
        <v>490054</v>
      </c>
      <c r="C1087" s="2" t="s">
        <v>760</v>
      </c>
      <c r="D1087" s="2" t="s">
        <v>7559</v>
      </c>
      <c r="E1087" s="2" t="s">
        <v>7560</v>
      </c>
      <c r="F1087" s="196" t="s">
        <v>7200</v>
      </c>
      <c r="G1087" s="2">
        <v>2</v>
      </c>
      <c r="H1087" s="2" t="s">
        <v>5760</v>
      </c>
      <c r="I1087" s="2" t="s">
        <v>7561</v>
      </c>
      <c r="J1087" s="2" t="s">
        <v>176</v>
      </c>
      <c r="K1087" s="2" t="s">
        <v>42</v>
      </c>
      <c r="L1087" s="34" t="str">
        <f t="shared" si="64"/>
        <v>葛城　悠太 (2)</v>
      </c>
      <c r="M1087" s="34" t="str">
        <f t="shared" si="65"/>
        <v>05</v>
      </c>
      <c r="N1087" s="34" t="str">
        <f t="shared" si="66"/>
        <v>Yuta KATSURAGI (05)</v>
      </c>
      <c r="O1087" s="34">
        <f t="shared" si="67"/>
        <v>100001089</v>
      </c>
    </row>
    <row r="1088" spans="1:15" ht="18">
      <c r="A1088" s="186">
        <v>1090</v>
      </c>
      <c r="B1088" s="2">
        <v>490054</v>
      </c>
      <c r="C1088" s="2" t="s">
        <v>760</v>
      </c>
      <c r="D1088" s="2" t="s">
        <v>7562</v>
      </c>
      <c r="E1088" s="2" t="s">
        <v>7563</v>
      </c>
      <c r="F1088" s="196" t="s">
        <v>6570</v>
      </c>
      <c r="G1088" s="2">
        <v>2</v>
      </c>
      <c r="H1088" s="2" t="s">
        <v>5760</v>
      </c>
      <c r="I1088" s="2" t="s">
        <v>7564</v>
      </c>
      <c r="J1088" s="2" t="s">
        <v>7565</v>
      </c>
      <c r="K1088" s="2" t="s">
        <v>42</v>
      </c>
      <c r="L1088" s="34" t="str">
        <f t="shared" si="64"/>
        <v>川杉　泉理 (2)</v>
      </c>
      <c r="M1088" s="34" t="str">
        <f t="shared" si="65"/>
        <v>05</v>
      </c>
      <c r="N1088" s="34" t="str">
        <f t="shared" si="66"/>
        <v>Senri KAWASUGI (05)</v>
      </c>
      <c r="O1088" s="34">
        <f t="shared" si="67"/>
        <v>100001090</v>
      </c>
    </row>
    <row r="1089" spans="1:15" ht="18">
      <c r="A1089" s="186">
        <v>1091</v>
      </c>
      <c r="B1089" s="2">
        <v>490054</v>
      </c>
      <c r="C1089" s="2" t="s">
        <v>760</v>
      </c>
      <c r="D1089" s="2" t="s">
        <v>7566</v>
      </c>
      <c r="E1089" s="2" t="s">
        <v>7567</v>
      </c>
      <c r="F1089" s="196" t="s">
        <v>7568</v>
      </c>
      <c r="G1089" s="2" t="s">
        <v>501</v>
      </c>
      <c r="H1089" s="2" t="s">
        <v>5761</v>
      </c>
      <c r="I1089" s="2" t="s">
        <v>955</v>
      </c>
      <c r="J1089" s="2" t="s">
        <v>296</v>
      </c>
      <c r="K1089" s="2" t="s">
        <v>42</v>
      </c>
      <c r="L1089" s="34" t="str">
        <f t="shared" si="64"/>
        <v>木田　大晴 (M2)</v>
      </c>
      <c r="M1089" s="34" t="str">
        <f t="shared" si="65"/>
        <v>01</v>
      </c>
      <c r="N1089" s="34" t="str">
        <f t="shared" si="66"/>
        <v>Taisei KIDA (01)</v>
      </c>
      <c r="O1089" s="34">
        <f t="shared" si="67"/>
        <v>100001091</v>
      </c>
    </row>
    <row r="1090" spans="1:15" ht="18">
      <c r="A1090" s="186">
        <v>1092</v>
      </c>
      <c r="B1090" s="2">
        <v>490054</v>
      </c>
      <c r="C1090" s="2" t="s">
        <v>760</v>
      </c>
      <c r="D1090" s="2" t="s">
        <v>7569</v>
      </c>
      <c r="E1090" s="2" t="s">
        <v>7570</v>
      </c>
      <c r="F1090" s="196" t="s">
        <v>7571</v>
      </c>
      <c r="G1090" s="2">
        <v>2</v>
      </c>
      <c r="H1090" s="2" t="s">
        <v>5762</v>
      </c>
      <c r="I1090" s="2" t="s">
        <v>187</v>
      </c>
      <c r="J1090" s="2" t="s">
        <v>105</v>
      </c>
      <c r="K1090" s="2" t="s">
        <v>42</v>
      </c>
      <c r="L1090" s="34" t="str">
        <f t="shared" si="64"/>
        <v>松村　泰知 (2)</v>
      </c>
      <c r="M1090" s="34" t="str">
        <f t="shared" si="65"/>
        <v>05</v>
      </c>
      <c r="N1090" s="34" t="str">
        <f t="shared" si="66"/>
        <v>Taichi MATSUMURA (05)</v>
      </c>
      <c r="O1090" s="34">
        <f t="shared" si="67"/>
        <v>100001092</v>
      </c>
    </row>
    <row r="1091" spans="1:15" ht="18">
      <c r="A1091" s="186">
        <v>1093</v>
      </c>
      <c r="B1091" s="2">
        <v>490054</v>
      </c>
      <c r="C1091" s="2" t="s">
        <v>760</v>
      </c>
      <c r="D1091" s="2" t="s">
        <v>7572</v>
      </c>
      <c r="E1091" s="2" t="s">
        <v>7573</v>
      </c>
      <c r="F1091" s="196" t="s">
        <v>7574</v>
      </c>
      <c r="G1091" s="2">
        <v>4</v>
      </c>
      <c r="H1091" s="2" t="s">
        <v>5759</v>
      </c>
      <c r="I1091" s="2" t="s">
        <v>7575</v>
      </c>
      <c r="J1091" s="2" t="s">
        <v>1816</v>
      </c>
      <c r="K1091" s="2" t="s">
        <v>42</v>
      </c>
      <c r="L1091" s="34" t="str">
        <f t="shared" ref="L1091:L1154" si="68">IF($A1091="","",$D1091&amp;" ("&amp;$G1091&amp;")")</f>
        <v>岩城　伊弘人 (4)</v>
      </c>
      <c r="M1091" s="34" t="str">
        <f t="shared" ref="M1091:M1154" si="69">IF($A1091="","",RIGHT(YEAR($F1091),2))</f>
        <v>04</v>
      </c>
      <c r="N1091" s="34" t="str">
        <f t="shared" ref="N1091:N1154" si="70">IF($A1091="","",$J1091&amp;" "&amp;$I1091&amp;" ("&amp;$M1091&amp;")")</f>
        <v>Ikuto IWASHIRO (04)</v>
      </c>
      <c r="O1091" s="34">
        <f t="shared" ref="O1091:O1154" si="71">IF($A1091="","",100000000+$A1091)</f>
        <v>100001093</v>
      </c>
    </row>
    <row r="1092" spans="1:15" ht="18">
      <c r="A1092" s="186">
        <v>1094</v>
      </c>
      <c r="B1092" s="2">
        <v>490054</v>
      </c>
      <c r="C1092" s="2" t="s">
        <v>760</v>
      </c>
      <c r="D1092" s="2" t="s">
        <v>7576</v>
      </c>
      <c r="E1092" s="2" t="s">
        <v>7577</v>
      </c>
      <c r="F1092" s="196" t="s">
        <v>5914</v>
      </c>
      <c r="G1092" s="2">
        <v>2</v>
      </c>
      <c r="H1092" s="2" t="s">
        <v>5762</v>
      </c>
      <c r="I1092" s="2" t="s">
        <v>7578</v>
      </c>
      <c r="J1092" s="2" t="s">
        <v>7579</v>
      </c>
      <c r="K1092" s="2" t="s">
        <v>42</v>
      </c>
      <c r="L1092" s="34" t="str">
        <f t="shared" si="68"/>
        <v>上地　白竜 (2)</v>
      </c>
      <c r="M1092" s="34" t="str">
        <f t="shared" si="69"/>
        <v>05</v>
      </c>
      <c r="N1092" s="34" t="str">
        <f t="shared" si="70"/>
        <v>Hakuryu KAMIJI (05)</v>
      </c>
      <c r="O1092" s="34">
        <f t="shared" si="71"/>
        <v>100001094</v>
      </c>
    </row>
    <row r="1093" spans="1:15" ht="18">
      <c r="A1093" s="186">
        <v>1095</v>
      </c>
      <c r="B1093" s="2">
        <v>490054</v>
      </c>
      <c r="C1093" s="2" t="s">
        <v>760</v>
      </c>
      <c r="D1093" s="2" t="s">
        <v>7580</v>
      </c>
      <c r="E1093" s="2" t="s">
        <v>7581</v>
      </c>
      <c r="F1093" s="196" t="s">
        <v>4648</v>
      </c>
      <c r="G1093" s="2">
        <v>3</v>
      </c>
      <c r="H1093" s="2" t="s">
        <v>5760</v>
      </c>
      <c r="I1093" s="2" t="s">
        <v>7582</v>
      </c>
      <c r="J1093" s="2" t="s">
        <v>60</v>
      </c>
      <c r="K1093" s="2" t="s">
        <v>42</v>
      </c>
      <c r="L1093" s="34" t="str">
        <f t="shared" si="68"/>
        <v>東本　匠 (3)</v>
      </c>
      <c r="M1093" s="34" t="str">
        <f t="shared" si="69"/>
        <v>03</v>
      </c>
      <c r="N1093" s="34" t="str">
        <f t="shared" si="70"/>
        <v>Takumi HIGASHIMOTO (03)</v>
      </c>
      <c r="O1093" s="34">
        <f t="shared" si="71"/>
        <v>100001095</v>
      </c>
    </row>
    <row r="1094" spans="1:15" ht="18">
      <c r="A1094" s="186">
        <v>1096</v>
      </c>
      <c r="B1094" s="2">
        <v>490054</v>
      </c>
      <c r="C1094" s="2" t="s">
        <v>760</v>
      </c>
      <c r="D1094" s="2" t="s">
        <v>7583</v>
      </c>
      <c r="E1094" s="2" t="s">
        <v>2809</v>
      </c>
      <c r="F1094" s="196" t="s">
        <v>4541</v>
      </c>
      <c r="G1094" s="2">
        <v>4</v>
      </c>
      <c r="H1094" s="2" t="s">
        <v>5760</v>
      </c>
      <c r="I1094" s="2" t="s">
        <v>482</v>
      </c>
      <c r="J1094" s="2" t="s">
        <v>270</v>
      </c>
      <c r="K1094" s="2" t="s">
        <v>42</v>
      </c>
      <c r="L1094" s="34" t="str">
        <f t="shared" si="68"/>
        <v>古賀　天 (4)</v>
      </c>
      <c r="M1094" s="34" t="str">
        <f t="shared" si="69"/>
        <v>03</v>
      </c>
      <c r="N1094" s="34" t="str">
        <f t="shared" si="70"/>
        <v>Takato KOGA (03)</v>
      </c>
      <c r="O1094" s="34">
        <f t="shared" si="71"/>
        <v>100001096</v>
      </c>
    </row>
    <row r="1095" spans="1:15" ht="18">
      <c r="A1095" s="186">
        <v>1097</v>
      </c>
      <c r="B1095" s="2">
        <v>490051</v>
      </c>
      <c r="C1095" s="2" t="s">
        <v>681</v>
      </c>
      <c r="D1095" s="2" t="s">
        <v>688</v>
      </c>
      <c r="E1095" s="2" t="s">
        <v>689</v>
      </c>
      <c r="F1095" s="196" t="s">
        <v>4867</v>
      </c>
      <c r="G1095" s="2" t="s">
        <v>1933</v>
      </c>
      <c r="H1095" s="2" t="s">
        <v>5759</v>
      </c>
      <c r="I1095" s="2" t="s">
        <v>690</v>
      </c>
      <c r="J1095" s="2" t="s">
        <v>73</v>
      </c>
      <c r="K1095" s="2" t="s">
        <v>42</v>
      </c>
      <c r="L1095" s="34" t="str">
        <f t="shared" si="68"/>
        <v>大塚　遼 (D3)</v>
      </c>
      <c r="M1095" s="34" t="str">
        <f t="shared" si="69"/>
        <v>98</v>
      </c>
      <c r="N1095" s="34" t="str">
        <f t="shared" si="70"/>
        <v>Ryo OTSUKA (98)</v>
      </c>
      <c r="O1095" s="34">
        <f t="shared" si="71"/>
        <v>100001097</v>
      </c>
    </row>
    <row r="1096" spans="1:15" ht="18">
      <c r="A1096" s="186">
        <v>1098</v>
      </c>
      <c r="B1096" s="2">
        <v>490051</v>
      </c>
      <c r="C1096" s="2" t="s">
        <v>681</v>
      </c>
      <c r="D1096" s="2" t="s">
        <v>683</v>
      </c>
      <c r="E1096" s="2" t="s">
        <v>684</v>
      </c>
      <c r="F1096" s="196" t="s">
        <v>4906</v>
      </c>
      <c r="G1096" s="2" t="s">
        <v>1933</v>
      </c>
      <c r="H1096" s="2" t="s">
        <v>6022</v>
      </c>
      <c r="I1096" s="2" t="s">
        <v>686</v>
      </c>
      <c r="J1096" s="2" t="s">
        <v>685</v>
      </c>
      <c r="K1096" s="2" t="s">
        <v>42</v>
      </c>
      <c r="L1096" s="34" t="str">
        <f t="shared" si="68"/>
        <v>木高　佳周 (D3)</v>
      </c>
      <c r="M1096" s="34" t="str">
        <f t="shared" si="69"/>
        <v>98</v>
      </c>
      <c r="N1096" s="34" t="str">
        <f t="shared" si="70"/>
        <v>Yoshinari KIDAKA (98)</v>
      </c>
      <c r="O1096" s="34">
        <f t="shared" si="71"/>
        <v>100001098</v>
      </c>
    </row>
    <row r="1097" spans="1:15" ht="18">
      <c r="A1097" s="186">
        <v>1099</v>
      </c>
      <c r="B1097" s="2">
        <v>490051</v>
      </c>
      <c r="C1097" s="2" t="s">
        <v>681</v>
      </c>
      <c r="D1097" s="2" t="s">
        <v>711</v>
      </c>
      <c r="E1097" s="2" t="s">
        <v>712</v>
      </c>
      <c r="F1097" s="196" t="s">
        <v>4685</v>
      </c>
      <c r="G1097" s="2" t="s">
        <v>501</v>
      </c>
      <c r="H1097" s="2" t="s">
        <v>5978</v>
      </c>
      <c r="I1097" s="2" t="s">
        <v>690</v>
      </c>
      <c r="J1097" s="2" t="s">
        <v>250</v>
      </c>
      <c r="K1097" s="2" t="s">
        <v>42</v>
      </c>
      <c r="L1097" s="34" t="str">
        <f t="shared" si="68"/>
        <v>大塚　陽斗 (M2)</v>
      </c>
      <c r="M1097" s="34" t="str">
        <f t="shared" si="69"/>
        <v>01</v>
      </c>
      <c r="N1097" s="34" t="str">
        <f t="shared" si="70"/>
        <v>Haruto OTSUKA (01)</v>
      </c>
      <c r="O1097" s="34">
        <f t="shared" si="71"/>
        <v>100001099</v>
      </c>
    </row>
    <row r="1098" spans="1:15" ht="18">
      <c r="A1098" s="186">
        <v>1100</v>
      </c>
      <c r="B1098" s="2">
        <v>490051</v>
      </c>
      <c r="C1098" s="2" t="s">
        <v>681</v>
      </c>
      <c r="D1098" s="2" t="s">
        <v>714</v>
      </c>
      <c r="E1098" s="2" t="s">
        <v>715</v>
      </c>
      <c r="F1098" s="196" t="s">
        <v>4907</v>
      </c>
      <c r="G1098" s="2" t="s">
        <v>501</v>
      </c>
      <c r="H1098" s="2" t="s">
        <v>5978</v>
      </c>
      <c r="I1098" s="2" t="s">
        <v>476</v>
      </c>
      <c r="J1098" s="2" t="s">
        <v>101</v>
      </c>
      <c r="K1098" s="2" t="s">
        <v>42</v>
      </c>
      <c r="L1098" s="34" t="str">
        <f t="shared" si="68"/>
        <v>奥村　涼介 (M2)</v>
      </c>
      <c r="M1098" s="34" t="str">
        <f t="shared" si="69"/>
        <v>01</v>
      </c>
      <c r="N1098" s="34" t="str">
        <f t="shared" si="70"/>
        <v>Ryosuke OKUMURA (01)</v>
      </c>
      <c r="O1098" s="34">
        <f t="shared" si="71"/>
        <v>100001100</v>
      </c>
    </row>
    <row r="1099" spans="1:15" ht="18">
      <c r="A1099" s="186">
        <v>1101</v>
      </c>
      <c r="B1099" s="2">
        <v>490051</v>
      </c>
      <c r="C1099" s="2" t="s">
        <v>681</v>
      </c>
      <c r="D1099" s="2" t="s">
        <v>716</v>
      </c>
      <c r="E1099" s="2" t="s">
        <v>717</v>
      </c>
      <c r="F1099" s="196" t="s">
        <v>4908</v>
      </c>
      <c r="G1099" s="2">
        <v>6</v>
      </c>
      <c r="H1099" s="2" t="s">
        <v>5759</v>
      </c>
      <c r="I1099" s="2" t="s">
        <v>718</v>
      </c>
      <c r="J1099" s="2" t="s">
        <v>101</v>
      </c>
      <c r="K1099" s="2" t="s">
        <v>42</v>
      </c>
      <c r="L1099" s="34" t="str">
        <f t="shared" si="68"/>
        <v>海北　遼介 (6)</v>
      </c>
      <c r="M1099" s="34" t="str">
        <f t="shared" si="69"/>
        <v>00</v>
      </c>
      <c r="N1099" s="34" t="str">
        <f t="shared" si="70"/>
        <v>Ryosuke KAIKITA (00)</v>
      </c>
      <c r="O1099" s="34">
        <f t="shared" si="71"/>
        <v>100001101</v>
      </c>
    </row>
    <row r="1100" spans="1:15" ht="18">
      <c r="A1100" s="186">
        <v>1102</v>
      </c>
      <c r="B1100" s="2">
        <v>490051</v>
      </c>
      <c r="C1100" s="2" t="s">
        <v>681</v>
      </c>
      <c r="D1100" s="2" t="s">
        <v>720</v>
      </c>
      <c r="E1100" s="2" t="s">
        <v>721</v>
      </c>
      <c r="F1100" s="196" t="s">
        <v>4194</v>
      </c>
      <c r="G1100" s="2" t="s">
        <v>501</v>
      </c>
      <c r="H1100" s="2" t="s">
        <v>5760</v>
      </c>
      <c r="I1100" s="2" t="s">
        <v>108</v>
      </c>
      <c r="J1100" s="2" t="s">
        <v>722</v>
      </c>
      <c r="K1100" s="2" t="s">
        <v>42</v>
      </c>
      <c r="L1100" s="34" t="str">
        <f t="shared" si="68"/>
        <v>小林　恒方 (M2)</v>
      </c>
      <c r="M1100" s="34" t="str">
        <f t="shared" si="69"/>
        <v>02</v>
      </c>
      <c r="N1100" s="34" t="str">
        <f t="shared" si="70"/>
        <v>Tsunemasa KOBAYASHI (02)</v>
      </c>
      <c r="O1100" s="34">
        <f t="shared" si="71"/>
        <v>100001102</v>
      </c>
    </row>
    <row r="1101" spans="1:15" ht="18">
      <c r="A1101" s="186">
        <v>1103</v>
      </c>
      <c r="B1101" s="2">
        <v>490051</v>
      </c>
      <c r="C1101" s="2" t="s">
        <v>681</v>
      </c>
      <c r="D1101" s="2" t="s">
        <v>723</v>
      </c>
      <c r="E1101" s="2" t="s">
        <v>724</v>
      </c>
      <c r="F1101" s="196" t="s">
        <v>3593</v>
      </c>
      <c r="G1101" s="2" t="s">
        <v>501</v>
      </c>
      <c r="H1101" s="2" t="s">
        <v>5759</v>
      </c>
      <c r="I1101" s="2" t="s">
        <v>726</v>
      </c>
      <c r="J1101" s="2" t="s">
        <v>725</v>
      </c>
      <c r="K1101" s="2" t="s">
        <v>42</v>
      </c>
      <c r="L1101" s="34" t="str">
        <f t="shared" si="68"/>
        <v>佐伯　有輝人 (M2)</v>
      </c>
      <c r="M1101" s="34" t="str">
        <f t="shared" si="69"/>
        <v>01</v>
      </c>
      <c r="N1101" s="34" t="str">
        <f t="shared" si="70"/>
        <v>Yukito SAEKI (01)</v>
      </c>
      <c r="O1101" s="34">
        <f t="shared" si="71"/>
        <v>100001103</v>
      </c>
    </row>
    <row r="1102" spans="1:15" ht="18">
      <c r="A1102" s="186">
        <v>1104</v>
      </c>
      <c r="B1102" s="2">
        <v>490051</v>
      </c>
      <c r="C1102" s="2" t="s">
        <v>681</v>
      </c>
      <c r="D1102" s="2" t="s">
        <v>727</v>
      </c>
      <c r="E1102" s="2" t="s">
        <v>728</v>
      </c>
      <c r="F1102" s="196" t="s">
        <v>4536</v>
      </c>
      <c r="G1102" s="2" t="s">
        <v>501</v>
      </c>
      <c r="H1102" s="2" t="s">
        <v>5759</v>
      </c>
      <c r="I1102" s="2" t="s">
        <v>152</v>
      </c>
      <c r="J1102" s="2" t="s">
        <v>227</v>
      </c>
      <c r="K1102" s="2" t="s">
        <v>42</v>
      </c>
      <c r="L1102" s="34" t="str">
        <f t="shared" si="68"/>
        <v>佐藤　耀介 (M2)</v>
      </c>
      <c r="M1102" s="34" t="str">
        <f t="shared" si="69"/>
        <v>01</v>
      </c>
      <c r="N1102" s="34" t="str">
        <f t="shared" si="70"/>
        <v>Yosuke SATO (01)</v>
      </c>
      <c r="O1102" s="34">
        <f t="shared" si="71"/>
        <v>100001104</v>
      </c>
    </row>
    <row r="1103" spans="1:15" ht="18">
      <c r="A1103" s="186">
        <v>1105</v>
      </c>
      <c r="B1103" s="2">
        <v>490051</v>
      </c>
      <c r="C1103" s="2" t="s">
        <v>681</v>
      </c>
      <c r="D1103" s="2" t="s">
        <v>735</v>
      </c>
      <c r="E1103" s="2" t="s">
        <v>736</v>
      </c>
      <c r="F1103" s="196" t="s">
        <v>4188</v>
      </c>
      <c r="G1103" s="2" t="s">
        <v>501</v>
      </c>
      <c r="H1103" s="2" t="s">
        <v>5759</v>
      </c>
      <c r="I1103" s="2" t="s">
        <v>336</v>
      </c>
      <c r="J1103" s="2" t="s">
        <v>737</v>
      </c>
      <c r="K1103" s="2" t="s">
        <v>42</v>
      </c>
      <c r="L1103" s="34" t="str">
        <f t="shared" si="68"/>
        <v>冨田　和道 (M2)</v>
      </c>
      <c r="M1103" s="34" t="str">
        <f t="shared" si="69"/>
        <v>01</v>
      </c>
      <c r="N1103" s="34" t="str">
        <f t="shared" si="70"/>
        <v>Kazumichi TOMITA (01)</v>
      </c>
      <c r="O1103" s="34">
        <f t="shared" si="71"/>
        <v>100001105</v>
      </c>
    </row>
    <row r="1104" spans="1:15" ht="18">
      <c r="A1104" s="186">
        <v>1106</v>
      </c>
      <c r="B1104" s="2">
        <v>490051</v>
      </c>
      <c r="C1104" s="2" t="s">
        <v>681</v>
      </c>
      <c r="D1104" s="2" t="s">
        <v>742</v>
      </c>
      <c r="E1104" s="2" t="s">
        <v>743</v>
      </c>
      <c r="F1104" s="196" t="s">
        <v>3828</v>
      </c>
      <c r="G1104" s="2" t="s">
        <v>501</v>
      </c>
      <c r="H1104" s="2" t="s">
        <v>5830</v>
      </c>
      <c r="I1104" s="2" t="s">
        <v>274</v>
      </c>
      <c r="J1104" s="2" t="s">
        <v>270</v>
      </c>
      <c r="K1104" s="2" t="s">
        <v>42</v>
      </c>
      <c r="L1104" s="34" t="str">
        <f t="shared" si="68"/>
        <v>山本　崇人 (M2)</v>
      </c>
      <c r="M1104" s="34" t="str">
        <f t="shared" si="69"/>
        <v>01</v>
      </c>
      <c r="N1104" s="34" t="str">
        <f t="shared" si="70"/>
        <v>Takato YAMAMOTO (01)</v>
      </c>
      <c r="O1104" s="34">
        <f t="shared" si="71"/>
        <v>100001106</v>
      </c>
    </row>
    <row r="1105" spans="1:15" ht="18">
      <c r="A1105" s="186">
        <v>1107</v>
      </c>
      <c r="B1105" s="2">
        <v>490051</v>
      </c>
      <c r="C1105" s="2" t="s">
        <v>681</v>
      </c>
      <c r="D1105" s="2" t="s">
        <v>731</v>
      </c>
      <c r="E1105" s="2" t="s">
        <v>732</v>
      </c>
      <c r="F1105" s="196" t="s">
        <v>4909</v>
      </c>
      <c r="G1105" s="2" t="s">
        <v>501</v>
      </c>
      <c r="H1105" s="2" t="s">
        <v>5760</v>
      </c>
      <c r="I1105" s="2" t="s">
        <v>734</v>
      </c>
      <c r="J1105" s="2" t="s">
        <v>733</v>
      </c>
      <c r="K1105" s="2" t="s">
        <v>42</v>
      </c>
      <c r="L1105" s="34" t="str">
        <f t="shared" si="68"/>
        <v>田上　陽悠 (M2)</v>
      </c>
      <c r="M1105" s="34" t="str">
        <f t="shared" si="69"/>
        <v>01</v>
      </c>
      <c r="N1105" s="34" t="str">
        <f t="shared" si="70"/>
        <v>Haruhisa TAGAMI (01)</v>
      </c>
      <c r="O1105" s="34">
        <f t="shared" si="71"/>
        <v>100001107</v>
      </c>
    </row>
    <row r="1106" spans="1:15" ht="18">
      <c r="A1106" s="186">
        <v>1108</v>
      </c>
      <c r="B1106" s="2">
        <v>490051</v>
      </c>
      <c r="C1106" s="2" t="s">
        <v>681</v>
      </c>
      <c r="D1106" s="2" t="s">
        <v>1934</v>
      </c>
      <c r="E1106" s="2" t="s">
        <v>1935</v>
      </c>
      <c r="F1106" s="196" t="s">
        <v>4911</v>
      </c>
      <c r="G1106" s="2" t="s">
        <v>501</v>
      </c>
      <c r="H1106" s="2" t="s">
        <v>5779</v>
      </c>
      <c r="I1106" s="2" t="s">
        <v>131</v>
      </c>
      <c r="J1106" s="2" t="s">
        <v>76</v>
      </c>
      <c r="K1106" s="2" t="s">
        <v>42</v>
      </c>
      <c r="L1106" s="34" t="str">
        <f t="shared" si="68"/>
        <v>中村　拓矢 (M2)</v>
      </c>
      <c r="M1106" s="34" t="str">
        <f t="shared" si="69"/>
        <v>00</v>
      </c>
      <c r="N1106" s="34" t="str">
        <f t="shared" si="70"/>
        <v>Takuya NAKAMURA (00)</v>
      </c>
      <c r="O1106" s="34">
        <f t="shared" si="71"/>
        <v>100001108</v>
      </c>
    </row>
    <row r="1107" spans="1:15" ht="18">
      <c r="A1107" s="186">
        <v>1109</v>
      </c>
      <c r="B1107" s="2">
        <v>490051</v>
      </c>
      <c r="C1107" s="2" t="s">
        <v>681</v>
      </c>
      <c r="D1107" s="2" t="s">
        <v>381</v>
      </c>
      <c r="E1107" s="2" t="s">
        <v>382</v>
      </c>
      <c r="F1107" s="196" t="s">
        <v>4596</v>
      </c>
      <c r="G1107" s="2" t="s">
        <v>501</v>
      </c>
      <c r="H1107" s="2" t="s">
        <v>5996</v>
      </c>
      <c r="I1107" s="2" t="s">
        <v>384</v>
      </c>
      <c r="J1107" s="2" t="s">
        <v>383</v>
      </c>
      <c r="K1107" s="2" t="s">
        <v>42</v>
      </c>
      <c r="L1107" s="34" t="str">
        <f t="shared" si="68"/>
        <v>武林　悠天 (M2)</v>
      </c>
      <c r="M1107" s="34" t="str">
        <f t="shared" si="69"/>
        <v>01</v>
      </c>
      <c r="N1107" s="34" t="str">
        <f t="shared" si="70"/>
        <v>Harutaka TAKEBAYASHI (01)</v>
      </c>
      <c r="O1107" s="34">
        <f t="shared" si="71"/>
        <v>100001109</v>
      </c>
    </row>
    <row r="1108" spans="1:15" ht="18">
      <c r="A1108" s="186">
        <v>1110</v>
      </c>
      <c r="B1108" s="2">
        <v>490051</v>
      </c>
      <c r="C1108" s="2" t="s">
        <v>681</v>
      </c>
      <c r="D1108" s="2" t="s">
        <v>1110</v>
      </c>
      <c r="E1108" s="2" t="s">
        <v>1111</v>
      </c>
      <c r="F1108" s="196" t="s">
        <v>4912</v>
      </c>
      <c r="G1108" s="2">
        <v>5</v>
      </c>
      <c r="H1108" s="2" t="s">
        <v>5759</v>
      </c>
      <c r="I1108" s="2" t="s">
        <v>229</v>
      </c>
      <c r="J1108" s="2" t="s">
        <v>400</v>
      </c>
      <c r="K1108" s="2" t="s">
        <v>42</v>
      </c>
      <c r="L1108" s="34" t="str">
        <f t="shared" si="68"/>
        <v>菊池　太賀 (5)</v>
      </c>
      <c r="M1108" s="34" t="str">
        <f t="shared" si="69"/>
        <v>02</v>
      </c>
      <c r="N1108" s="34" t="str">
        <f t="shared" si="70"/>
        <v>Taiga KIKUCHI (02)</v>
      </c>
      <c r="O1108" s="34">
        <f t="shared" si="71"/>
        <v>100001110</v>
      </c>
    </row>
    <row r="1109" spans="1:15" ht="18">
      <c r="A1109" s="186">
        <v>1111</v>
      </c>
      <c r="B1109" s="2">
        <v>490051</v>
      </c>
      <c r="C1109" s="2" t="s">
        <v>681</v>
      </c>
      <c r="D1109" s="2" t="s">
        <v>1112</v>
      </c>
      <c r="E1109" s="2" t="s">
        <v>1113</v>
      </c>
      <c r="F1109" s="196" t="s">
        <v>4115</v>
      </c>
      <c r="G1109" s="2" t="s">
        <v>172</v>
      </c>
      <c r="H1109" s="2" t="s">
        <v>5768</v>
      </c>
      <c r="I1109" s="2" t="s">
        <v>1114</v>
      </c>
      <c r="J1109" s="2" t="s">
        <v>81</v>
      </c>
      <c r="K1109" s="2" t="s">
        <v>42</v>
      </c>
      <c r="L1109" s="34" t="str">
        <f t="shared" si="68"/>
        <v>西岡田　航大 (M1)</v>
      </c>
      <c r="M1109" s="34" t="str">
        <f t="shared" si="69"/>
        <v>01</v>
      </c>
      <c r="N1109" s="34" t="str">
        <f t="shared" si="70"/>
        <v>Kodai NISHIOKADA (01)</v>
      </c>
      <c r="O1109" s="34">
        <f t="shared" si="71"/>
        <v>100001111</v>
      </c>
    </row>
    <row r="1110" spans="1:15" ht="18">
      <c r="A1110" s="186">
        <v>1112</v>
      </c>
      <c r="B1110" s="2">
        <v>490051</v>
      </c>
      <c r="C1110" s="2" t="s">
        <v>681</v>
      </c>
      <c r="D1110" s="2" t="s">
        <v>1115</v>
      </c>
      <c r="E1110" s="2" t="s">
        <v>1116</v>
      </c>
      <c r="F1110" s="196" t="s">
        <v>4349</v>
      </c>
      <c r="G1110" s="2" t="s">
        <v>172</v>
      </c>
      <c r="H1110" s="2" t="s">
        <v>5759</v>
      </c>
      <c r="I1110" s="2" t="s">
        <v>441</v>
      </c>
      <c r="J1110" s="2" t="s">
        <v>346</v>
      </c>
      <c r="K1110" s="2" t="s">
        <v>42</v>
      </c>
      <c r="L1110" s="34" t="str">
        <f t="shared" si="68"/>
        <v>武田　博樹 (M1)</v>
      </c>
      <c r="M1110" s="34" t="str">
        <f t="shared" si="69"/>
        <v>02</v>
      </c>
      <c r="N1110" s="34" t="str">
        <f t="shared" si="70"/>
        <v>Hiroki TAKEDA (02)</v>
      </c>
      <c r="O1110" s="34">
        <f t="shared" si="71"/>
        <v>100001112</v>
      </c>
    </row>
    <row r="1111" spans="1:15" ht="18">
      <c r="A1111" s="186">
        <v>1113</v>
      </c>
      <c r="B1111" s="2">
        <v>490051</v>
      </c>
      <c r="C1111" s="2" t="s">
        <v>681</v>
      </c>
      <c r="D1111" s="2" t="s">
        <v>1117</v>
      </c>
      <c r="E1111" s="2" t="s">
        <v>1118</v>
      </c>
      <c r="F1111" s="196" t="s">
        <v>4913</v>
      </c>
      <c r="G1111" s="2" t="s">
        <v>172</v>
      </c>
      <c r="H1111" s="2" t="s">
        <v>5759</v>
      </c>
      <c r="I1111" s="2" t="s">
        <v>886</v>
      </c>
      <c r="J1111" s="2" t="s">
        <v>346</v>
      </c>
      <c r="K1111" s="2" t="s">
        <v>42</v>
      </c>
      <c r="L1111" s="34" t="str">
        <f t="shared" si="68"/>
        <v>沖田　啓紀 (M1)</v>
      </c>
      <c r="M1111" s="34" t="str">
        <f t="shared" si="69"/>
        <v>01</v>
      </c>
      <c r="N1111" s="34" t="str">
        <f t="shared" si="70"/>
        <v>Hiroki OKITA (01)</v>
      </c>
      <c r="O1111" s="34">
        <f t="shared" si="71"/>
        <v>100001113</v>
      </c>
    </row>
    <row r="1112" spans="1:15" ht="18">
      <c r="A1112" s="186">
        <v>1114</v>
      </c>
      <c r="B1112" s="2">
        <v>490051</v>
      </c>
      <c r="C1112" s="2" t="s">
        <v>681</v>
      </c>
      <c r="D1112" s="2" t="s">
        <v>1119</v>
      </c>
      <c r="E1112" s="2" t="s">
        <v>1120</v>
      </c>
      <c r="F1112" s="196" t="s">
        <v>4089</v>
      </c>
      <c r="G1112" s="2" t="s">
        <v>172</v>
      </c>
      <c r="H1112" s="2" t="s">
        <v>5760</v>
      </c>
      <c r="I1112" s="2" t="s">
        <v>373</v>
      </c>
      <c r="J1112" s="2" t="s">
        <v>1121</v>
      </c>
      <c r="K1112" s="2" t="s">
        <v>42</v>
      </c>
      <c r="L1112" s="34" t="str">
        <f t="shared" si="68"/>
        <v>尾田　晴風 (M1)</v>
      </c>
      <c r="M1112" s="34" t="str">
        <f t="shared" si="69"/>
        <v>02</v>
      </c>
      <c r="N1112" s="34" t="str">
        <f t="shared" si="70"/>
        <v>Hayaka ODA (02)</v>
      </c>
      <c r="O1112" s="34">
        <f t="shared" si="71"/>
        <v>100001114</v>
      </c>
    </row>
    <row r="1113" spans="1:15" ht="18">
      <c r="A1113" s="186">
        <v>1115</v>
      </c>
      <c r="B1113" s="2">
        <v>490051</v>
      </c>
      <c r="C1113" s="2" t="s">
        <v>681</v>
      </c>
      <c r="D1113" s="2" t="s">
        <v>1122</v>
      </c>
      <c r="E1113" s="2" t="s">
        <v>1123</v>
      </c>
      <c r="F1113" s="196" t="s">
        <v>4594</v>
      </c>
      <c r="G1113" s="2" t="s">
        <v>172</v>
      </c>
      <c r="H1113" s="2" t="s">
        <v>5759</v>
      </c>
      <c r="I1113" s="2" t="s">
        <v>554</v>
      </c>
      <c r="J1113" s="2" t="s">
        <v>50</v>
      </c>
      <c r="K1113" s="2" t="s">
        <v>42</v>
      </c>
      <c r="L1113" s="34" t="str">
        <f t="shared" si="68"/>
        <v>野田　雄也 (M1)</v>
      </c>
      <c r="M1113" s="34" t="str">
        <f t="shared" si="69"/>
        <v>01</v>
      </c>
      <c r="N1113" s="34" t="str">
        <f t="shared" si="70"/>
        <v>Yuya NODA (01)</v>
      </c>
      <c r="O1113" s="34">
        <f t="shared" si="71"/>
        <v>100001115</v>
      </c>
    </row>
    <row r="1114" spans="1:15" ht="18">
      <c r="A1114" s="186">
        <v>1116</v>
      </c>
      <c r="B1114" s="2">
        <v>490051</v>
      </c>
      <c r="C1114" s="2" t="s">
        <v>681</v>
      </c>
      <c r="D1114" s="2" t="s">
        <v>1124</v>
      </c>
      <c r="E1114" s="2" t="s">
        <v>1125</v>
      </c>
      <c r="F1114" s="196" t="s">
        <v>4787</v>
      </c>
      <c r="G1114" s="2" t="s">
        <v>172</v>
      </c>
      <c r="H1114" s="2" t="s">
        <v>5978</v>
      </c>
      <c r="I1114" s="2" t="s">
        <v>1126</v>
      </c>
      <c r="J1114" s="2" t="s">
        <v>178</v>
      </c>
      <c r="K1114" s="2" t="s">
        <v>42</v>
      </c>
      <c r="L1114" s="34" t="str">
        <f t="shared" si="68"/>
        <v>山路　涼太 (M1)</v>
      </c>
      <c r="M1114" s="34" t="str">
        <f t="shared" si="69"/>
        <v>03</v>
      </c>
      <c r="N1114" s="34" t="str">
        <f t="shared" si="70"/>
        <v>Ryota YAMAJI (03)</v>
      </c>
      <c r="O1114" s="34">
        <f t="shared" si="71"/>
        <v>100001116</v>
      </c>
    </row>
    <row r="1115" spans="1:15" ht="18">
      <c r="A1115" s="186">
        <v>1117</v>
      </c>
      <c r="B1115" s="2">
        <v>490051</v>
      </c>
      <c r="C1115" s="2" t="s">
        <v>681</v>
      </c>
      <c r="D1115" s="2" t="s">
        <v>1127</v>
      </c>
      <c r="E1115" s="2" t="s">
        <v>1128</v>
      </c>
      <c r="F1115" s="196" t="s">
        <v>3793</v>
      </c>
      <c r="G1115" s="2" t="s">
        <v>172</v>
      </c>
      <c r="H1115" s="2" t="s">
        <v>5760</v>
      </c>
      <c r="I1115" s="2" t="s">
        <v>370</v>
      </c>
      <c r="J1115" s="2" t="s">
        <v>609</v>
      </c>
      <c r="K1115" s="2" t="s">
        <v>42</v>
      </c>
      <c r="L1115" s="34" t="str">
        <f t="shared" si="68"/>
        <v>辻本　駿葵 (M1)</v>
      </c>
      <c r="M1115" s="34" t="str">
        <f t="shared" si="69"/>
        <v>02</v>
      </c>
      <c r="N1115" s="34" t="str">
        <f t="shared" si="70"/>
        <v>Shunki TSUJIMOTO (02)</v>
      </c>
      <c r="O1115" s="34">
        <f t="shared" si="71"/>
        <v>100001117</v>
      </c>
    </row>
    <row r="1116" spans="1:15" ht="18">
      <c r="A1116" s="186">
        <v>1118</v>
      </c>
      <c r="B1116" s="2">
        <v>490051</v>
      </c>
      <c r="C1116" s="2" t="s">
        <v>681</v>
      </c>
      <c r="D1116" s="2" t="s">
        <v>1180</v>
      </c>
      <c r="E1116" s="2" t="s">
        <v>1181</v>
      </c>
      <c r="F1116" s="196" t="s">
        <v>3947</v>
      </c>
      <c r="G1116" s="2" t="s">
        <v>172</v>
      </c>
      <c r="H1116" s="2" t="s">
        <v>6213</v>
      </c>
      <c r="I1116" s="2" t="s">
        <v>458</v>
      </c>
      <c r="J1116" s="2" t="s">
        <v>203</v>
      </c>
      <c r="K1116" s="2" t="s">
        <v>42</v>
      </c>
      <c r="L1116" s="34" t="str">
        <f t="shared" si="68"/>
        <v>川井　流星 (M1)</v>
      </c>
      <c r="M1116" s="34" t="str">
        <f t="shared" si="69"/>
        <v>02</v>
      </c>
      <c r="N1116" s="34" t="str">
        <f t="shared" si="70"/>
        <v>Ryusei KAWAI (02)</v>
      </c>
      <c r="O1116" s="34">
        <f t="shared" si="71"/>
        <v>100001118</v>
      </c>
    </row>
    <row r="1117" spans="1:15" ht="18">
      <c r="A1117" s="186">
        <v>1119</v>
      </c>
      <c r="B1117" s="2">
        <v>490051</v>
      </c>
      <c r="C1117" s="2" t="s">
        <v>681</v>
      </c>
      <c r="D1117" s="2" t="s">
        <v>1182</v>
      </c>
      <c r="E1117" s="2" t="s">
        <v>1183</v>
      </c>
      <c r="F1117" s="196" t="s">
        <v>4196</v>
      </c>
      <c r="G1117" s="2" t="s">
        <v>172</v>
      </c>
      <c r="H1117" s="2" t="s">
        <v>5759</v>
      </c>
      <c r="I1117" s="2" t="s">
        <v>1184</v>
      </c>
      <c r="J1117" s="2" t="s">
        <v>85</v>
      </c>
      <c r="K1117" s="2" t="s">
        <v>42</v>
      </c>
      <c r="L1117" s="34" t="str">
        <f t="shared" si="68"/>
        <v>小南　翔 (M1)</v>
      </c>
      <c r="M1117" s="34" t="str">
        <f t="shared" si="69"/>
        <v>02</v>
      </c>
      <c r="N1117" s="34" t="str">
        <f t="shared" si="70"/>
        <v>Sho KOMINAMI (02)</v>
      </c>
      <c r="O1117" s="34">
        <f t="shared" si="71"/>
        <v>100001119</v>
      </c>
    </row>
    <row r="1118" spans="1:15" ht="18">
      <c r="A1118" s="186">
        <v>1120</v>
      </c>
      <c r="B1118" s="2">
        <v>490051</v>
      </c>
      <c r="C1118" s="2" t="s">
        <v>681</v>
      </c>
      <c r="D1118" s="2" t="s">
        <v>1188</v>
      </c>
      <c r="E1118" s="2" t="s">
        <v>1189</v>
      </c>
      <c r="F1118" s="196" t="s">
        <v>4912</v>
      </c>
      <c r="G1118" s="2" t="s">
        <v>172</v>
      </c>
      <c r="H1118" s="2" t="s">
        <v>5769</v>
      </c>
      <c r="I1118" s="2" t="s">
        <v>231</v>
      </c>
      <c r="J1118" s="2" t="s">
        <v>126</v>
      </c>
      <c r="K1118" s="2" t="s">
        <v>42</v>
      </c>
      <c r="L1118" s="34" t="str">
        <f t="shared" si="68"/>
        <v>河本　琉希 (M1)</v>
      </c>
      <c r="M1118" s="34" t="str">
        <f t="shared" si="69"/>
        <v>02</v>
      </c>
      <c r="N1118" s="34" t="str">
        <f t="shared" si="70"/>
        <v>Ryuki KAWAMOTO (02)</v>
      </c>
      <c r="O1118" s="34">
        <f t="shared" si="71"/>
        <v>100001120</v>
      </c>
    </row>
    <row r="1119" spans="1:15" ht="18">
      <c r="A1119" s="186">
        <v>1121</v>
      </c>
      <c r="B1119" s="2">
        <v>490051</v>
      </c>
      <c r="C1119" s="2" t="s">
        <v>681</v>
      </c>
      <c r="D1119" s="2" t="s">
        <v>1190</v>
      </c>
      <c r="E1119" s="2" t="s">
        <v>1191</v>
      </c>
      <c r="F1119" s="196" t="s">
        <v>4914</v>
      </c>
      <c r="G1119" s="2" t="s">
        <v>172</v>
      </c>
      <c r="H1119" s="2" t="s">
        <v>5830</v>
      </c>
      <c r="I1119" s="2" t="s">
        <v>1192</v>
      </c>
      <c r="J1119" s="2" t="s">
        <v>147</v>
      </c>
      <c r="K1119" s="2" t="s">
        <v>42</v>
      </c>
      <c r="L1119" s="34" t="str">
        <f t="shared" si="68"/>
        <v>天白　陸斗 (M1)</v>
      </c>
      <c r="M1119" s="34" t="str">
        <f t="shared" si="69"/>
        <v>02</v>
      </c>
      <c r="N1119" s="34" t="str">
        <f t="shared" si="70"/>
        <v>Rikuto TEMPAKU (02)</v>
      </c>
      <c r="O1119" s="34">
        <f t="shared" si="71"/>
        <v>100001121</v>
      </c>
    </row>
    <row r="1120" spans="1:15" ht="18">
      <c r="A1120" s="186">
        <v>1122</v>
      </c>
      <c r="B1120" s="2">
        <v>490051</v>
      </c>
      <c r="C1120" s="2" t="s">
        <v>681</v>
      </c>
      <c r="D1120" s="2" t="s">
        <v>1209</v>
      </c>
      <c r="E1120" s="2" t="s">
        <v>1210</v>
      </c>
      <c r="F1120" s="196" t="s">
        <v>4693</v>
      </c>
      <c r="G1120" s="2">
        <v>5</v>
      </c>
      <c r="H1120" s="2" t="s">
        <v>545</v>
      </c>
      <c r="I1120" s="2" t="s">
        <v>1211</v>
      </c>
      <c r="J1120" s="2" t="s">
        <v>475</v>
      </c>
      <c r="K1120" s="2" t="s">
        <v>42</v>
      </c>
      <c r="L1120" s="34" t="str">
        <f t="shared" si="68"/>
        <v>島谷　浩明 (5)</v>
      </c>
      <c r="M1120" s="34" t="str">
        <f t="shared" si="69"/>
        <v>02</v>
      </c>
      <c r="N1120" s="34" t="str">
        <f t="shared" si="70"/>
        <v>Hiroaki SHIMAYA (02)</v>
      </c>
      <c r="O1120" s="34">
        <f t="shared" si="71"/>
        <v>100001122</v>
      </c>
    </row>
    <row r="1121" spans="1:15" ht="18">
      <c r="A1121" s="186">
        <v>1123</v>
      </c>
      <c r="B1121" s="2">
        <v>490051</v>
      </c>
      <c r="C1121" s="2" t="s">
        <v>681</v>
      </c>
      <c r="D1121" s="2" t="s">
        <v>1212</v>
      </c>
      <c r="E1121" s="2" t="s">
        <v>1213</v>
      </c>
      <c r="F1121" s="196" t="s">
        <v>4915</v>
      </c>
      <c r="G1121" s="2" t="s">
        <v>172</v>
      </c>
      <c r="H1121" s="2" t="s">
        <v>5759</v>
      </c>
      <c r="I1121" s="2" t="s">
        <v>69</v>
      </c>
      <c r="J1121" s="2" t="s">
        <v>284</v>
      </c>
      <c r="K1121" s="2" t="s">
        <v>42</v>
      </c>
      <c r="L1121" s="34" t="str">
        <f t="shared" si="68"/>
        <v>屋宜　峻輔 (M1)</v>
      </c>
      <c r="M1121" s="34" t="str">
        <f t="shared" si="69"/>
        <v>01</v>
      </c>
      <c r="N1121" s="34" t="str">
        <f t="shared" si="70"/>
        <v>Shunsuke YAGI (01)</v>
      </c>
      <c r="O1121" s="34">
        <f t="shared" si="71"/>
        <v>100001123</v>
      </c>
    </row>
    <row r="1122" spans="1:15" ht="18">
      <c r="A1122" s="186">
        <v>1124</v>
      </c>
      <c r="B1122" s="2">
        <v>490051</v>
      </c>
      <c r="C1122" s="2" t="s">
        <v>681</v>
      </c>
      <c r="D1122" s="2" t="s">
        <v>1214</v>
      </c>
      <c r="E1122" s="2" t="s">
        <v>1215</v>
      </c>
      <c r="F1122" s="196" t="s">
        <v>4916</v>
      </c>
      <c r="G1122" s="2" t="s">
        <v>172</v>
      </c>
      <c r="H1122" s="2" t="s">
        <v>5759</v>
      </c>
      <c r="I1122" s="2" t="s">
        <v>1216</v>
      </c>
      <c r="J1122" s="2" t="s">
        <v>73</v>
      </c>
      <c r="K1122" s="2" t="s">
        <v>42</v>
      </c>
      <c r="L1122" s="34" t="str">
        <f t="shared" si="68"/>
        <v>石谷　崚 (M1)</v>
      </c>
      <c r="M1122" s="34" t="str">
        <f t="shared" si="69"/>
        <v>02</v>
      </c>
      <c r="N1122" s="34" t="str">
        <f t="shared" si="70"/>
        <v>Ryo ISHITANI (02)</v>
      </c>
      <c r="O1122" s="34">
        <f t="shared" si="71"/>
        <v>100001124</v>
      </c>
    </row>
    <row r="1123" spans="1:15" ht="18">
      <c r="A1123" s="186">
        <v>1125</v>
      </c>
      <c r="B1123" s="2">
        <v>490051</v>
      </c>
      <c r="C1123" s="2" t="s">
        <v>681</v>
      </c>
      <c r="D1123" s="2" t="s">
        <v>7584</v>
      </c>
      <c r="E1123" s="2" t="s">
        <v>7585</v>
      </c>
      <c r="F1123" s="196" t="s">
        <v>3829</v>
      </c>
      <c r="G1123" s="2" t="s">
        <v>172</v>
      </c>
      <c r="H1123" s="2" t="s">
        <v>5759</v>
      </c>
      <c r="I1123" s="2" t="s">
        <v>548</v>
      </c>
      <c r="J1123" s="2" t="s">
        <v>7586</v>
      </c>
      <c r="K1123" s="2" t="s">
        <v>42</v>
      </c>
      <c r="L1123" s="34" t="str">
        <f t="shared" si="68"/>
        <v>坂口　誠治 (M1)</v>
      </c>
      <c r="M1123" s="34" t="str">
        <f t="shared" si="69"/>
        <v>02</v>
      </c>
      <c r="N1123" s="34" t="str">
        <f t="shared" si="70"/>
        <v>Seiji SAKAGUCHI (02)</v>
      </c>
      <c r="O1123" s="34">
        <f t="shared" si="71"/>
        <v>100001125</v>
      </c>
    </row>
    <row r="1124" spans="1:15" ht="18">
      <c r="A1124" s="186">
        <v>1126</v>
      </c>
      <c r="B1124" s="2">
        <v>490051</v>
      </c>
      <c r="C1124" s="2" t="s">
        <v>681</v>
      </c>
      <c r="D1124" s="2" t="s">
        <v>2772</v>
      </c>
      <c r="E1124" s="2" t="s">
        <v>2773</v>
      </c>
      <c r="F1124" s="196" t="s">
        <v>4917</v>
      </c>
      <c r="G1124" s="2">
        <v>4</v>
      </c>
      <c r="H1124" s="2" t="s">
        <v>5759</v>
      </c>
      <c r="I1124" s="2" t="s">
        <v>184</v>
      </c>
      <c r="J1124" s="2" t="s">
        <v>92</v>
      </c>
      <c r="K1124" s="2" t="s">
        <v>42</v>
      </c>
      <c r="L1124" s="34" t="str">
        <f t="shared" si="68"/>
        <v>吉田　隼人 (4)</v>
      </c>
      <c r="M1124" s="34" t="str">
        <f t="shared" si="69"/>
        <v>03</v>
      </c>
      <c r="N1124" s="34" t="str">
        <f t="shared" si="70"/>
        <v>Hayato YOSHIDA (03)</v>
      </c>
      <c r="O1124" s="34">
        <f t="shared" si="71"/>
        <v>100001126</v>
      </c>
    </row>
    <row r="1125" spans="1:15" ht="18">
      <c r="A1125" s="186">
        <v>1127</v>
      </c>
      <c r="B1125" s="2">
        <v>490051</v>
      </c>
      <c r="C1125" s="2" t="s">
        <v>681</v>
      </c>
      <c r="D1125" s="2" t="s">
        <v>2774</v>
      </c>
      <c r="E1125" s="2" t="s">
        <v>2775</v>
      </c>
      <c r="F1125" s="196" t="s">
        <v>3532</v>
      </c>
      <c r="G1125" s="2">
        <v>4</v>
      </c>
      <c r="H1125" s="2" t="s">
        <v>6218</v>
      </c>
      <c r="I1125" s="2" t="s">
        <v>78</v>
      </c>
      <c r="J1125" s="2" t="s">
        <v>341</v>
      </c>
      <c r="K1125" s="2" t="s">
        <v>42</v>
      </c>
      <c r="L1125" s="34" t="str">
        <f t="shared" si="68"/>
        <v>嘉藤　和真 (4)</v>
      </c>
      <c r="M1125" s="34" t="str">
        <f t="shared" si="69"/>
        <v>03</v>
      </c>
      <c r="N1125" s="34" t="str">
        <f t="shared" si="70"/>
        <v>Kazuma KATO (03)</v>
      </c>
      <c r="O1125" s="34">
        <f t="shared" si="71"/>
        <v>100001127</v>
      </c>
    </row>
    <row r="1126" spans="1:15" ht="18">
      <c r="A1126" s="186">
        <v>1128</v>
      </c>
      <c r="B1126" s="2">
        <v>490051</v>
      </c>
      <c r="C1126" s="2" t="s">
        <v>681</v>
      </c>
      <c r="D1126" s="2" t="s">
        <v>2776</v>
      </c>
      <c r="E1126" s="2" t="s">
        <v>2777</v>
      </c>
      <c r="F1126" s="196" t="s">
        <v>4918</v>
      </c>
      <c r="G1126" s="2">
        <v>4</v>
      </c>
      <c r="H1126" s="2" t="s">
        <v>5759</v>
      </c>
      <c r="I1126" s="2" t="s">
        <v>199</v>
      </c>
      <c r="J1126" s="2" t="s">
        <v>513</v>
      </c>
      <c r="K1126" s="2" t="s">
        <v>42</v>
      </c>
      <c r="L1126" s="34" t="str">
        <f t="shared" si="68"/>
        <v>木村　悠 (4)</v>
      </c>
      <c r="M1126" s="34" t="str">
        <f t="shared" si="69"/>
        <v>04</v>
      </c>
      <c r="N1126" s="34" t="str">
        <f t="shared" si="70"/>
        <v>Yu KIMURA (04)</v>
      </c>
      <c r="O1126" s="34">
        <f t="shared" si="71"/>
        <v>100001128</v>
      </c>
    </row>
    <row r="1127" spans="1:15" ht="18">
      <c r="A1127" s="186">
        <v>1129</v>
      </c>
      <c r="B1127" s="2">
        <v>490051</v>
      </c>
      <c r="C1127" s="2" t="s">
        <v>681</v>
      </c>
      <c r="D1127" s="2" t="s">
        <v>2778</v>
      </c>
      <c r="E1127" s="2" t="s">
        <v>2779</v>
      </c>
      <c r="F1127" s="196" t="s">
        <v>4025</v>
      </c>
      <c r="G1127" s="2">
        <v>4</v>
      </c>
      <c r="H1127" s="2" t="s">
        <v>5759</v>
      </c>
      <c r="I1127" s="2" t="s">
        <v>298</v>
      </c>
      <c r="J1127" s="2" t="s">
        <v>3089</v>
      </c>
      <c r="K1127" s="2" t="s">
        <v>42</v>
      </c>
      <c r="L1127" s="34" t="str">
        <f t="shared" si="68"/>
        <v>中西　大悟 (4)</v>
      </c>
      <c r="M1127" s="34" t="str">
        <f t="shared" si="69"/>
        <v>03</v>
      </c>
      <c r="N1127" s="34" t="str">
        <f t="shared" si="70"/>
        <v>Daigo NAKANISHI (03)</v>
      </c>
      <c r="O1127" s="34">
        <f t="shared" si="71"/>
        <v>100001129</v>
      </c>
    </row>
    <row r="1128" spans="1:15" ht="18">
      <c r="A1128" s="186">
        <v>1130</v>
      </c>
      <c r="B1128" s="2">
        <v>490051</v>
      </c>
      <c r="C1128" s="2" t="s">
        <v>681</v>
      </c>
      <c r="D1128" s="2" t="s">
        <v>2780</v>
      </c>
      <c r="E1128" s="2" t="s">
        <v>2781</v>
      </c>
      <c r="F1128" s="196" t="s">
        <v>4538</v>
      </c>
      <c r="G1128" s="2">
        <v>4</v>
      </c>
      <c r="H1128" s="2" t="s">
        <v>5759</v>
      </c>
      <c r="I1128" s="2" t="s">
        <v>1040</v>
      </c>
      <c r="J1128" s="2" t="s">
        <v>284</v>
      </c>
      <c r="K1128" s="2" t="s">
        <v>42</v>
      </c>
      <c r="L1128" s="34" t="str">
        <f t="shared" si="68"/>
        <v>岡　俊輔 (4)</v>
      </c>
      <c r="M1128" s="34" t="str">
        <f t="shared" si="69"/>
        <v>03</v>
      </c>
      <c r="N1128" s="34" t="str">
        <f t="shared" si="70"/>
        <v>Shunsuke OKA (03)</v>
      </c>
      <c r="O1128" s="34">
        <f t="shared" si="71"/>
        <v>100001130</v>
      </c>
    </row>
    <row r="1129" spans="1:15" ht="18">
      <c r="A1129" s="186">
        <v>1131</v>
      </c>
      <c r="B1129" s="2">
        <v>490051</v>
      </c>
      <c r="C1129" s="2" t="s">
        <v>681</v>
      </c>
      <c r="D1129" s="2" t="s">
        <v>2782</v>
      </c>
      <c r="E1129" s="2" t="s">
        <v>2783</v>
      </c>
      <c r="F1129" s="196" t="s">
        <v>4338</v>
      </c>
      <c r="G1129" s="2">
        <v>4</v>
      </c>
      <c r="H1129" s="2" t="s">
        <v>6435</v>
      </c>
      <c r="I1129" s="2" t="s">
        <v>624</v>
      </c>
      <c r="J1129" s="2" t="s">
        <v>3090</v>
      </c>
      <c r="K1129" s="2" t="s">
        <v>42</v>
      </c>
      <c r="L1129" s="34" t="str">
        <f t="shared" si="68"/>
        <v>金子　アレックス (4)</v>
      </c>
      <c r="M1129" s="34" t="str">
        <f t="shared" si="69"/>
        <v>02</v>
      </c>
      <c r="N1129" s="34" t="str">
        <f t="shared" si="70"/>
        <v>Alex KANEKO (02)</v>
      </c>
      <c r="O1129" s="34">
        <f t="shared" si="71"/>
        <v>100001131</v>
      </c>
    </row>
    <row r="1130" spans="1:15" ht="18">
      <c r="A1130" s="186">
        <v>1132</v>
      </c>
      <c r="B1130" s="2">
        <v>490051</v>
      </c>
      <c r="C1130" s="2" t="s">
        <v>681</v>
      </c>
      <c r="D1130" s="2" t="s">
        <v>2784</v>
      </c>
      <c r="E1130" s="2" t="s">
        <v>2785</v>
      </c>
      <c r="F1130" s="196" t="s">
        <v>4088</v>
      </c>
      <c r="G1130" s="2">
        <v>4</v>
      </c>
      <c r="H1130" s="2" t="s">
        <v>5779</v>
      </c>
      <c r="I1130" s="2" t="s">
        <v>277</v>
      </c>
      <c r="J1130" s="2" t="s">
        <v>3091</v>
      </c>
      <c r="K1130" s="2" t="s">
        <v>42</v>
      </c>
      <c r="L1130" s="34" t="str">
        <f t="shared" si="68"/>
        <v>松井　天 (4)</v>
      </c>
      <c r="M1130" s="34" t="str">
        <f t="shared" si="69"/>
        <v>02</v>
      </c>
      <c r="N1130" s="34" t="str">
        <f t="shared" si="70"/>
        <v>Ten MATSUI (02)</v>
      </c>
      <c r="O1130" s="34">
        <f t="shared" si="71"/>
        <v>100001132</v>
      </c>
    </row>
    <row r="1131" spans="1:15" ht="18">
      <c r="A1131" s="186">
        <v>1133</v>
      </c>
      <c r="B1131" s="2">
        <v>490051</v>
      </c>
      <c r="C1131" s="2" t="s">
        <v>681</v>
      </c>
      <c r="D1131" s="2" t="s">
        <v>3315</v>
      </c>
      <c r="E1131" s="2" t="s">
        <v>3316</v>
      </c>
      <c r="F1131" s="196" t="s">
        <v>3782</v>
      </c>
      <c r="G1131" s="2">
        <v>4</v>
      </c>
      <c r="H1131" s="2" t="s">
        <v>547</v>
      </c>
      <c r="I1131" s="2" t="s">
        <v>3317</v>
      </c>
      <c r="J1131" s="2" t="s">
        <v>3318</v>
      </c>
      <c r="K1131" s="2" t="s">
        <v>42</v>
      </c>
      <c r="L1131" s="34" t="str">
        <f t="shared" si="68"/>
        <v>関根　功織 (4)</v>
      </c>
      <c r="M1131" s="34" t="str">
        <f t="shared" si="69"/>
        <v>02</v>
      </c>
      <c r="N1131" s="34" t="str">
        <f t="shared" si="70"/>
        <v>Iori SEKINE (02)</v>
      </c>
      <c r="O1131" s="34">
        <f t="shared" si="71"/>
        <v>100001133</v>
      </c>
    </row>
    <row r="1132" spans="1:15" ht="18">
      <c r="A1132" s="186">
        <v>1134</v>
      </c>
      <c r="B1132" s="2">
        <v>490051</v>
      </c>
      <c r="C1132" s="2" t="s">
        <v>681</v>
      </c>
      <c r="D1132" s="2" t="s">
        <v>3319</v>
      </c>
      <c r="E1132" s="2" t="s">
        <v>3320</v>
      </c>
      <c r="F1132" s="196" t="s">
        <v>3846</v>
      </c>
      <c r="G1132" s="2">
        <v>4</v>
      </c>
      <c r="H1132" s="2" t="s">
        <v>6024</v>
      </c>
      <c r="I1132" s="2" t="s">
        <v>3321</v>
      </c>
      <c r="J1132" s="2" t="s">
        <v>53</v>
      </c>
      <c r="K1132" s="2" t="s">
        <v>42</v>
      </c>
      <c r="L1132" s="34" t="str">
        <f t="shared" si="68"/>
        <v>渦岡　祐貴 (4)</v>
      </c>
      <c r="M1132" s="34" t="str">
        <f t="shared" si="69"/>
        <v>03</v>
      </c>
      <c r="N1132" s="34" t="str">
        <f t="shared" si="70"/>
        <v>Yuki UZUOKA (03)</v>
      </c>
      <c r="O1132" s="34">
        <f t="shared" si="71"/>
        <v>100001134</v>
      </c>
    </row>
    <row r="1133" spans="1:15" ht="18">
      <c r="A1133" s="186">
        <v>1135</v>
      </c>
      <c r="B1133" s="2">
        <v>490051</v>
      </c>
      <c r="C1133" s="2" t="s">
        <v>681</v>
      </c>
      <c r="D1133" s="2" t="s">
        <v>3322</v>
      </c>
      <c r="E1133" s="2" t="s">
        <v>3323</v>
      </c>
      <c r="F1133" s="196" t="s">
        <v>4338</v>
      </c>
      <c r="G1133" s="2">
        <v>4</v>
      </c>
      <c r="H1133" s="2" t="s">
        <v>5759</v>
      </c>
      <c r="I1133" s="2" t="s">
        <v>552</v>
      </c>
      <c r="J1133" s="2" t="s">
        <v>154</v>
      </c>
      <c r="K1133" s="2" t="s">
        <v>42</v>
      </c>
      <c r="L1133" s="34" t="str">
        <f t="shared" si="68"/>
        <v>吉村　祐真 (4)</v>
      </c>
      <c r="M1133" s="34" t="str">
        <f t="shared" si="69"/>
        <v>02</v>
      </c>
      <c r="N1133" s="34" t="str">
        <f t="shared" si="70"/>
        <v>Yuma YOSHIMURA (02)</v>
      </c>
      <c r="O1133" s="34">
        <f t="shared" si="71"/>
        <v>100001135</v>
      </c>
    </row>
    <row r="1134" spans="1:15" ht="18">
      <c r="A1134" s="186">
        <v>1136</v>
      </c>
      <c r="B1134" s="2">
        <v>490051</v>
      </c>
      <c r="C1134" s="2" t="s">
        <v>681</v>
      </c>
      <c r="D1134" s="2" t="s">
        <v>3324</v>
      </c>
      <c r="E1134" s="2" t="s">
        <v>3325</v>
      </c>
      <c r="F1134" s="196" t="s">
        <v>4864</v>
      </c>
      <c r="G1134" s="2">
        <v>4</v>
      </c>
      <c r="H1134" s="2" t="s">
        <v>5759</v>
      </c>
      <c r="I1134" s="2" t="s">
        <v>446</v>
      </c>
      <c r="J1134" s="2" t="s">
        <v>130</v>
      </c>
      <c r="K1134" s="2" t="s">
        <v>42</v>
      </c>
      <c r="L1134" s="34" t="str">
        <f t="shared" si="68"/>
        <v>市川　達也 (4)</v>
      </c>
      <c r="M1134" s="34" t="str">
        <f t="shared" si="69"/>
        <v>03</v>
      </c>
      <c r="N1134" s="34" t="str">
        <f t="shared" si="70"/>
        <v>Tatsuya ICHIKAWA (03)</v>
      </c>
      <c r="O1134" s="34">
        <f t="shared" si="71"/>
        <v>100001136</v>
      </c>
    </row>
    <row r="1135" spans="1:15" ht="18">
      <c r="A1135" s="186">
        <v>1137</v>
      </c>
      <c r="B1135" s="2">
        <v>490051</v>
      </c>
      <c r="C1135" s="2" t="s">
        <v>681</v>
      </c>
      <c r="D1135" s="2" t="s">
        <v>4920</v>
      </c>
      <c r="E1135" s="2" t="s">
        <v>4921</v>
      </c>
      <c r="F1135" s="196" t="s">
        <v>4922</v>
      </c>
      <c r="G1135" s="2">
        <v>4</v>
      </c>
      <c r="H1135" s="2" t="s">
        <v>6439</v>
      </c>
      <c r="I1135" s="2" t="s">
        <v>4923</v>
      </c>
      <c r="J1135" s="2" t="s">
        <v>466</v>
      </c>
      <c r="K1135" s="2" t="s">
        <v>42</v>
      </c>
      <c r="L1135" s="34" t="str">
        <f t="shared" si="68"/>
        <v>宮成　輝一 (4)</v>
      </c>
      <c r="M1135" s="34" t="str">
        <f t="shared" si="69"/>
        <v>03</v>
      </c>
      <c r="N1135" s="34" t="str">
        <f t="shared" si="70"/>
        <v>Kiichi MIYANARI (03)</v>
      </c>
      <c r="O1135" s="34">
        <f t="shared" si="71"/>
        <v>100001137</v>
      </c>
    </row>
    <row r="1136" spans="1:15" ht="18">
      <c r="A1136" s="186">
        <v>1138</v>
      </c>
      <c r="B1136" s="2">
        <v>490051</v>
      </c>
      <c r="C1136" s="2" t="s">
        <v>681</v>
      </c>
      <c r="D1136" s="2" t="s">
        <v>4925</v>
      </c>
      <c r="E1136" s="2" t="s">
        <v>4926</v>
      </c>
      <c r="F1136" s="196" t="s">
        <v>4927</v>
      </c>
      <c r="G1136" s="2">
        <v>4</v>
      </c>
      <c r="H1136" s="2" t="s">
        <v>5759</v>
      </c>
      <c r="I1136" s="2" t="s">
        <v>4928</v>
      </c>
      <c r="J1136" s="2" t="s">
        <v>463</v>
      </c>
      <c r="K1136" s="2" t="s">
        <v>42</v>
      </c>
      <c r="L1136" s="34" t="str">
        <f t="shared" si="68"/>
        <v>国吉　遼河 (4)</v>
      </c>
      <c r="M1136" s="34" t="str">
        <f t="shared" si="69"/>
        <v>03</v>
      </c>
      <c r="N1136" s="34" t="str">
        <f t="shared" si="70"/>
        <v>Ryoga KUNIYOSHI (03)</v>
      </c>
      <c r="O1136" s="34">
        <f t="shared" si="71"/>
        <v>100001138</v>
      </c>
    </row>
    <row r="1137" spans="1:15" ht="18">
      <c r="A1137" s="186">
        <v>1139</v>
      </c>
      <c r="B1137" s="2">
        <v>490051</v>
      </c>
      <c r="C1137" s="2" t="s">
        <v>681</v>
      </c>
      <c r="D1137" s="2" t="s">
        <v>4929</v>
      </c>
      <c r="E1137" s="2" t="s">
        <v>4930</v>
      </c>
      <c r="F1137" s="196" t="s">
        <v>3992</v>
      </c>
      <c r="G1137" s="2">
        <v>4</v>
      </c>
      <c r="H1137" s="2" t="s">
        <v>5760</v>
      </c>
      <c r="I1137" s="2" t="s">
        <v>1465</v>
      </c>
      <c r="J1137" s="2" t="s">
        <v>511</v>
      </c>
      <c r="K1137" s="2" t="s">
        <v>42</v>
      </c>
      <c r="L1137" s="34" t="str">
        <f t="shared" si="68"/>
        <v>中治　秀朗 (4)</v>
      </c>
      <c r="M1137" s="34" t="str">
        <f t="shared" si="69"/>
        <v>03</v>
      </c>
      <c r="N1137" s="34" t="str">
        <f t="shared" si="70"/>
        <v>Hideaki NAKAJI (03)</v>
      </c>
      <c r="O1137" s="34">
        <f t="shared" si="71"/>
        <v>100001139</v>
      </c>
    </row>
    <row r="1138" spans="1:15" ht="18">
      <c r="A1138" s="186">
        <v>1140</v>
      </c>
      <c r="B1138" s="2">
        <v>490051</v>
      </c>
      <c r="C1138" s="2" t="s">
        <v>681</v>
      </c>
      <c r="D1138" s="2" t="s">
        <v>7587</v>
      </c>
      <c r="E1138" s="2" t="s">
        <v>7588</v>
      </c>
      <c r="F1138" s="196" t="s">
        <v>5767</v>
      </c>
      <c r="G1138" s="2">
        <v>4</v>
      </c>
      <c r="H1138" s="2" t="s">
        <v>6024</v>
      </c>
      <c r="I1138" s="2" t="s">
        <v>80</v>
      </c>
      <c r="J1138" s="2" t="s">
        <v>118</v>
      </c>
      <c r="K1138" s="2" t="s">
        <v>42</v>
      </c>
      <c r="L1138" s="34" t="str">
        <f t="shared" si="68"/>
        <v>谷口　彰悟 (4)</v>
      </c>
      <c r="M1138" s="34" t="str">
        <f t="shared" si="69"/>
        <v>03</v>
      </c>
      <c r="N1138" s="34" t="str">
        <f t="shared" si="70"/>
        <v>Shogo TANIGUCHI (03)</v>
      </c>
      <c r="O1138" s="34">
        <f t="shared" si="71"/>
        <v>100001140</v>
      </c>
    </row>
    <row r="1139" spans="1:15" ht="18">
      <c r="A1139" s="186">
        <v>1141</v>
      </c>
      <c r="B1139" s="2">
        <v>490051</v>
      </c>
      <c r="C1139" s="2" t="s">
        <v>681</v>
      </c>
      <c r="D1139" s="2" t="s">
        <v>5387</v>
      </c>
      <c r="E1139" s="2" t="s">
        <v>5388</v>
      </c>
      <c r="F1139" s="196" t="s">
        <v>5389</v>
      </c>
      <c r="G1139" s="2">
        <v>3</v>
      </c>
      <c r="H1139" s="2" t="s">
        <v>5768</v>
      </c>
      <c r="I1139" s="2" t="s">
        <v>345</v>
      </c>
      <c r="J1139" s="2" t="s">
        <v>853</v>
      </c>
      <c r="K1139" s="2" t="s">
        <v>42</v>
      </c>
      <c r="L1139" s="34" t="str">
        <f t="shared" si="68"/>
        <v>金光　将英 (3)</v>
      </c>
      <c r="M1139" s="34" t="str">
        <f t="shared" si="69"/>
        <v>04</v>
      </c>
      <c r="N1139" s="34" t="str">
        <f t="shared" si="70"/>
        <v>Shoei KANEMITSU (04)</v>
      </c>
      <c r="O1139" s="34">
        <f t="shared" si="71"/>
        <v>100001141</v>
      </c>
    </row>
    <row r="1140" spans="1:15" ht="18">
      <c r="A1140" s="186">
        <v>1142</v>
      </c>
      <c r="B1140" s="2">
        <v>490051</v>
      </c>
      <c r="C1140" s="2" t="s">
        <v>681</v>
      </c>
      <c r="D1140" s="2" t="s">
        <v>5678</v>
      </c>
      <c r="E1140" s="2" t="s">
        <v>5679</v>
      </c>
      <c r="F1140" s="196" t="s">
        <v>3585</v>
      </c>
      <c r="G1140" s="2">
        <v>3</v>
      </c>
      <c r="H1140" s="2" t="s">
        <v>6439</v>
      </c>
      <c r="I1140" s="2" t="s">
        <v>4662</v>
      </c>
      <c r="J1140" s="2" t="s">
        <v>5680</v>
      </c>
      <c r="K1140" s="2" t="s">
        <v>42</v>
      </c>
      <c r="L1140" s="34" t="str">
        <f t="shared" si="68"/>
        <v>南本　寛茂 (3)</v>
      </c>
      <c r="M1140" s="34" t="str">
        <f t="shared" si="69"/>
        <v>04</v>
      </c>
      <c r="N1140" s="34" t="str">
        <f t="shared" si="70"/>
        <v>Hiroshige MINAMIMOTO (04)</v>
      </c>
      <c r="O1140" s="34">
        <f t="shared" si="71"/>
        <v>100001142</v>
      </c>
    </row>
    <row r="1141" spans="1:15" ht="18">
      <c r="A1141" s="186">
        <v>1143</v>
      </c>
      <c r="B1141" s="2">
        <v>490051</v>
      </c>
      <c r="C1141" s="2" t="s">
        <v>681</v>
      </c>
      <c r="D1141" s="2" t="s">
        <v>7589</v>
      </c>
      <c r="E1141" s="2" t="s">
        <v>7590</v>
      </c>
      <c r="F1141" s="196" t="s">
        <v>7591</v>
      </c>
      <c r="G1141" s="2">
        <v>3</v>
      </c>
      <c r="H1141" s="2" t="s">
        <v>5830</v>
      </c>
      <c r="I1141" s="2" t="s">
        <v>370</v>
      </c>
      <c r="J1141" s="2" t="s">
        <v>158</v>
      </c>
      <c r="K1141" s="2" t="s">
        <v>42</v>
      </c>
      <c r="L1141" s="34" t="str">
        <f t="shared" si="68"/>
        <v>辻本　健太郎 (3)</v>
      </c>
      <c r="M1141" s="34" t="str">
        <f t="shared" si="69"/>
        <v>03</v>
      </c>
      <c r="N1141" s="34" t="str">
        <f t="shared" si="70"/>
        <v>Kentaro TSUJIMOTO (03)</v>
      </c>
      <c r="O1141" s="34">
        <f t="shared" si="71"/>
        <v>100001143</v>
      </c>
    </row>
    <row r="1142" spans="1:15" ht="18">
      <c r="A1142" s="186">
        <v>1144</v>
      </c>
      <c r="B1142" s="2">
        <v>490051</v>
      </c>
      <c r="C1142" s="2" t="s">
        <v>681</v>
      </c>
      <c r="D1142" s="2" t="s">
        <v>7592</v>
      </c>
      <c r="E1142" s="2" t="s">
        <v>7593</v>
      </c>
      <c r="F1142" s="196" t="s">
        <v>5058</v>
      </c>
      <c r="G1142" s="2">
        <v>3</v>
      </c>
      <c r="H1142" s="2" t="s">
        <v>5759</v>
      </c>
      <c r="I1142" s="2" t="s">
        <v>202</v>
      </c>
      <c r="J1142" s="2" t="s">
        <v>848</v>
      </c>
      <c r="K1142" s="2" t="s">
        <v>42</v>
      </c>
      <c r="L1142" s="34" t="str">
        <f t="shared" si="68"/>
        <v>増田　伊吹 (3)</v>
      </c>
      <c r="M1142" s="34" t="str">
        <f t="shared" si="69"/>
        <v>04</v>
      </c>
      <c r="N1142" s="34" t="str">
        <f t="shared" si="70"/>
        <v>Ibuki MASUDA (04)</v>
      </c>
      <c r="O1142" s="34">
        <f t="shared" si="71"/>
        <v>100001144</v>
      </c>
    </row>
    <row r="1143" spans="1:15" ht="18">
      <c r="A1143" s="186">
        <v>1145</v>
      </c>
      <c r="B1143" s="2">
        <v>490051</v>
      </c>
      <c r="C1143" s="2" t="s">
        <v>681</v>
      </c>
      <c r="D1143" s="2" t="s">
        <v>7594</v>
      </c>
      <c r="E1143" s="2" t="s">
        <v>7595</v>
      </c>
      <c r="F1143" s="196" t="s">
        <v>7596</v>
      </c>
      <c r="G1143" s="2">
        <v>3</v>
      </c>
      <c r="H1143" s="2" t="s">
        <v>5760</v>
      </c>
      <c r="I1143" s="2" t="s">
        <v>422</v>
      </c>
      <c r="J1143" s="2" t="s">
        <v>470</v>
      </c>
      <c r="K1143" s="2" t="s">
        <v>42</v>
      </c>
      <c r="L1143" s="34" t="str">
        <f t="shared" si="68"/>
        <v>浜口　峻一 (3)</v>
      </c>
      <c r="M1143" s="34" t="str">
        <f t="shared" si="69"/>
        <v>04</v>
      </c>
      <c r="N1143" s="34" t="str">
        <f t="shared" si="70"/>
        <v>Shunichi HAMAGUCHI (04)</v>
      </c>
      <c r="O1143" s="34">
        <f t="shared" si="71"/>
        <v>100001145</v>
      </c>
    </row>
    <row r="1144" spans="1:15" ht="18">
      <c r="A1144" s="186">
        <v>1146</v>
      </c>
      <c r="B1144" s="2">
        <v>490051</v>
      </c>
      <c r="C1144" s="2" t="s">
        <v>681</v>
      </c>
      <c r="D1144" s="2" t="s">
        <v>7597</v>
      </c>
      <c r="E1144" s="2" t="s">
        <v>7598</v>
      </c>
      <c r="F1144" s="196" t="s">
        <v>4075</v>
      </c>
      <c r="G1144" s="2">
        <v>3</v>
      </c>
      <c r="H1144" s="2" t="s">
        <v>5759</v>
      </c>
      <c r="I1144" s="2" t="s">
        <v>1360</v>
      </c>
      <c r="J1144" s="2" t="s">
        <v>460</v>
      </c>
      <c r="K1144" s="2" t="s">
        <v>42</v>
      </c>
      <c r="L1144" s="34" t="str">
        <f t="shared" si="68"/>
        <v>杉林　直人 (3)</v>
      </c>
      <c r="M1144" s="34" t="str">
        <f t="shared" si="69"/>
        <v>03</v>
      </c>
      <c r="N1144" s="34" t="str">
        <f t="shared" si="70"/>
        <v>Naoto SUGIBAYASHI (03)</v>
      </c>
      <c r="O1144" s="34">
        <f t="shared" si="71"/>
        <v>100001146</v>
      </c>
    </row>
    <row r="1145" spans="1:15" ht="18">
      <c r="A1145" s="186">
        <v>1147</v>
      </c>
      <c r="B1145" s="2">
        <v>490051</v>
      </c>
      <c r="C1145" s="2" t="s">
        <v>681</v>
      </c>
      <c r="D1145" s="2" t="s">
        <v>7599</v>
      </c>
      <c r="E1145" s="2" t="s">
        <v>7600</v>
      </c>
      <c r="F1145" s="196" t="s">
        <v>7601</v>
      </c>
      <c r="G1145" s="2">
        <v>3</v>
      </c>
      <c r="H1145" s="2" t="s">
        <v>5759</v>
      </c>
      <c r="I1145" s="2" t="s">
        <v>7602</v>
      </c>
      <c r="J1145" s="2" t="s">
        <v>140</v>
      </c>
      <c r="K1145" s="2" t="s">
        <v>42</v>
      </c>
      <c r="L1145" s="34" t="str">
        <f t="shared" si="68"/>
        <v>岩嶋　一輝 (3)</v>
      </c>
      <c r="M1145" s="34" t="str">
        <f t="shared" si="69"/>
        <v>04</v>
      </c>
      <c r="N1145" s="34" t="str">
        <f t="shared" si="70"/>
        <v>Kazuki IWASHIMA (04)</v>
      </c>
      <c r="O1145" s="34">
        <f t="shared" si="71"/>
        <v>100001147</v>
      </c>
    </row>
    <row r="1146" spans="1:15" ht="18">
      <c r="A1146" s="186">
        <v>1148</v>
      </c>
      <c r="B1146" s="2">
        <v>490051</v>
      </c>
      <c r="C1146" s="2" t="s">
        <v>681</v>
      </c>
      <c r="D1146" s="2" t="s">
        <v>7603</v>
      </c>
      <c r="E1146" s="2" t="s">
        <v>7604</v>
      </c>
      <c r="F1146" s="196" t="s">
        <v>5248</v>
      </c>
      <c r="G1146" s="2">
        <v>3</v>
      </c>
      <c r="H1146" s="2" t="s">
        <v>5759</v>
      </c>
      <c r="I1146" s="2" t="s">
        <v>7605</v>
      </c>
      <c r="J1146" s="2" t="s">
        <v>7606</v>
      </c>
      <c r="K1146" s="2" t="s">
        <v>42</v>
      </c>
      <c r="L1146" s="34" t="str">
        <f t="shared" si="68"/>
        <v>比護　智與 (3)</v>
      </c>
      <c r="M1146" s="34" t="str">
        <f t="shared" si="69"/>
        <v>05</v>
      </c>
      <c r="N1146" s="34" t="str">
        <f t="shared" si="70"/>
        <v>Tomoyo HIGO (05)</v>
      </c>
      <c r="O1146" s="34">
        <f t="shared" si="71"/>
        <v>100001148</v>
      </c>
    </row>
    <row r="1147" spans="1:15" ht="18">
      <c r="A1147" s="186">
        <v>1149</v>
      </c>
      <c r="B1147" s="2">
        <v>490051</v>
      </c>
      <c r="C1147" s="2" t="s">
        <v>681</v>
      </c>
      <c r="D1147" s="2" t="s">
        <v>7607</v>
      </c>
      <c r="E1147" s="2" t="s">
        <v>7608</v>
      </c>
      <c r="F1147" s="196" t="s">
        <v>7609</v>
      </c>
      <c r="G1147" s="2">
        <v>3</v>
      </c>
      <c r="H1147" s="2" t="s">
        <v>5760</v>
      </c>
      <c r="I1147" s="2" t="s">
        <v>412</v>
      </c>
      <c r="J1147" s="2" t="s">
        <v>71</v>
      </c>
      <c r="K1147" s="2" t="s">
        <v>42</v>
      </c>
      <c r="L1147" s="34" t="str">
        <f t="shared" si="68"/>
        <v>髙木　洸希 (3)</v>
      </c>
      <c r="M1147" s="34" t="str">
        <f t="shared" si="69"/>
        <v>04</v>
      </c>
      <c r="N1147" s="34" t="str">
        <f t="shared" si="70"/>
        <v>Koki TAKAGI (04)</v>
      </c>
      <c r="O1147" s="34">
        <f t="shared" si="71"/>
        <v>100001149</v>
      </c>
    </row>
    <row r="1148" spans="1:15" ht="18">
      <c r="A1148" s="186">
        <v>1150</v>
      </c>
      <c r="B1148" s="2">
        <v>490051</v>
      </c>
      <c r="C1148" s="2" t="s">
        <v>681</v>
      </c>
      <c r="D1148" s="2" t="s">
        <v>7610</v>
      </c>
      <c r="E1148" s="2" t="s">
        <v>7611</v>
      </c>
      <c r="F1148" s="196" t="s">
        <v>7612</v>
      </c>
      <c r="G1148" s="2">
        <v>3</v>
      </c>
      <c r="H1148" s="2" t="s">
        <v>5769</v>
      </c>
      <c r="I1148" s="2" t="s">
        <v>552</v>
      </c>
      <c r="J1148" s="2" t="s">
        <v>7613</v>
      </c>
      <c r="K1148" s="2" t="s">
        <v>42</v>
      </c>
      <c r="L1148" s="34" t="str">
        <f t="shared" si="68"/>
        <v>吉村　成央 (3)</v>
      </c>
      <c r="M1148" s="34" t="str">
        <f t="shared" si="69"/>
        <v>04</v>
      </c>
      <c r="N1148" s="34" t="str">
        <f t="shared" si="70"/>
        <v>Seio YOSHIMURA (04)</v>
      </c>
      <c r="O1148" s="34">
        <f t="shared" si="71"/>
        <v>100001150</v>
      </c>
    </row>
    <row r="1149" spans="1:15" ht="18">
      <c r="A1149" s="186">
        <v>1151</v>
      </c>
      <c r="B1149" s="2">
        <v>490051</v>
      </c>
      <c r="C1149" s="2" t="s">
        <v>681</v>
      </c>
      <c r="D1149" s="2" t="s">
        <v>7614</v>
      </c>
      <c r="E1149" s="2" t="s">
        <v>7615</v>
      </c>
      <c r="F1149" s="196" t="s">
        <v>3708</v>
      </c>
      <c r="G1149" s="2">
        <v>3</v>
      </c>
      <c r="H1149" s="2" t="s">
        <v>5779</v>
      </c>
      <c r="I1149" s="2" t="s">
        <v>7616</v>
      </c>
      <c r="J1149" s="2" t="s">
        <v>86</v>
      </c>
      <c r="K1149" s="2" t="s">
        <v>42</v>
      </c>
      <c r="L1149" s="34" t="str">
        <f t="shared" si="68"/>
        <v>隅垣　宏太 (3)</v>
      </c>
      <c r="M1149" s="34" t="str">
        <f t="shared" si="69"/>
        <v>04</v>
      </c>
      <c r="N1149" s="34" t="str">
        <f t="shared" si="70"/>
        <v>Kota SUMIGAKI (04)</v>
      </c>
      <c r="O1149" s="34">
        <f t="shared" si="71"/>
        <v>100001151</v>
      </c>
    </row>
    <row r="1150" spans="1:15" ht="18">
      <c r="A1150" s="186">
        <v>1152</v>
      </c>
      <c r="B1150" s="2">
        <v>490051</v>
      </c>
      <c r="C1150" s="2" t="s">
        <v>681</v>
      </c>
      <c r="D1150" s="2" t="s">
        <v>7617</v>
      </c>
      <c r="E1150" s="2" t="s">
        <v>7618</v>
      </c>
      <c r="F1150" s="196" t="s">
        <v>5205</v>
      </c>
      <c r="G1150" s="2">
        <v>3</v>
      </c>
      <c r="H1150" s="2" t="s">
        <v>5761</v>
      </c>
      <c r="I1150" s="2" t="s">
        <v>7619</v>
      </c>
      <c r="J1150" s="2" t="s">
        <v>374</v>
      </c>
      <c r="K1150" s="2" t="s">
        <v>42</v>
      </c>
      <c r="L1150" s="34" t="str">
        <f t="shared" si="68"/>
        <v>倉内　翔平 (3)</v>
      </c>
      <c r="M1150" s="34" t="str">
        <f t="shared" si="69"/>
        <v>04</v>
      </c>
      <c r="N1150" s="34" t="str">
        <f t="shared" si="70"/>
        <v>Shohei KURAUCHI (04)</v>
      </c>
      <c r="O1150" s="34">
        <f t="shared" si="71"/>
        <v>100001152</v>
      </c>
    </row>
    <row r="1151" spans="1:15" ht="18">
      <c r="A1151" s="186">
        <v>1153</v>
      </c>
      <c r="B1151" s="2">
        <v>490051</v>
      </c>
      <c r="C1151" s="2" t="s">
        <v>681</v>
      </c>
      <c r="D1151" s="2" t="s">
        <v>7620</v>
      </c>
      <c r="E1151" s="2" t="s">
        <v>7621</v>
      </c>
      <c r="F1151" s="196" t="s">
        <v>5151</v>
      </c>
      <c r="G1151" s="2">
        <v>3</v>
      </c>
      <c r="H1151" s="2" t="s">
        <v>5759</v>
      </c>
      <c r="I1151" s="2" t="s">
        <v>313</v>
      </c>
      <c r="J1151" s="2" t="s">
        <v>7094</v>
      </c>
      <c r="K1151" s="2" t="s">
        <v>42</v>
      </c>
      <c r="L1151" s="34" t="str">
        <f t="shared" si="68"/>
        <v>安達　琉魁 (3)</v>
      </c>
      <c r="M1151" s="34" t="str">
        <f t="shared" si="69"/>
        <v>04</v>
      </c>
      <c r="N1151" s="34" t="str">
        <f t="shared" si="70"/>
        <v>Ryuga ADACHI (04)</v>
      </c>
      <c r="O1151" s="34">
        <f t="shared" si="71"/>
        <v>100001153</v>
      </c>
    </row>
    <row r="1152" spans="1:15" ht="18">
      <c r="A1152" s="186">
        <v>1154</v>
      </c>
      <c r="B1152" s="2">
        <v>490051</v>
      </c>
      <c r="C1152" s="2" t="s">
        <v>681</v>
      </c>
      <c r="D1152" s="2" t="s">
        <v>7622</v>
      </c>
      <c r="E1152" s="2" t="s">
        <v>7623</v>
      </c>
      <c r="F1152" s="196" t="s">
        <v>4077</v>
      </c>
      <c r="G1152" s="2">
        <v>3</v>
      </c>
      <c r="H1152" s="2" t="s">
        <v>5978</v>
      </c>
      <c r="I1152" s="2" t="s">
        <v>274</v>
      </c>
      <c r="J1152" s="2" t="s">
        <v>339</v>
      </c>
      <c r="K1152" s="2" t="s">
        <v>42</v>
      </c>
      <c r="L1152" s="34" t="str">
        <f t="shared" si="68"/>
        <v>山本　瑛大 (3)</v>
      </c>
      <c r="M1152" s="34" t="str">
        <f t="shared" si="69"/>
        <v>04</v>
      </c>
      <c r="N1152" s="34" t="str">
        <f t="shared" si="70"/>
        <v>Akihiro YAMAMOTO (04)</v>
      </c>
      <c r="O1152" s="34">
        <f t="shared" si="71"/>
        <v>100001154</v>
      </c>
    </row>
    <row r="1153" spans="1:15" ht="18">
      <c r="A1153" s="186">
        <v>1155</v>
      </c>
      <c r="B1153" s="2">
        <v>490051</v>
      </c>
      <c r="C1153" s="2" t="s">
        <v>681</v>
      </c>
      <c r="D1153" s="2" t="s">
        <v>7624</v>
      </c>
      <c r="E1153" s="2" t="s">
        <v>6336</v>
      </c>
      <c r="F1153" s="196" t="s">
        <v>6486</v>
      </c>
      <c r="G1153" s="2">
        <v>3</v>
      </c>
      <c r="H1153" s="2" t="s">
        <v>5978</v>
      </c>
      <c r="I1153" s="2" t="s">
        <v>476</v>
      </c>
      <c r="J1153" s="2" t="s">
        <v>94</v>
      </c>
      <c r="K1153" s="2" t="s">
        <v>42</v>
      </c>
      <c r="L1153" s="34" t="str">
        <f t="shared" si="68"/>
        <v>奥村　颯太 (3)</v>
      </c>
      <c r="M1153" s="34" t="str">
        <f t="shared" si="69"/>
        <v>04</v>
      </c>
      <c r="N1153" s="34" t="str">
        <f t="shared" si="70"/>
        <v>Sota OKUMURA (04)</v>
      </c>
      <c r="O1153" s="34">
        <f t="shared" si="71"/>
        <v>100001155</v>
      </c>
    </row>
    <row r="1154" spans="1:15" ht="18">
      <c r="A1154" s="186">
        <v>1156</v>
      </c>
      <c r="B1154" s="2">
        <v>490051</v>
      </c>
      <c r="C1154" s="2" t="s">
        <v>681</v>
      </c>
      <c r="D1154" s="2" t="s">
        <v>7625</v>
      </c>
      <c r="E1154" s="2" t="s">
        <v>7626</v>
      </c>
      <c r="F1154" s="196" t="s">
        <v>3898</v>
      </c>
      <c r="G1154" s="2">
        <v>3</v>
      </c>
      <c r="H1154" s="2" t="s">
        <v>5759</v>
      </c>
      <c r="I1154" s="2" t="s">
        <v>1395</v>
      </c>
      <c r="J1154" s="2" t="s">
        <v>430</v>
      </c>
      <c r="K1154" s="2" t="s">
        <v>42</v>
      </c>
      <c r="L1154" s="34" t="str">
        <f t="shared" si="68"/>
        <v>田畑　慧太 (3)</v>
      </c>
      <c r="M1154" s="34" t="str">
        <f t="shared" si="69"/>
        <v>03</v>
      </c>
      <c r="N1154" s="34" t="str">
        <f t="shared" si="70"/>
        <v>Keita TABATA (03)</v>
      </c>
      <c r="O1154" s="34">
        <f t="shared" si="71"/>
        <v>100001156</v>
      </c>
    </row>
    <row r="1155" spans="1:15" ht="18">
      <c r="A1155" s="186">
        <v>1157</v>
      </c>
      <c r="B1155" s="2">
        <v>490051</v>
      </c>
      <c r="C1155" s="2" t="s">
        <v>681</v>
      </c>
      <c r="D1155" s="2" t="s">
        <v>7627</v>
      </c>
      <c r="E1155" s="2" t="s">
        <v>7628</v>
      </c>
      <c r="F1155" s="196" t="s">
        <v>3620</v>
      </c>
      <c r="G1155" s="2">
        <v>3</v>
      </c>
      <c r="H1155" s="2" t="s">
        <v>5775</v>
      </c>
      <c r="I1155" s="2" t="s">
        <v>84</v>
      </c>
      <c r="J1155" s="2" t="s">
        <v>7629</v>
      </c>
      <c r="K1155" s="2" t="s">
        <v>42</v>
      </c>
      <c r="L1155" s="34" t="str">
        <f t="shared" ref="L1155:L1218" si="72">IF($A1155="","",$D1155&amp;" ("&amp;$G1155&amp;")")</f>
        <v>片山　朔 (3)</v>
      </c>
      <c r="M1155" s="34" t="str">
        <f t="shared" ref="M1155:M1218" si="73">IF($A1155="","",RIGHT(YEAR($F1155),2))</f>
        <v>04</v>
      </c>
      <c r="N1155" s="34" t="str">
        <f t="shared" ref="N1155:N1218" si="74">IF($A1155="","",$J1155&amp;" "&amp;$I1155&amp;" ("&amp;$M1155&amp;")")</f>
        <v>Saku KATAYAMA (04)</v>
      </c>
      <c r="O1155" s="34">
        <f t="shared" ref="O1155:O1218" si="75">IF($A1155="","",100000000+$A1155)</f>
        <v>100001157</v>
      </c>
    </row>
    <row r="1156" spans="1:15" ht="18">
      <c r="A1156" s="186">
        <v>1158</v>
      </c>
      <c r="B1156" s="2">
        <v>490051</v>
      </c>
      <c r="C1156" s="2" t="s">
        <v>681</v>
      </c>
      <c r="D1156" s="2" t="s">
        <v>7630</v>
      </c>
      <c r="E1156" s="2" t="s">
        <v>7631</v>
      </c>
      <c r="F1156" s="196" t="s">
        <v>7632</v>
      </c>
      <c r="G1156" s="2">
        <v>2</v>
      </c>
      <c r="H1156" s="2" t="s">
        <v>5760</v>
      </c>
      <c r="I1156" s="2" t="s">
        <v>914</v>
      </c>
      <c r="J1156" s="2" t="s">
        <v>296</v>
      </c>
      <c r="K1156" s="2" t="s">
        <v>42</v>
      </c>
      <c r="L1156" s="34" t="str">
        <f t="shared" si="72"/>
        <v>日下　大誠 (2)</v>
      </c>
      <c r="M1156" s="34" t="str">
        <f t="shared" si="73"/>
        <v>06</v>
      </c>
      <c r="N1156" s="34" t="str">
        <f t="shared" si="74"/>
        <v>Taisei KUSAKA (06)</v>
      </c>
      <c r="O1156" s="34">
        <f t="shared" si="75"/>
        <v>100001158</v>
      </c>
    </row>
    <row r="1157" spans="1:15" ht="18">
      <c r="A1157" s="186">
        <v>1159</v>
      </c>
      <c r="B1157" s="2">
        <v>490051</v>
      </c>
      <c r="C1157" s="2" t="s">
        <v>681</v>
      </c>
      <c r="D1157" s="2" t="s">
        <v>7633</v>
      </c>
      <c r="E1157" s="2" t="s">
        <v>7634</v>
      </c>
      <c r="F1157" s="196" t="s">
        <v>5112</v>
      </c>
      <c r="G1157" s="2">
        <v>2</v>
      </c>
      <c r="H1157" s="2" t="s">
        <v>5759</v>
      </c>
      <c r="I1157" s="2" t="s">
        <v>630</v>
      </c>
      <c r="J1157" s="2" t="s">
        <v>338</v>
      </c>
      <c r="K1157" s="2" t="s">
        <v>42</v>
      </c>
      <c r="L1157" s="34" t="str">
        <f t="shared" si="72"/>
        <v>千田　晃士朗 (2)</v>
      </c>
      <c r="M1157" s="34" t="str">
        <f t="shared" si="73"/>
        <v>04</v>
      </c>
      <c r="N1157" s="34" t="str">
        <f t="shared" si="74"/>
        <v>Koshiro SENDA (04)</v>
      </c>
      <c r="O1157" s="34">
        <f t="shared" si="75"/>
        <v>100001159</v>
      </c>
    </row>
    <row r="1158" spans="1:15" ht="18">
      <c r="A1158" s="186">
        <v>1160</v>
      </c>
      <c r="B1158" s="2">
        <v>490051</v>
      </c>
      <c r="C1158" s="2" t="s">
        <v>681</v>
      </c>
      <c r="D1158" s="2" t="s">
        <v>7635</v>
      </c>
      <c r="E1158" s="2" t="s">
        <v>7636</v>
      </c>
      <c r="F1158" s="196" t="s">
        <v>7200</v>
      </c>
      <c r="G1158" s="2">
        <v>2</v>
      </c>
      <c r="H1158" s="2" t="s">
        <v>5978</v>
      </c>
      <c r="I1158" s="2" t="s">
        <v>57</v>
      </c>
      <c r="J1158" s="2" t="s">
        <v>118</v>
      </c>
      <c r="K1158" s="2" t="s">
        <v>42</v>
      </c>
      <c r="L1158" s="34" t="str">
        <f t="shared" si="72"/>
        <v>山田　翔悟 (2)</v>
      </c>
      <c r="M1158" s="34" t="str">
        <f t="shared" si="73"/>
        <v>05</v>
      </c>
      <c r="N1158" s="34" t="str">
        <f t="shared" si="74"/>
        <v>Shogo YAMADA (05)</v>
      </c>
      <c r="O1158" s="34">
        <f t="shared" si="75"/>
        <v>100001160</v>
      </c>
    </row>
    <row r="1159" spans="1:15" ht="18">
      <c r="A1159" s="186">
        <v>1161</v>
      </c>
      <c r="B1159" s="2">
        <v>490051</v>
      </c>
      <c r="C1159" s="2" t="s">
        <v>681</v>
      </c>
      <c r="D1159" s="2" t="s">
        <v>7637</v>
      </c>
      <c r="E1159" s="2" t="s">
        <v>7638</v>
      </c>
      <c r="F1159" s="196" t="s">
        <v>4372</v>
      </c>
      <c r="G1159" s="2">
        <v>2</v>
      </c>
      <c r="H1159" s="2" t="s">
        <v>6946</v>
      </c>
      <c r="I1159" s="2" t="s">
        <v>465</v>
      </c>
      <c r="J1159" s="2" t="s">
        <v>133</v>
      </c>
      <c r="K1159" s="2" t="s">
        <v>42</v>
      </c>
      <c r="L1159" s="34" t="str">
        <f t="shared" si="72"/>
        <v>中嶋　律空 (2)</v>
      </c>
      <c r="M1159" s="34" t="str">
        <f t="shared" si="73"/>
        <v>04</v>
      </c>
      <c r="N1159" s="34" t="str">
        <f t="shared" si="74"/>
        <v>Riku NAKAJIMA (04)</v>
      </c>
      <c r="O1159" s="34">
        <f t="shared" si="75"/>
        <v>100001161</v>
      </c>
    </row>
    <row r="1160" spans="1:15" ht="18">
      <c r="A1160" s="186">
        <v>1162</v>
      </c>
      <c r="B1160" s="2">
        <v>490051</v>
      </c>
      <c r="C1160" s="2" t="s">
        <v>681</v>
      </c>
      <c r="D1160" s="2" t="s">
        <v>7639</v>
      </c>
      <c r="E1160" s="2" t="s">
        <v>7640</v>
      </c>
      <c r="F1160" s="196" t="s">
        <v>7641</v>
      </c>
      <c r="G1160" s="2">
        <v>2</v>
      </c>
      <c r="H1160" s="2" t="s">
        <v>6216</v>
      </c>
      <c r="I1160" s="2" t="s">
        <v>7642</v>
      </c>
      <c r="J1160" s="2" t="s">
        <v>1228</v>
      </c>
      <c r="K1160" s="2" t="s">
        <v>42</v>
      </c>
      <c r="L1160" s="34" t="str">
        <f t="shared" si="72"/>
        <v>浜守　光映 (2)</v>
      </c>
      <c r="M1160" s="34" t="str">
        <f t="shared" si="73"/>
        <v>06</v>
      </c>
      <c r="N1160" s="34" t="str">
        <f t="shared" si="74"/>
        <v>Teruki HAMAMORI (06)</v>
      </c>
      <c r="O1160" s="34">
        <f t="shared" si="75"/>
        <v>100001162</v>
      </c>
    </row>
    <row r="1161" spans="1:15" ht="18">
      <c r="A1161" s="186">
        <v>1163</v>
      </c>
      <c r="B1161" s="2">
        <v>490051</v>
      </c>
      <c r="C1161" s="2" t="s">
        <v>681</v>
      </c>
      <c r="D1161" s="2" t="s">
        <v>7643</v>
      </c>
      <c r="E1161" s="2" t="s">
        <v>7644</v>
      </c>
      <c r="F1161" s="196" t="s">
        <v>6317</v>
      </c>
      <c r="G1161" s="2">
        <v>2</v>
      </c>
      <c r="H1161" s="2" t="s">
        <v>5759</v>
      </c>
      <c r="I1161" s="2" t="s">
        <v>353</v>
      </c>
      <c r="J1161" s="2" t="s">
        <v>64</v>
      </c>
      <c r="K1161" s="2" t="s">
        <v>42</v>
      </c>
      <c r="L1161" s="34" t="str">
        <f t="shared" si="72"/>
        <v>吉川　大智 (2)</v>
      </c>
      <c r="M1161" s="34" t="str">
        <f t="shared" si="73"/>
        <v>05</v>
      </c>
      <c r="N1161" s="34" t="str">
        <f t="shared" si="74"/>
        <v>Daichi YOSHIKAWA (05)</v>
      </c>
      <c r="O1161" s="34">
        <f t="shared" si="75"/>
        <v>100001163</v>
      </c>
    </row>
    <row r="1162" spans="1:15" ht="18">
      <c r="A1162" s="186">
        <v>1164</v>
      </c>
      <c r="B1162" s="2">
        <v>490051</v>
      </c>
      <c r="C1162" s="2" t="s">
        <v>681</v>
      </c>
      <c r="D1162" s="2" t="s">
        <v>7645</v>
      </c>
      <c r="E1162" s="2" t="s">
        <v>7646</v>
      </c>
      <c r="F1162" s="196" t="s">
        <v>4372</v>
      </c>
      <c r="G1162" s="2">
        <v>2</v>
      </c>
      <c r="H1162" s="2" t="s">
        <v>5830</v>
      </c>
      <c r="I1162" s="2" t="s">
        <v>7647</v>
      </c>
      <c r="J1162" s="2" t="s">
        <v>176</v>
      </c>
      <c r="K1162" s="2" t="s">
        <v>42</v>
      </c>
      <c r="L1162" s="34" t="str">
        <f t="shared" si="72"/>
        <v>雨澤　優太 (2)</v>
      </c>
      <c r="M1162" s="34" t="str">
        <f t="shared" si="73"/>
        <v>04</v>
      </c>
      <c r="N1162" s="34" t="str">
        <f t="shared" si="74"/>
        <v>Yuta AMEZAWA (04)</v>
      </c>
      <c r="O1162" s="34">
        <f t="shared" si="75"/>
        <v>100001164</v>
      </c>
    </row>
    <row r="1163" spans="1:15" ht="18">
      <c r="A1163" s="186">
        <v>1165</v>
      </c>
      <c r="B1163" s="2">
        <v>490051</v>
      </c>
      <c r="C1163" s="2" t="s">
        <v>681</v>
      </c>
      <c r="D1163" s="2" t="s">
        <v>7648</v>
      </c>
      <c r="E1163" s="2" t="s">
        <v>7649</v>
      </c>
      <c r="F1163" s="196" t="s">
        <v>6297</v>
      </c>
      <c r="G1163" s="2">
        <v>2</v>
      </c>
      <c r="H1163" s="2" t="s">
        <v>5769</v>
      </c>
      <c r="I1163" s="2" t="s">
        <v>7650</v>
      </c>
      <c r="J1163" s="2" t="s">
        <v>56</v>
      </c>
      <c r="K1163" s="2" t="s">
        <v>42</v>
      </c>
      <c r="L1163" s="34" t="str">
        <f t="shared" si="72"/>
        <v>新田　翼 (2)</v>
      </c>
      <c r="M1163" s="34" t="str">
        <f t="shared" si="73"/>
        <v>05</v>
      </c>
      <c r="N1163" s="34" t="str">
        <f t="shared" si="74"/>
        <v>Tsubasa NITTA (05)</v>
      </c>
      <c r="O1163" s="34">
        <f t="shared" si="75"/>
        <v>100001165</v>
      </c>
    </row>
    <row r="1164" spans="1:15" ht="18">
      <c r="A1164" s="186">
        <v>1166</v>
      </c>
      <c r="B1164" s="2">
        <v>490051</v>
      </c>
      <c r="C1164" s="2" t="s">
        <v>681</v>
      </c>
      <c r="D1164" s="2" t="s">
        <v>7651</v>
      </c>
      <c r="E1164" s="2" t="s">
        <v>7652</v>
      </c>
      <c r="F1164" s="196" t="s">
        <v>6869</v>
      </c>
      <c r="G1164" s="2">
        <v>2</v>
      </c>
      <c r="H1164" s="2" t="s">
        <v>5759</v>
      </c>
      <c r="I1164" s="2" t="s">
        <v>202</v>
      </c>
      <c r="J1164" s="2" t="s">
        <v>7653</v>
      </c>
      <c r="K1164" s="2" t="s">
        <v>42</v>
      </c>
      <c r="L1164" s="34" t="str">
        <f t="shared" si="72"/>
        <v>舛田　祥拓 (2)</v>
      </c>
      <c r="M1164" s="34" t="str">
        <f t="shared" si="73"/>
        <v>05</v>
      </c>
      <c r="N1164" s="34" t="str">
        <f t="shared" si="74"/>
        <v>Shotaku MASUDA (05)</v>
      </c>
      <c r="O1164" s="34">
        <f t="shared" si="75"/>
        <v>100001166</v>
      </c>
    </row>
    <row r="1165" spans="1:15" ht="18">
      <c r="A1165" s="186">
        <v>1167</v>
      </c>
      <c r="B1165" s="2">
        <v>490051</v>
      </c>
      <c r="C1165" s="2" t="s">
        <v>681</v>
      </c>
      <c r="D1165" s="2" t="s">
        <v>7654</v>
      </c>
      <c r="E1165" s="2" t="s">
        <v>7655</v>
      </c>
      <c r="F1165" s="196" t="s">
        <v>6715</v>
      </c>
      <c r="G1165" s="2">
        <v>2</v>
      </c>
      <c r="H1165" s="2" t="s">
        <v>5760</v>
      </c>
      <c r="I1165" s="2" t="s">
        <v>328</v>
      </c>
      <c r="J1165" s="2" t="s">
        <v>387</v>
      </c>
      <c r="K1165" s="2" t="s">
        <v>42</v>
      </c>
      <c r="L1165" s="34" t="str">
        <f t="shared" si="72"/>
        <v>田口　直裕 (2)</v>
      </c>
      <c r="M1165" s="34" t="str">
        <f t="shared" si="73"/>
        <v>05</v>
      </c>
      <c r="N1165" s="34" t="str">
        <f t="shared" si="74"/>
        <v>Naohiro TAGUCHI (05)</v>
      </c>
      <c r="O1165" s="34">
        <f t="shared" si="75"/>
        <v>100001167</v>
      </c>
    </row>
    <row r="1166" spans="1:15" ht="18">
      <c r="A1166" s="186">
        <v>1168</v>
      </c>
      <c r="B1166" s="2">
        <v>490051</v>
      </c>
      <c r="C1166" s="2" t="s">
        <v>681</v>
      </c>
      <c r="D1166" s="2" t="s">
        <v>7656</v>
      </c>
      <c r="E1166" s="2" t="s">
        <v>7657</v>
      </c>
      <c r="F1166" s="196" t="s">
        <v>7658</v>
      </c>
      <c r="G1166" s="2">
        <v>2</v>
      </c>
      <c r="H1166" s="2" t="s">
        <v>6435</v>
      </c>
      <c r="I1166" s="2" t="s">
        <v>453</v>
      </c>
      <c r="J1166" s="2" t="s">
        <v>496</v>
      </c>
      <c r="K1166" s="2" t="s">
        <v>42</v>
      </c>
      <c r="L1166" s="34" t="str">
        <f t="shared" si="72"/>
        <v>水野　輔 (2)</v>
      </c>
      <c r="M1166" s="34" t="str">
        <f t="shared" si="73"/>
        <v>04</v>
      </c>
      <c r="N1166" s="34" t="str">
        <f t="shared" si="74"/>
        <v>Tasuku MIZUNO (04)</v>
      </c>
      <c r="O1166" s="34">
        <f t="shared" si="75"/>
        <v>100001168</v>
      </c>
    </row>
    <row r="1167" spans="1:15" ht="18">
      <c r="A1167" s="186">
        <v>1169</v>
      </c>
      <c r="B1167" s="2">
        <v>490051</v>
      </c>
      <c r="C1167" s="2" t="s">
        <v>681</v>
      </c>
      <c r="D1167" s="2" t="s">
        <v>7659</v>
      </c>
      <c r="E1167" s="2" t="s">
        <v>1821</v>
      </c>
      <c r="F1167" s="196" t="s">
        <v>7000</v>
      </c>
      <c r="G1167" s="2">
        <v>2</v>
      </c>
      <c r="H1167" s="2" t="s">
        <v>5760</v>
      </c>
      <c r="I1167" s="2" t="s">
        <v>255</v>
      </c>
      <c r="J1167" s="2" t="s">
        <v>939</v>
      </c>
      <c r="K1167" s="2" t="s">
        <v>42</v>
      </c>
      <c r="L1167" s="34" t="str">
        <f t="shared" si="72"/>
        <v>石川　慎翔 (2)</v>
      </c>
      <c r="M1167" s="34" t="str">
        <f t="shared" si="73"/>
        <v>05</v>
      </c>
      <c r="N1167" s="34" t="str">
        <f t="shared" si="74"/>
        <v>Manato ISHIKAWA (05)</v>
      </c>
      <c r="O1167" s="34">
        <f t="shared" si="75"/>
        <v>100001169</v>
      </c>
    </row>
    <row r="1168" spans="1:15" ht="18">
      <c r="A1168" s="186">
        <v>1170</v>
      </c>
      <c r="B1168" s="2">
        <v>490051</v>
      </c>
      <c r="C1168" s="2" t="s">
        <v>681</v>
      </c>
      <c r="D1168" s="2" t="s">
        <v>7660</v>
      </c>
      <c r="E1168" s="2" t="s">
        <v>7661</v>
      </c>
      <c r="F1168" s="196" t="s">
        <v>5867</v>
      </c>
      <c r="G1168" s="2">
        <v>2</v>
      </c>
      <c r="H1168" s="2" t="s">
        <v>5978</v>
      </c>
      <c r="I1168" s="2" t="s">
        <v>61</v>
      </c>
      <c r="J1168" s="2" t="s">
        <v>3113</v>
      </c>
      <c r="K1168" s="2" t="s">
        <v>42</v>
      </c>
      <c r="L1168" s="34" t="str">
        <f t="shared" si="72"/>
        <v>森本　晴倖 (2)</v>
      </c>
      <c r="M1168" s="34" t="str">
        <f t="shared" si="73"/>
        <v>05</v>
      </c>
      <c r="N1168" s="34" t="str">
        <f t="shared" si="74"/>
        <v>Haruyuki MORIMOTO (05)</v>
      </c>
      <c r="O1168" s="34">
        <f t="shared" si="75"/>
        <v>100001170</v>
      </c>
    </row>
    <row r="1169" spans="1:15" ht="18">
      <c r="A1169" s="186">
        <v>1171</v>
      </c>
      <c r="B1169" s="2">
        <v>490051</v>
      </c>
      <c r="C1169" s="2" t="s">
        <v>681</v>
      </c>
      <c r="D1169" s="2" t="s">
        <v>7662</v>
      </c>
      <c r="E1169" s="2" t="s">
        <v>7663</v>
      </c>
      <c r="F1169" s="196" t="s">
        <v>7097</v>
      </c>
      <c r="G1169" s="2">
        <v>2</v>
      </c>
      <c r="H1169" s="2" t="s">
        <v>5760</v>
      </c>
      <c r="I1169" s="2" t="s">
        <v>4348</v>
      </c>
      <c r="J1169" s="2" t="s">
        <v>710</v>
      </c>
      <c r="K1169" s="2" t="s">
        <v>42</v>
      </c>
      <c r="L1169" s="34" t="str">
        <f t="shared" si="72"/>
        <v>市　朋顕 (2)</v>
      </c>
      <c r="M1169" s="34" t="str">
        <f t="shared" si="73"/>
        <v>05</v>
      </c>
      <c r="N1169" s="34" t="str">
        <f t="shared" si="74"/>
        <v>Tomoaki ICHI (05)</v>
      </c>
      <c r="O1169" s="34">
        <f t="shared" si="75"/>
        <v>100001171</v>
      </c>
    </row>
    <row r="1170" spans="1:15" ht="18">
      <c r="A1170" s="186">
        <v>1172</v>
      </c>
      <c r="B1170" s="2">
        <v>490051</v>
      </c>
      <c r="C1170" s="2" t="s">
        <v>681</v>
      </c>
      <c r="D1170" s="2" t="s">
        <v>7664</v>
      </c>
      <c r="E1170" s="2" t="s">
        <v>7665</v>
      </c>
      <c r="F1170" s="196" t="s">
        <v>7666</v>
      </c>
      <c r="G1170" s="2">
        <v>2</v>
      </c>
      <c r="H1170" s="2" t="s">
        <v>5760</v>
      </c>
      <c r="I1170" s="2" t="s">
        <v>7667</v>
      </c>
      <c r="J1170" s="2" t="s">
        <v>86</v>
      </c>
      <c r="K1170" s="2" t="s">
        <v>42</v>
      </c>
      <c r="L1170" s="34" t="str">
        <f t="shared" si="72"/>
        <v>倉本　晃汰 (2)</v>
      </c>
      <c r="M1170" s="34" t="str">
        <f t="shared" si="73"/>
        <v>05</v>
      </c>
      <c r="N1170" s="34" t="str">
        <f t="shared" si="74"/>
        <v>Kota KURAMOTO (05)</v>
      </c>
      <c r="O1170" s="34">
        <f t="shared" si="75"/>
        <v>100001172</v>
      </c>
    </row>
    <row r="1171" spans="1:15" ht="18">
      <c r="A1171" s="186">
        <v>1173</v>
      </c>
      <c r="B1171" s="2">
        <v>490051</v>
      </c>
      <c r="C1171" s="2" t="s">
        <v>681</v>
      </c>
      <c r="D1171" s="2" t="s">
        <v>7668</v>
      </c>
      <c r="E1171" s="2" t="s">
        <v>7669</v>
      </c>
      <c r="F1171" s="196" t="s">
        <v>7670</v>
      </c>
      <c r="G1171" s="2">
        <v>2</v>
      </c>
      <c r="H1171" s="2" t="s">
        <v>5769</v>
      </c>
      <c r="I1171" s="2" t="s">
        <v>410</v>
      </c>
      <c r="J1171" s="2" t="s">
        <v>7671</v>
      </c>
      <c r="K1171" s="2" t="s">
        <v>42</v>
      </c>
      <c r="L1171" s="34" t="str">
        <f t="shared" si="72"/>
        <v>後藤　聖空 (2)</v>
      </c>
      <c r="M1171" s="34" t="str">
        <f t="shared" si="73"/>
        <v>05</v>
      </c>
      <c r="N1171" s="34" t="str">
        <f t="shared" si="74"/>
        <v>Seia GOTO (05)</v>
      </c>
      <c r="O1171" s="34">
        <f t="shared" si="75"/>
        <v>100001173</v>
      </c>
    </row>
    <row r="1172" spans="1:15" ht="18">
      <c r="A1172" s="186">
        <v>1174</v>
      </c>
      <c r="B1172" s="2">
        <v>490051</v>
      </c>
      <c r="C1172" s="2" t="s">
        <v>681</v>
      </c>
      <c r="D1172" s="2" t="s">
        <v>1185</v>
      </c>
      <c r="E1172" s="2" t="s">
        <v>1186</v>
      </c>
      <c r="F1172" s="196" t="s">
        <v>3979</v>
      </c>
      <c r="G1172" s="2">
        <v>5</v>
      </c>
      <c r="H1172" s="2" t="s">
        <v>5759</v>
      </c>
      <c r="I1172" s="2" t="s">
        <v>1187</v>
      </c>
      <c r="J1172" s="2" t="s">
        <v>484</v>
      </c>
      <c r="K1172" s="2" t="s">
        <v>42</v>
      </c>
      <c r="L1172" s="34" t="str">
        <f t="shared" si="72"/>
        <v>永沼　渡輝央 (5)</v>
      </c>
      <c r="M1172" s="34" t="str">
        <f t="shared" si="73"/>
        <v>01</v>
      </c>
      <c r="N1172" s="34" t="str">
        <f t="shared" si="74"/>
        <v>Tokio NAGANUMA (01)</v>
      </c>
      <c r="O1172" s="34">
        <f t="shared" si="75"/>
        <v>100001174</v>
      </c>
    </row>
    <row r="1173" spans="1:15" ht="18">
      <c r="A1173" s="186">
        <v>1175</v>
      </c>
      <c r="B1173" s="2">
        <v>490051</v>
      </c>
      <c r="C1173" s="2" t="s">
        <v>681</v>
      </c>
      <c r="D1173" s="2" t="s">
        <v>7672</v>
      </c>
      <c r="E1173" s="2" t="s">
        <v>7673</v>
      </c>
      <c r="F1173" s="196" t="s">
        <v>7674</v>
      </c>
      <c r="G1173" s="2">
        <v>2</v>
      </c>
      <c r="H1173" s="2" t="s">
        <v>5946</v>
      </c>
      <c r="I1173" s="2" t="s">
        <v>7675</v>
      </c>
      <c r="J1173" s="2" t="s">
        <v>209</v>
      </c>
      <c r="K1173" s="2" t="s">
        <v>42</v>
      </c>
      <c r="L1173" s="34" t="str">
        <f t="shared" si="72"/>
        <v>東川　大輝 (2)</v>
      </c>
      <c r="M1173" s="34" t="str">
        <f t="shared" si="73"/>
        <v>05</v>
      </c>
      <c r="N1173" s="34" t="str">
        <f t="shared" si="74"/>
        <v>Daiki HIGASHIKAWA (05)</v>
      </c>
      <c r="O1173" s="34">
        <f t="shared" si="75"/>
        <v>100001175</v>
      </c>
    </row>
    <row r="1174" spans="1:15" ht="18">
      <c r="A1174" s="186">
        <v>1176</v>
      </c>
      <c r="B1174" s="2">
        <v>490051</v>
      </c>
      <c r="C1174" s="2" t="s">
        <v>681</v>
      </c>
      <c r="D1174" s="2" t="s">
        <v>7676</v>
      </c>
      <c r="E1174" s="2" t="s">
        <v>7677</v>
      </c>
      <c r="F1174" s="196" t="s">
        <v>7678</v>
      </c>
      <c r="G1174" s="2">
        <v>2</v>
      </c>
      <c r="H1174" s="2" t="s">
        <v>5946</v>
      </c>
      <c r="I1174" s="2" t="s">
        <v>7679</v>
      </c>
      <c r="J1174" s="2" t="s">
        <v>55</v>
      </c>
      <c r="K1174" s="2" t="s">
        <v>42</v>
      </c>
      <c r="L1174" s="34" t="str">
        <f t="shared" si="72"/>
        <v>川越　悠生 (2)</v>
      </c>
      <c r="M1174" s="34" t="str">
        <f t="shared" si="73"/>
        <v>05</v>
      </c>
      <c r="N1174" s="34" t="str">
        <f t="shared" si="74"/>
        <v>Haruki KAWAGOSHI (05)</v>
      </c>
      <c r="O1174" s="34">
        <f t="shared" si="75"/>
        <v>100001176</v>
      </c>
    </row>
    <row r="1175" spans="1:15" ht="18">
      <c r="A1175" s="186">
        <v>1177</v>
      </c>
      <c r="B1175" s="2">
        <v>492232</v>
      </c>
      <c r="C1175" s="2" t="s">
        <v>40</v>
      </c>
      <c r="D1175" s="2" t="s">
        <v>7680</v>
      </c>
      <c r="E1175" s="2" t="s">
        <v>7681</v>
      </c>
      <c r="F1175" s="196" t="s">
        <v>7120</v>
      </c>
      <c r="G1175" s="2">
        <v>1</v>
      </c>
      <c r="H1175" s="2" t="s">
        <v>5775</v>
      </c>
      <c r="I1175" s="2" t="s">
        <v>444</v>
      </c>
      <c r="J1175" s="2" t="s">
        <v>7682</v>
      </c>
      <c r="K1175" s="2" t="s">
        <v>42</v>
      </c>
      <c r="L1175" s="34" t="str">
        <f t="shared" si="72"/>
        <v>青木　悠太郎 (1)</v>
      </c>
      <c r="M1175" s="34" t="str">
        <f t="shared" si="73"/>
        <v>06</v>
      </c>
      <c r="N1175" s="34" t="str">
        <f t="shared" si="74"/>
        <v>Yutaro AOKI (06)</v>
      </c>
      <c r="O1175" s="34">
        <f t="shared" si="75"/>
        <v>100001177</v>
      </c>
    </row>
    <row r="1176" spans="1:15" ht="18">
      <c r="A1176" s="186">
        <v>1178</v>
      </c>
      <c r="B1176" s="2">
        <v>492232</v>
      </c>
      <c r="C1176" s="2" t="s">
        <v>40</v>
      </c>
      <c r="D1176" s="2" t="s">
        <v>7683</v>
      </c>
      <c r="E1176" s="2" t="s">
        <v>957</v>
      </c>
      <c r="F1176" s="196" t="s">
        <v>7684</v>
      </c>
      <c r="G1176" s="2">
        <v>1</v>
      </c>
      <c r="H1176" s="2" t="s">
        <v>5759</v>
      </c>
      <c r="I1176" s="2" t="s">
        <v>72</v>
      </c>
      <c r="J1176" s="2" t="s">
        <v>176</v>
      </c>
      <c r="K1176" s="2" t="s">
        <v>42</v>
      </c>
      <c r="L1176" s="34" t="str">
        <f t="shared" si="72"/>
        <v>伊藤　優汰 (1)</v>
      </c>
      <c r="M1176" s="34" t="str">
        <f t="shared" si="73"/>
        <v>06</v>
      </c>
      <c r="N1176" s="34" t="str">
        <f t="shared" si="74"/>
        <v>Yuta ITO (06)</v>
      </c>
      <c r="O1176" s="34">
        <f t="shared" si="75"/>
        <v>100001178</v>
      </c>
    </row>
    <row r="1177" spans="1:15" ht="18">
      <c r="A1177" s="186">
        <v>1179</v>
      </c>
      <c r="B1177" s="2">
        <v>492232</v>
      </c>
      <c r="C1177" s="2" t="s">
        <v>40</v>
      </c>
      <c r="D1177" s="2" t="s">
        <v>7685</v>
      </c>
      <c r="E1177" s="2" t="s">
        <v>7686</v>
      </c>
      <c r="F1177" s="196" t="s">
        <v>7687</v>
      </c>
      <c r="G1177" s="2">
        <v>1</v>
      </c>
      <c r="H1177" s="2" t="s">
        <v>5761</v>
      </c>
      <c r="I1177" s="2" t="s">
        <v>131</v>
      </c>
      <c r="J1177" s="2" t="s">
        <v>3276</v>
      </c>
      <c r="K1177" s="2" t="s">
        <v>42</v>
      </c>
      <c r="L1177" s="34" t="str">
        <f t="shared" si="72"/>
        <v>中村　光希 (1)</v>
      </c>
      <c r="M1177" s="34" t="str">
        <f t="shared" si="73"/>
        <v>07</v>
      </c>
      <c r="N1177" s="34" t="str">
        <f t="shared" si="74"/>
        <v>Mitsuki NAKAMURA (07)</v>
      </c>
      <c r="O1177" s="34">
        <f t="shared" si="75"/>
        <v>100001179</v>
      </c>
    </row>
    <row r="1178" spans="1:15" ht="18">
      <c r="A1178" s="186">
        <v>1181</v>
      </c>
      <c r="B1178" s="2">
        <v>492302</v>
      </c>
      <c r="C1178" s="2" t="s">
        <v>982</v>
      </c>
      <c r="D1178" s="2" t="s">
        <v>1096</v>
      </c>
      <c r="E1178" s="2" t="s">
        <v>1097</v>
      </c>
      <c r="F1178" s="196" t="s">
        <v>4018</v>
      </c>
      <c r="G1178" s="2" t="s">
        <v>172</v>
      </c>
      <c r="H1178" s="2" t="s">
        <v>5779</v>
      </c>
      <c r="I1178" s="2" t="s">
        <v>1949</v>
      </c>
      <c r="J1178" s="2" t="s">
        <v>206</v>
      </c>
      <c r="K1178" s="2" t="s">
        <v>42</v>
      </c>
      <c r="L1178" s="34" t="str">
        <f t="shared" si="72"/>
        <v>大藪　輝 (M1)</v>
      </c>
      <c r="M1178" s="34" t="str">
        <f t="shared" si="73"/>
        <v>02</v>
      </c>
      <c r="N1178" s="34" t="str">
        <f t="shared" si="74"/>
        <v>Akira OYABU (02)</v>
      </c>
      <c r="O1178" s="34">
        <f t="shared" si="75"/>
        <v>100001181</v>
      </c>
    </row>
    <row r="1179" spans="1:15" ht="18">
      <c r="A1179" s="186">
        <v>1189</v>
      </c>
      <c r="B1179" s="2">
        <v>492302</v>
      </c>
      <c r="C1179" s="2" t="s">
        <v>982</v>
      </c>
      <c r="D1179" s="2" t="s">
        <v>2727</v>
      </c>
      <c r="E1179" s="2" t="s">
        <v>2728</v>
      </c>
      <c r="F1179" s="196" t="s">
        <v>4039</v>
      </c>
      <c r="G1179" s="2">
        <v>4</v>
      </c>
      <c r="H1179" s="2" t="s">
        <v>5760</v>
      </c>
      <c r="I1179" s="2" t="s">
        <v>199</v>
      </c>
      <c r="J1179" s="2" t="s">
        <v>3079</v>
      </c>
      <c r="K1179" s="2" t="s">
        <v>42</v>
      </c>
      <c r="L1179" s="34" t="str">
        <f t="shared" si="72"/>
        <v>木村　烈 (4)</v>
      </c>
      <c r="M1179" s="34" t="str">
        <f t="shared" si="73"/>
        <v>04</v>
      </c>
      <c r="N1179" s="34" t="str">
        <f t="shared" si="74"/>
        <v>Retsu KIMURA (04)</v>
      </c>
      <c r="O1179" s="34">
        <f t="shared" si="75"/>
        <v>100001189</v>
      </c>
    </row>
    <row r="1180" spans="1:15" ht="18">
      <c r="A1180" s="186">
        <v>1190</v>
      </c>
      <c r="B1180" s="2">
        <v>492302</v>
      </c>
      <c r="C1180" s="2" t="s">
        <v>982</v>
      </c>
      <c r="D1180" s="2" t="s">
        <v>5035</v>
      </c>
      <c r="E1180" s="2" t="s">
        <v>2733</v>
      </c>
      <c r="F1180" s="196" t="s">
        <v>5036</v>
      </c>
      <c r="G1180" s="2">
        <v>4</v>
      </c>
      <c r="H1180" s="2" t="s">
        <v>5759</v>
      </c>
      <c r="I1180" s="2" t="s">
        <v>3081</v>
      </c>
      <c r="J1180" s="2" t="s">
        <v>1090</v>
      </c>
      <c r="K1180" s="2" t="s">
        <v>42</v>
      </c>
      <c r="L1180" s="34" t="str">
        <f t="shared" si="72"/>
        <v>伊辻　海太 (4)</v>
      </c>
      <c r="M1180" s="34" t="str">
        <f t="shared" si="73"/>
        <v>03</v>
      </c>
      <c r="N1180" s="34" t="str">
        <f t="shared" si="74"/>
        <v>Kaita ITSUJI (03)</v>
      </c>
      <c r="O1180" s="34">
        <f t="shared" si="75"/>
        <v>100001190</v>
      </c>
    </row>
    <row r="1181" spans="1:15" ht="18">
      <c r="A1181" s="186">
        <v>1191</v>
      </c>
      <c r="B1181" s="2">
        <v>492302</v>
      </c>
      <c r="C1181" s="2" t="s">
        <v>982</v>
      </c>
      <c r="D1181" s="2" t="s">
        <v>2723</v>
      </c>
      <c r="E1181" s="2" t="s">
        <v>2724</v>
      </c>
      <c r="F1181" s="196" t="s">
        <v>3833</v>
      </c>
      <c r="G1181" s="2">
        <v>4</v>
      </c>
      <c r="H1181" s="2" t="s">
        <v>5759</v>
      </c>
      <c r="I1181" s="2" t="s">
        <v>3078</v>
      </c>
      <c r="J1181" s="2" t="s">
        <v>205</v>
      </c>
      <c r="K1181" s="2" t="s">
        <v>42</v>
      </c>
      <c r="L1181" s="34" t="str">
        <f t="shared" si="72"/>
        <v>住田　夢大 (4)</v>
      </c>
      <c r="M1181" s="34" t="str">
        <f t="shared" si="73"/>
        <v>03</v>
      </c>
      <c r="N1181" s="34" t="str">
        <f t="shared" si="74"/>
        <v>Yuto SUMITA (03)</v>
      </c>
      <c r="O1181" s="34">
        <f t="shared" si="75"/>
        <v>100001191</v>
      </c>
    </row>
    <row r="1182" spans="1:15" ht="18">
      <c r="A1182" s="186">
        <v>1192</v>
      </c>
      <c r="B1182" s="2">
        <v>492302</v>
      </c>
      <c r="C1182" s="2" t="s">
        <v>982</v>
      </c>
      <c r="D1182" s="2" t="s">
        <v>2734</v>
      </c>
      <c r="E1182" s="2" t="s">
        <v>2735</v>
      </c>
      <c r="F1182" s="196" t="s">
        <v>4933</v>
      </c>
      <c r="G1182" s="2">
        <v>4</v>
      </c>
      <c r="H1182" s="2" t="s">
        <v>5759</v>
      </c>
      <c r="I1182" s="2" t="s">
        <v>298</v>
      </c>
      <c r="J1182" s="2" t="s">
        <v>181</v>
      </c>
      <c r="K1182" s="2" t="s">
        <v>42</v>
      </c>
      <c r="L1182" s="34" t="str">
        <f t="shared" si="72"/>
        <v>中西　海翔 (4)</v>
      </c>
      <c r="M1182" s="34" t="str">
        <f t="shared" si="73"/>
        <v>03</v>
      </c>
      <c r="N1182" s="34" t="str">
        <f t="shared" si="74"/>
        <v>Kaito NAKANISHI (03)</v>
      </c>
      <c r="O1182" s="34">
        <f t="shared" si="75"/>
        <v>100001192</v>
      </c>
    </row>
    <row r="1183" spans="1:15" ht="18">
      <c r="A1183" s="186">
        <v>1193</v>
      </c>
      <c r="B1183" s="2">
        <v>492302</v>
      </c>
      <c r="C1183" s="2" t="s">
        <v>982</v>
      </c>
      <c r="D1183" s="2" t="s">
        <v>2721</v>
      </c>
      <c r="E1183" s="2" t="s">
        <v>2722</v>
      </c>
      <c r="F1183" s="196" t="s">
        <v>5009</v>
      </c>
      <c r="G1183" s="2">
        <v>4</v>
      </c>
      <c r="H1183" s="2" t="s">
        <v>5759</v>
      </c>
      <c r="I1183" s="2" t="s">
        <v>5031</v>
      </c>
      <c r="J1183" s="2" t="s">
        <v>3077</v>
      </c>
      <c r="K1183" s="2" t="s">
        <v>42</v>
      </c>
      <c r="L1183" s="34" t="str">
        <f t="shared" si="72"/>
        <v>籾谷　憲司 (4)</v>
      </c>
      <c r="M1183" s="34" t="str">
        <f t="shared" si="73"/>
        <v>02</v>
      </c>
      <c r="N1183" s="34" t="str">
        <f t="shared" si="74"/>
        <v>Kenji MOMITANI (02)</v>
      </c>
      <c r="O1183" s="34">
        <f t="shared" si="75"/>
        <v>100001193</v>
      </c>
    </row>
    <row r="1184" spans="1:15" ht="18">
      <c r="A1184" s="186">
        <v>1194</v>
      </c>
      <c r="B1184" s="2">
        <v>492302</v>
      </c>
      <c r="C1184" s="2" t="s">
        <v>982</v>
      </c>
      <c r="D1184" s="2" t="s">
        <v>2725</v>
      </c>
      <c r="E1184" s="2" t="s">
        <v>2726</v>
      </c>
      <c r="F1184" s="196" t="s">
        <v>3894</v>
      </c>
      <c r="G1184" s="2">
        <v>4</v>
      </c>
      <c r="H1184" s="2" t="s">
        <v>5759</v>
      </c>
      <c r="I1184" s="2" t="s">
        <v>884</v>
      </c>
      <c r="J1184" s="2" t="s">
        <v>1176</v>
      </c>
      <c r="K1184" s="2" t="s">
        <v>42</v>
      </c>
      <c r="L1184" s="34" t="str">
        <f t="shared" si="72"/>
        <v>堀内　貫志 (4)</v>
      </c>
      <c r="M1184" s="34" t="str">
        <f t="shared" si="73"/>
        <v>03</v>
      </c>
      <c r="N1184" s="34" t="str">
        <f t="shared" si="74"/>
        <v>Kanshi HORIUCHI (03)</v>
      </c>
      <c r="O1184" s="34">
        <f t="shared" si="75"/>
        <v>100001194</v>
      </c>
    </row>
    <row r="1185" spans="1:15" ht="18">
      <c r="A1185" s="186">
        <v>1195</v>
      </c>
      <c r="B1185" s="2">
        <v>492302</v>
      </c>
      <c r="C1185" s="2" t="s">
        <v>982</v>
      </c>
      <c r="D1185" s="2" t="s">
        <v>2729</v>
      </c>
      <c r="E1185" s="2" t="s">
        <v>2730</v>
      </c>
      <c r="F1185" s="196" t="s">
        <v>5032</v>
      </c>
      <c r="G1185" s="2">
        <v>4</v>
      </c>
      <c r="H1185" s="2" t="s">
        <v>5759</v>
      </c>
      <c r="I1185" s="2" t="s">
        <v>204</v>
      </c>
      <c r="J1185" s="2" t="s">
        <v>211</v>
      </c>
      <c r="K1185" s="2" t="s">
        <v>42</v>
      </c>
      <c r="L1185" s="34" t="str">
        <f t="shared" si="72"/>
        <v>藤田　剛史 (4)</v>
      </c>
      <c r="M1185" s="34" t="str">
        <f t="shared" si="73"/>
        <v>04</v>
      </c>
      <c r="N1185" s="34" t="str">
        <f t="shared" si="74"/>
        <v>Tsuyoshi FUJITA (04)</v>
      </c>
      <c r="O1185" s="34">
        <f t="shared" si="75"/>
        <v>100001195</v>
      </c>
    </row>
    <row r="1186" spans="1:15" ht="18">
      <c r="A1186" s="186">
        <v>1196</v>
      </c>
      <c r="B1186" s="2">
        <v>492302</v>
      </c>
      <c r="C1186" s="2" t="s">
        <v>982</v>
      </c>
      <c r="D1186" s="2" t="s">
        <v>2731</v>
      </c>
      <c r="E1186" s="2" t="s">
        <v>2732</v>
      </c>
      <c r="F1186" s="196" t="s">
        <v>5034</v>
      </c>
      <c r="G1186" s="2">
        <v>4</v>
      </c>
      <c r="H1186" s="2" t="s">
        <v>5759</v>
      </c>
      <c r="I1186" s="2" t="s">
        <v>506</v>
      </c>
      <c r="J1186" s="2" t="s">
        <v>3080</v>
      </c>
      <c r="K1186" s="2" t="s">
        <v>42</v>
      </c>
      <c r="L1186" s="34" t="str">
        <f t="shared" si="72"/>
        <v>筒井　翔星 (4)</v>
      </c>
      <c r="M1186" s="34" t="str">
        <f t="shared" si="73"/>
        <v>03</v>
      </c>
      <c r="N1186" s="34" t="str">
        <f t="shared" si="74"/>
        <v>Shosei TSUTSUI (03)</v>
      </c>
      <c r="O1186" s="34">
        <f t="shared" si="75"/>
        <v>100001196</v>
      </c>
    </row>
    <row r="1187" spans="1:15" ht="18">
      <c r="A1187" s="186">
        <v>1197</v>
      </c>
      <c r="B1187" s="2">
        <v>492302</v>
      </c>
      <c r="C1187" s="2" t="s">
        <v>982</v>
      </c>
      <c r="D1187" s="2" t="s">
        <v>7688</v>
      </c>
      <c r="E1187" s="2" t="s">
        <v>7689</v>
      </c>
      <c r="F1187" s="196" t="s">
        <v>3927</v>
      </c>
      <c r="G1187" s="2">
        <v>4</v>
      </c>
      <c r="H1187" s="2" t="s">
        <v>5759</v>
      </c>
      <c r="I1187" s="2" t="s">
        <v>72</v>
      </c>
      <c r="J1187" s="2" t="s">
        <v>171</v>
      </c>
      <c r="K1187" s="2" t="s">
        <v>42</v>
      </c>
      <c r="L1187" s="34" t="str">
        <f t="shared" si="72"/>
        <v>伊藤　太郎 (4)</v>
      </c>
      <c r="M1187" s="34" t="str">
        <f t="shared" si="73"/>
        <v>04</v>
      </c>
      <c r="N1187" s="34" t="str">
        <f t="shared" si="74"/>
        <v>Taro ITO (04)</v>
      </c>
      <c r="O1187" s="34">
        <f t="shared" si="75"/>
        <v>100001197</v>
      </c>
    </row>
    <row r="1188" spans="1:15" ht="18">
      <c r="A1188" s="186">
        <v>1198</v>
      </c>
      <c r="B1188" s="2">
        <v>492302</v>
      </c>
      <c r="C1188" s="2" t="s">
        <v>982</v>
      </c>
      <c r="D1188" s="2" t="s">
        <v>5045</v>
      </c>
      <c r="E1188" s="2" t="s">
        <v>5046</v>
      </c>
      <c r="F1188" s="196" t="s">
        <v>5047</v>
      </c>
      <c r="G1188" s="2">
        <v>3</v>
      </c>
      <c r="H1188" s="2" t="s">
        <v>5759</v>
      </c>
      <c r="I1188" s="2" t="s">
        <v>59</v>
      </c>
      <c r="J1188" s="2" t="s">
        <v>439</v>
      </c>
      <c r="K1188" s="2" t="s">
        <v>42</v>
      </c>
      <c r="L1188" s="34" t="str">
        <f t="shared" si="72"/>
        <v>坂井　汰久 (3)</v>
      </c>
      <c r="M1188" s="34" t="str">
        <f t="shared" si="73"/>
        <v>05</v>
      </c>
      <c r="N1188" s="34" t="str">
        <f t="shared" si="74"/>
        <v>Taku SAKAI (05)</v>
      </c>
      <c r="O1188" s="34">
        <f t="shared" si="75"/>
        <v>100001198</v>
      </c>
    </row>
    <row r="1189" spans="1:15" ht="18">
      <c r="A1189" s="186">
        <v>1199</v>
      </c>
      <c r="B1189" s="2">
        <v>492302</v>
      </c>
      <c r="C1189" s="2" t="s">
        <v>982</v>
      </c>
      <c r="D1189" s="2" t="s">
        <v>5072</v>
      </c>
      <c r="E1189" s="2" t="s">
        <v>5073</v>
      </c>
      <c r="F1189" s="196" t="s">
        <v>4587</v>
      </c>
      <c r="G1189" s="2">
        <v>3</v>
      </c>
      <c r="H1189" s="2" t="s">
        <v>5759</v>
      </c>
      <c r="I1189" s="2" t="s">
        <v>5074</v>
      </c>
      <c r="J1189" s="2" t="s">
        <v>162</v>
      </c>
      <c r="K1189" s="2" t="s">
        <v>42</v>
      </c>
      <c r="L1189" s="34" t="str">
        <f t="shared" si="72"/>
        <v>山形　晃誠 (3)</v>
      </c>
      <c r="M1189" s="34" t="str">
        <f t="shared" si="73"/>
        <v>04</v>
      </c>
      <c r="N1189" s="34" t="str">
        <f t="shared" si="74"/>
        <v>Kosei YAMAGATA (04)</v>
      </c>
      <c r="O1189" s="34">
        <f t="shared" si="75"/>
        <v>100001199</v>
      </c>
    </row>
    <row r="1190" spans="1:15" ht="18">
      <c r="A1190" s="186">
        <v>1200</v>
      </c>
      <c r="B1190" s="2">
        <v>492302</v>
      </c>
      <c r="C1190" s="2" t="s">
        <v>982</v>
      </c>
      <c r="D1190" s="2" t="s">
        <v>5037</v>
      </c>
      <c r="E1190" s="2" t="s">
        <v>5038</v>
      </c>
      <c r="F1190" s="196" t="s">
        <v>4657</v>
      </c>
      <c r="G1190" s="2">
        <v>3</v>
      </c>
      <c r="H1190" s="2" t="s">
        <v>5759</v>
      </c>
      <c r="I1190" s="2" t="s">
        <v>115</v>
      </c>
      <c r="J1190" s="2" t="s">
        <v>339</v>
      </c>
      <c r="K1190" s="2" t="s">
        <v>652</v>
      </c>
      <c r="L1190" s="34" t="str">
        <f t="shared" si="72"/>
        <v>前田　明博 (3)</v>
      </c>
      <c r="M1190" s="34" t="str">
        <f t="shared" si="73"/>
        <v>04</v>
      </c>
      <c r="N1190" s="34" t="str">
        <f t="shared" si="74"/>
        <v>Akihiro MAEDA (04)</v>
      </c>
      <c r="O1190" s="34">
        <f t="shared" si="75"/>
        <v>100001200</v>
      </c>
    </row>
    <row r="1191" spans="1:15" ht="18">
      <c r="A1191" s="186">
        <v>1201</v>
      </c>
      <c r="B1191" s="2">
        <v>492302</v>
      </c>
      <c r="C1191" s="2" t="s">
        <v>982</v>
      </c>
      <c r="D1191" s="2" t="s">
        <v>5039</v>
      </c>
      <c r="E1191" s="2" t="s">
        <v>5040</v>
      </c>
      <c r="F1191" s="196" t="s">
        <v>4164</v>
      </c>
      <c r="G1191" s="2">
        <v>3</v>
      </c>
      <c r="H1191" s="2" t="s">
        <v>5759</v>
      </c>
      <c r="I1191" s="2" t="s">
        <v>72</v>
      </c>
      <c r="J1191" s="2" t="s">
        <v>1235</v>
      </c>
      <c r="K1191" s="2" t="s">
        <v>42</v>
      </c>
      <c r="L1191" s="34" t="str">
        <f t="shared" si="72"/>
        <v>伊藤　瀬奈 (3)</v>
      </c>
      <c r="M1191" s="34" t="str">
        <f t="shared" si="73"/>
        <v>04</v>
      </c>
      <c r="N1191" s="34" t="str">
        <f t="shared" si="74"/>
        <v>Sena ITO (04)</v>
      </c>
      <c r="O1191" s="34">
        <f t="shared" si="75"/>
        <v>100001201</v>
      </c>
    </row>
    <row r="1192" spans="1:15" ht="18">
      <c r="A1192" s="186">
        <v>1202</v>
      </c>
      <c r="B1192" s="2">
        <v>492302</v>
      </c>
      <c r="C1192" s="2" t="s">
        <v>982</v>
      </c>
      <c r="D1192" s="2" t="s">
        <v>5041</v>
      </c>
      <c r="E1192" s="2" t="s">
        <v>5042</v>
      </c>
      <c r="F1192" s="196" t="s">
        <v>5043</v>
      </c>
      <c r="G1192" s="2">
        <v>3</v>
      </c>
      <c r="H1192" s="2" t="s">
        <v>5759</v>
      </c>
      <c r="I1192" s="2" t="s">
        <v>5044</v>
      </c>
      <c r="J1192" s="2" t="s">
        <v>302</v>
      </c>
      <c r="K1192" s="2" t="s">
        <v>42</v>
      </c>
      <c r="L1192" s="34" t="str">
        <f t="shared" si="72"/>
        <v>勝　琉斗 (3)</v>
      </c>
      <c r="M1192" s="34" t="str">
        <f t="shared" si="73"/>
        <v>05</v>
      </c>
      <c r="N1192" s="34" t="str">
        <f t="shared" si="74"/>
        <v>Ryuto KATSU (05)</v>
      </c>
      <c r="O1192" s="34">
        <f t="shared" si="75"/>
        <v>100001202</v>
      </c>
    </row>
    <row r="1193" spans="1:15" ht="18">
      <c r="A1193" s="186">
        <v>1203</v>
      </c>
      <c r="B1193" s="2">
        <v>492302</v>
      </c>
      <c r="C1193" s="2" t="s">
        <v>982</v>
      </c>
      <c r="D1193" s="2" t="s">
        <v>5048</v>
      </c>
      <c r="E1193" s="2" t="s">
        <v>5049</v>
      </c>
      <c r="F1193" s="196" t="s">
        <v>3628</v>
      </c>
      <c r="G1193" s="2">
        <v>3</v>
      </c>
      <c r="H1193" s="2" t="s">
        <v>5759</v>
      </c>
      <c r="I1193" s="2" t="s">
        <v>5050</v>
      </c>
      <c r="J1193" s="2" t="s">
        <v>766</v>
      </c>
      <c r="K1193" s="2" t="s">
        <v>42</v>
      </c>
      <c r="L1193" s="34" t="str">
        <f t="shared" si="72"/>
        <v>塩屋　風太 (3)</v>
      </c>
      <c r="M1193" s="34" t="str">
        <f t="shared" si="73"/>
        <v>04</v>
      </c>
      <c r="N1193" s="34" t="str">
        <f t="shared" si="74"/>
        <v>Futa SHIOYA (04)</v>
      </c>
      <c r="O1193" s="34">
        <f t="shared" si="75"/>
        <v>100001203</v>
      </c>
    </row>
    <row r="1194" spans="1:15" ht="18">
      <c r="A1194" s="186">
        <v>1204</v>
      </c>
      <c r="B1194" s="2">
        <v>492302</v>
      </c>
      <c r="C1194" s="2" t="s">
        <v>982</v>
      </c>
      <c r="D1194" s="2" t="s">
        <v>5051</v>
      </c>
      <c r="E1194" s="2" t="s">
        <v>5052</v>
      </c>
      <c r="F1194" s="196" t="s">
        <v>3624</v>
      </c>
      <c r="G1194" s="2">
        <v>3</v>
      </c>
      <c r="H1194" s="2" t="s">
        <v>5761</v>
      </c>
      <c r="I1194" s="2" t="s">
        <v>5053</v>
      </c>
      <c r="J1194" s="2" t="s">
        <v>309</v>
      </c>
      <c r="K1194" s="2" t="s">
        <v>42</v>
      </c>
      <c r="L1194" s="34" t="str">
        <f t="shared" si="72"/>
        <v>山坂　隼也 (3)</v>
      </c>
      <c r="M1194" s="34" t="str">
        <f t="shared" si="73"/>
        <v>05</v>
      </c>
      <c r="N1194" s="34" t="str">
        <f t="shared" si="74"/>
        <v>Shunya YAMASAKA (05)</v>
      </c>
      <c r="O1194" s="34">
        <f t="shared" si="75"/>
        <v>100001204</v>
      </c>
    </row>
    <row r="1195" spans="1:15" ht="18">
      <c r="A1195" s="186">
        <v>1205</v>
      </c>
      <c r="B1195" s="2">
        <v>492302</v>
      </c>
      <c r="C1195" s="2" t="s">
        <v>982</v>
      </c>
      <c r="D1195" s="2" t="s">
        <v>5056</v>
      </c>
      <c r="E1195" s="2" t="s">
        <v>5057</v>
      </c>
      <c r="F1195" s="196" t="s">
        <v>5058</v>
      </c>
      <c r="G1195" s="2">
        <v>3</v>
      </c>
      <c r="H1195" s="2" t="s">
        <v>5762</v>
      </c>
      <c r="I1195" s="2" t="s">
        <v>1227</v>
      </c>
      <c r="J1195" s="2" t="s">
        <v>296</v>
      </c>
      <c r="K1195" s="2" t="s">
        <v>42</v>
      </c>
      <c r="L1195" s="34" t="str">
        <f t="shared" si="72"/>
        <v>小宮　泰誠 (3)</v>
      </c>
      <c r="M1195" s="34" t="str">
        <f t="shared" si="73"/>
        <v>04</v>
      </c>
      <c r="N1195" s="34" t="str">
        <f t="shared" si="74"/>
        <v>Taisei KOMIYA (04)</v>
      </c>
      <c r="O1195" s="34">
        <f t="shared" si="75"/>
        <v>100001205</v>
      </c>
    </row>
    <row r="1196" spans="1:15" ht="18">
      <c r="A1196" s="186">
        <v>1206</v>
      </c>
      <c r="B1196" s="2">
        <v>492302</v>
      </c>
      <c r="C1196" s="2" t="s">
        <v>982</v>
      </c>
      <c r="D1196" s="2" t="s">
        <v>5059</v>
      </c>
      <c r="E1196" s="2" t="s">
        <v>5060</v>
      </c>
      <c r="F1196" s="196" t="s">
        <v>3620</v>
      </c>
      <c r="G1196" s="2">
        <v>3</v>
      </c>
      <c r="H1196" s="2" t="s">
        <v>5759</v>
      </c>
      <c r="I1196" s="2" t="s">
        <v>1424</v>
      </c>
      <c r="J1196" s="2" t="s">
        <v>5061</v>
      </c>
      <c r="K1196" s="2" t="s">
        <v>42</v>
      </c>
      <c r="L1196" s="34" t="str">
        <f t="shared" si="72"/>
        <v>杉山　遥晃 (3)</v>
      </c>
      <c r="M1196" s="34" t="str">
        <f t="shared" si="73"/>
        <v>04</v>
      </c>
      <c r="N1196" s="34" t="str">
        <f t="shared" si="74"/>
        <v>Haruaki SUGIYAMA (04)</v>
      </c>
      <c r="O1196" s="34">
        <f t="shared" si="75"/>
        <v>100001206</v>
      </c>
    </row>
    <row r="1197" spans="1:15" ht="18">
      <c r="A1197" s="186">
        <v>1207</v>
      </c>
      <c r="B1197" s="2">
        <v>492302</v>
      </c>
      <c r="C1197" s="2" t="s">
        <v>982</v>
      </c>
      <c r="D1197" s="2" t="s">
        <v>5062</v>
      </c>
      <c r="E1197" s="2" t="s">
        <v>5063</v>
      </c>
      <c r="F1197" s="196" t="s">
        <v>5064</v>
      </c>
      <c r="G1197" s="2">
        <v>3</v>
      </c>
      <c r="H1197" s="2" t="s">
        <v>5779</v>
      </c>
      <c r="I1197" s="2" t="s">
        <v>166</v>
      </c>
      <c r="J1197" s="2" t="s">
        <v>284</v>
      </c>
      <c r="K1197" s="2" t="s">
        <v>42</v>
      </c>
      <c r="L1197" s="34" t="str">
        <f t="shared" si="72"/>
        <v>真木　駿祐 (3)</v>
      </c>
      <c r="M1197" s="34" t="str">
        <f t="shared" si="73"/>
        <v>04</v>
      </c>
      <c r="N1197" s="34" t="str">
        <f t="shared" si="74"/>
        <v>Shunsuke MAKI (04)</v>
      </c>
      <c r="O1197" s="34">
        <f t="shared" si="75"/>
        <v>100001207</v>
      </c>
    </row>
    <row r="1198" spans="1:15" ht="18">
      <c r="A1198" s="186">
        <v>1208</v>
      </c>
      <c r="B1198" s="2">
        <v>492302</v>
      </c>
      <c r="C1198" s="2" t="s">
        <v>982</v>
      </c>
      <c r="D1198" s="2" t="s">
        <v>5065</v>
      </c>
      <c r="E1198" s="2" t="s">
        <v>5066</v>
      </c>
      <c r="F1198" s="196" t="s">
        <v>4326</v>
      </c>
      <c r="G1198" s="2">
        <v>3</v>
      </c>
      <c r="H1198" s="2" t="s">
        <v>5759</v>
      </c>
      <c r="I1198" s="2" t="s">
        <v>5067</v>
      </c>
      <c r="J1198" s="2" t="s">
        <v>513</v>
      </c>
      <c r="K1198" s="2" t="s">
        <v>42</v>
      </c>
      <c r="L1198" s="34" t="str">
        <f t="shared" si="72"/>
        <v>出原　悠羽 (3)</v>
      </c>
      <c r="M1198" s="34" t="str">
        <f t="shared" si="73"/>
        <v>04</v>
      </c>
      <c r="N1198" s="34" t="str">
        <f t="shared" si="74"/>
        <v>Yu IZUHARA (04)</v>
      </c>
      <c r="O1198" s="34">
        <f t="shared" si="75"/>
        <v>100001208</v>
      </c>
    </row>
    <row r="1199" spans="1:15" ht="18">
      <c r="A1199" s="186">
        <v>1209</v>
      </c>
      <c r="B1199" s="2">
        <v>492302</v>
      </c>
      <c r="C1199" s="2" t="s">
        <v>982</v>
      </c>
      <c r="D1199" s="2" t="s">
        <v>5068</v>
      </c>
      <c r="E1199" s="2" t="s">
        <v>5069</v>
      </c>
      <c r="F1199" s="196" t="s">
        <v>3863</v>
      </c>
      <c r="G1199" s="2">
        <v>3</v>
      </c>
      <c r="H1199" s="2" t="s">
        <v>5759</v>
      </c>
      <c r="I1199" s="2" t="s">
        <v>437</v>
      </c>
      <c r="J1199" s="2" t="s">
        <v>3096</v>
      </c>
      <c r="K1199" s="2" t="s">
        <v>42</v>
      </c>
      <c r="L1199" s="34" t="str">
        <f t="shared" si="72"/>
        <v>別所　弘規 (3)</v>
      </c>
      <c r="M1199" s="34" t="str">
        <f t="shared" si="73"/>
        <v>04</v>
      </c>
      <c r="N1199" s="34" t="str">
        <f t="shared" si="74"/>
        <v>Hironori BESSHO (04)</v>
      </c>
      <c r="O1199" s="34">
        <f t="shared" si="75"/>
        <v>100001209</v>
      </c>
    </row>
    <row r="1200" spans="1:15" ht="18">
      <c r="A1200" s="186">
        <v>1210</v>
      </c>
      <c r="B1200" s="2">
        <v>492302</v>
      </c>
      <c r="C1200" s="2" t="s">
        <v>982</v>
      </c>
      <c r="D1200" s="2" t="s">
        <v>5070</v>
      </c>
      <c r="E1200" s="2" t="s">
        <v>5071</v>
      </c>
      <c r="F1200" s="196" t="s">
        <v>5002</v>
      </c>
      <c r="G1200" s="2">
        <v>3</v>
      </c>
      <c r="H1200" s="2" t="s">
        <v>5759</v>
      </c>
      <c r="I1200" s="2" t="s">
        <v>863</v>
      </c>
      <c r="J1200" s="2" t="s">
        <v>92</v>
      </c>
      <c r="K1200" s="2" t="s">
        <v>42</v>
      </c>
      <c r="L1200" s="34" t="str">
        <f t="shared" si="72"/>
        <v>丸尾　勇人 (3)</v>
      </c>
      <c r="M1200" s="34" t="str">
        <f t="shared" si="73"/>
        <v>04</v>
      </c>
      <c r="N1200" s="34" t="str">
        <f t="shared" si="74"/>
        <v>Hayato MARUO (04)</v>
      </c>
      <c r="O1200" s="34">
        <f t="shared" si="75"/>
        <v>100001210</v>
      </c>
    </row>
    <row r="1201" spans="1:15" ht="18">
      <c r="A1201" s="186">
        <v>1211</v>
      </c>
      <c r="B1201" s="2">
        <v>492302</v>
      </c>
      <c r="C1201" s="2" t="s">
        <v>982</v>
      </c>
      <c r="D1201" s="2" t="s">
        <v>5075</v>
      </c>
      <c r="E1201" s="2" t="s">
        <v>5076</v>
      </c>
      <c r="F1201" s="196" t="s">
        <v>4760</v>
      </c>
      <c r="G1201" s="2">
        <v>3</v>
      </c>
      <c r="H1201" s="2" t="s">
        <v>5978</v>
      </c>
      <c r="I1201" s="2" t="s">
        <v>499</v>
      </c>
      <c r="J1201" s="2" t="s">
        <v>60</v>
      </c>
      <c r="K1201" s="2" t="s">
        <v>42</v>
      </c>
      <c r="L1201" s="34" t="str">
        <f t="shared" si="72"/>
        <v>大西　拓海 (3)</v>
      </c>
      <c r="M1201" s="34" t="str">
        <f t="shared" si="73"/>
        <v>04</v>
      </c>
      <c r="N1201" s="34" t="str">
        <f t="shared" si="74"/>
        <v>Takumi ONISHI (04)</v>
      </c>
      <c r="O1201" s="34">
        <f t="shared" si="75"/>
        <v>100001211</v>
      </c>
    </row>
    <row r="1202" spans="1:15" ht="18">
      <c r="A1202" s="186">
        <v>1212</v>
      </c>
      <c r="B1202" s="2">
        <v>492302</v>
      </c>
      <c r="C1202" s="2" t="s">
        <v>982</v>
      </c>
      <c r="D1202" s="2" t="s">
        <v>7690</v>
      </c>
      <c r="E1202" s="2" t="s">
        <v>7691</v>
      </c>
      <c r="F1202" s="196" t="s">
        <v>3938</v>
      </c>
      <c r="G1202" s="2">
        <v>3</v>
      </c>
      <c r="H1202" s="2" t="s">
        <v>5759</v>
      </c>
      <c r="I1202" s="2" t="s">
        <v>884</v>
      </c>
      <c r="J1202" s="2" t="s">
        <v>7692</v>
      </c>
      <c r="K1202" s="2" t="s">
        <v>42</v>
      </c>
      <c r="L1202" s="34" t="str">
        <f t="shared" si="72"/>
        <v>堀内　健孜 (3)</v>
      </c>
      <c r="M1202" s="34" t="str">
        <f t="shared" si="73"/>
        <v>05</v>
      </c>
      <c r="N1202" s="34" t="str">
        <f t="shared" si="74"/>
        <v>Tatsushi HORIUCHI (05)</v>
      </c>
      <c r="O1202" s="34">
        <f t="shared" si="75"/>
        <v>100001212</v>
      </c>
    </row>
    <row r="1203" spans="1:15" ht="18">
      <c r="A1203" s="186">
        <v>1213</v>
      </c>
      <c r="B1203" s="2">
        <v>492302</v>
      </c>
      <c r="C1203" s="2" t="s">
        <v>982</v>
      </c>
      <c r="D1203" s="2" t="s">
        <v>7693</v>
      </c>
      <c r="E1203" s="2" t="s">
        <v>7694</v>
      </c>
      <c r="F1203" s="196" t="s">
        <v>7695</v>
      </c>
      <c r="G1203" s="2">
        <v>3</v>
      </c>
      <c r="H1203" s="2" t="s">
        <v>5760</v>
      </c>
      <c r="I1203" s="2" t="s">
        <v>842</v>
      </c>
      <c r="J1203" s="2" t="s">
        <v>185</v>
      </c>
      <c r="K1203" s="2" t="s">
        <v>42</v>
      </c>
      <c r="L1203" s="34" t="str">
        <f t="shared" si="72"/>
        <v>東　光流 (3)</v>
      </c>
      <c r="M1203" s="34" t="str">
        <f t="shared" si="73"/>
        <v>04</v>
      </c>
      <c r="N1203" s="34" t="str">
        <f t="shared" si="74"/>
        <v>Hikaru AZUMA (04)</v>
      </c>
      <c r="O1203" s="34">
        <f t="shared" si="75"/>
        <v>100001213</v>
      </c>
    </row>
    <row r="1204" spans="1:15" ht="18">
      <c r="A1204" s="186">
        <v>1214</v>
      </c>
      <c r="B1204" s="2">
        <v>492302</v>
      </c>
      <c r="C1204" s="2" t="s">
        <v>982</v>
      </c>
      <c r="D1204" s="2" t="s">
        <v>7696</v>
      </c>
      <c r="E1204" s="2" t="s">
        <v>7697</v>
      </c>
      <c r="F1204" s="196" t="s">
        <v>7698</v>
      </c>
      <c r="G1204" s="2">
        <v>3</v>
      </c>
      <c r="H1204" s="2" t="s">
        <v>5759</v>
      </c>
      <c r="I1204" s="2" t="s">
        <v>7699</v>
      </c>
      <c r="J1204" s="2" t="s">
        <v>98</v>
      </c>
      <c r="K1204" s="2" t="s">
        <v>42</v>
      </c>
      <c r="L1204" s="34" t="str">
        <f t="shared" si="72"/>
        <v>石橋　優介 (3)</v>
      </c>
      <c r="M1204" s="34" t="str">
        <f t="shared" si="73"/>
        <v>04</v>
      </c>
      <c r="N1204" s="34" t="str">
        <f t="shared" si="74"/>
        <v>Yusuke ISHIBASHI (04)</v>
      </c>
      <c r="O1204" s="34">
        <f t="shared" si="75"/>
        <v>100001214</v>
      </c>
    </row>
    <row r="1205" spans="1:15" ht="18">
      <c r="A1205" s="186">
        <v>1215</v>
      </c>
      <c r="B1205" s="2">
        <v>492302</v>
      </c>
      <c r="C1205" s="2" t="s">
        <v>982</v>
      </c>
      <c r="D1205" s="2" t="s">
        <v>7700</v>
      </c>
      <c r="E1205" s="2" t="s">
        <v>7701</v>
      </c>
      <c r="F1205" s="196" t="s">
        <v>5242</v>
      </c>
      <c r="G1205" s="2">
        <v>3</v>
      </c>
      <c r="H1205" s="2" t="s">
        <v>5759</v>
      </c>
      <c r="I1205" s="2" t="s">
        <v>69</v>
      </c>
      <c r="J1205" s="2" t="s">
        <v>922</v>
      </c>
      <c r="K1205" s="2" t="s">
        <v>42</v>
      </c>
      <c r="L1205" s="34" t="str">
        <f t="shared" si="72"/>
        <v>八木　善大 (3)</v>
      </c>
      <c r="M1205" s="34" t="str">
        <f t="shared" si="73"/>
        <v>05</v>
      </c>
      <c r="N1205" s="34" t="str">
        <f t="shared" si="74"/>
        <v>Yoshihiro YAGI (05)</v>
      </c>
      <c r="O1205" s="34">
        <f t="shared" si="75"/>
        <v>100001215</v>
      </c>
    </row>
    <row r="1206" spans="1:15" ht="18">
      <c r="A1206" s="186">
        <v>1216</v>
      </c>
      <c r="B1206" s="2">
        <v>492302</v>
      </c>
      <c r="C1206" s="2" t="s">
        <v>982</v>
      </c>
      <c r="D1206" s="2" t="s">
        <v>7702</v>
      </c>
      <c r="E1206" s="2" t="s">
        <v>7703</v>
      </c>
      <c r="F1206" s="196" t="s">
        <v>7704</v>
      </c>
      <c r="G1206" s="2">
        <v>2</v>
      </c>
      <c r="H1206" s="2" t="s">
        <v>5759</v>
      </c>
      <c r="I1206" s="2" t="s">
        <v>7705</v>
      </c>
      <c r="J1206" s="2" t="s">
        <v>118</v>
      </c>
      <c r="K1206" s="2" t="s">
        <v>42</v>
      </c>
      <c r="L1206" s="34" t="str">
        <f t="shared" si="72"/>
        <v>黒木　翔吾 (2)</v>
      </c>
      <c r="M1206" s="34" t="str">
        <f t="shared" si="73"/>
        <v>05</v>
      </c>
      <c r="N1206" s="34" t="str">
        <f t="shared" si="74"/>
        <v>Shogo KUROGI (05)</v>
      </c>
      <c r="O1206" s="34">
        <f t="shared" si="75"/>
        <v>100001216</v>
      </c>
    </row>
    <row r="1207" spans="1:15" ht="18">
      <c r="A1207" s="186">
        <v>1217</v>
      </c>
      <c r="B1207" s="2">
        <v>492302</v>
      </c>
      <c r="C1207" s="2" t="s">
        <v>982</v>
      </c>
      <c r="D1207" s="2" t="s">
        <v>7706</v>
      </c>
      <c r="E1207" s="2" t="s">
        <v>7707</v>
      </c>
      <c r="F1207" s="196" t="s">
        <v>6532</v>
      </c>
      <c r="G1207" s="2">
        <v>2</v>
      </c>
      <c r="H1207" s="2" t="s">
        <v>5759</v>
      </c>
      <c r="I1207" s="2" t="s">
        <v>1040</v>
      </c>
      <c r="J1207" s="2" t="s">
        <v>457</v>
      </c>
      <c r="K1207" s="2" t="s">
        <v>42</v>
      </c>
      <c r="L1207" s="34" t="str">
        <f t="shared" si="72"/>
        <v>岡　周弥 (2)</v>
      </c>
      <c r="M1207" s="34" t="str">
        <f t="shared" si="73"/>
        <v>05</v>
      </c>
      <c r="N1207" s="34" t="str">
        <f t="shared" si="74"/>
        <v>Shuya OKA (05)</v>
      </c>
      <c r="O1207" s="34">
        <f t="shared" si="75"/>
        <v>100001217</v>
      </c>
    </row>
    <row r="1208" spans="1:15" ht="18">
      <c r="A1208" s="186">
        <v>1218</v>
      </c>
      <c r="B1208" s="2">
        <v>492302</v>
      </c>
      <c r="C1208" s="2" t="s">
        <v>982</v>
      </c>
      <c r="D1208" s="2" t="s">
        <v>7708</v>
      </c>
      <c r="E1208" s="2" t="s">
        <v>7709</v>
      </c>
      <c r="F1208" s="196" t="s">
        <v>6907</v>
      </c>
      <c r="G1208" s="2">
        <v>2</v>
      </c>
      <c r="H1208" s="2" t="s">
        <v>5759</v>
      </c>
      <c r="I1208" s="2" t="s">
        <v>7710</v>
      </c>
      <c r="J1208" s="2" t="s">
        <v>109</v>
      </c>
      <c r="K1208" s="2" t="s">
        <v>42</v>
      </c>
      <c r="L1208" s="34" t="str">
        <f t="shared" si="72"/>
        <v>ウチェンナ　健太 (2)</v>
      </c>
      <c r="M1208" s="34" t="str">
        <f t="shared" si="73"/>
        <v>05</v>
      </c>
      <c r="N1208" s="34" t="str">
        <f t="shared" si="74"/>
        <v>Kenta UCHENNA (05)</v>
      </c>
      <c r="O1208" s="34">
        <f t="shared" si="75"/>
        <v>100001218</v>
      </c>
    </row>
    <row r="1209" spans="1:15" ht="18">
      <c r="A1209" s="186">
        <v>1219</v>
      </c>
      <c r="B1209" s="2">
        <v>492302</v>
      </c>
      <c r="C1209" s="2" t="s">
        <v>982</v>
      </c>
      <c r="D1209" s="2" t="s">
        <v>7711</v>
      </c>
      <c r="E1209" s="2" t="s">
        <v>7712</v>
      </c>
      <c r="F1209" s="196" t="s">
        <v>6586</v>
      </c>
      <c r="G1209" s="2">
        <v>2</v>
      </c>
      <c r="H1209" s="2" t="s">
        <v>5759</v>
      </c>
      <c r="I1209" s="2" t="s">
        <v>46</v>
      </c>
      <c r="J1209" s="2" t="s">
        <v>45</v>
      </c>
      <c r="K1209" s="2" t="s">
        <v>42</v>
      </c>
      <c r="L1209" s="34" t="str">
        <f t="shared" si="72"/>
        <v>藤本　晃太朗 (2)</v>
      </c>
      <c r="M1209" s="34" t="str">
        <f t="shared" si="73"/>
        <v>05</v>
      </c>
      <c r="N1209" s="34" t="str">
        <f t="shared" si="74"/>
        <v>Kotaro FUJIMOTO (05)</v>
      </c>
      <c r="O1209" s="34">
        <f t="shared" si="75"/>
        <v>100001219</v>
      </c>
    </row>
    <row r="1210" spans="1:15" ht="18">
      <c r="A1210" s="186">
        <v>1220</v>
      </c>
      <c r="B1210" s="2">
        <v>492302</v>
      </c>
      <c r="C1210" s="2" t="s">
        <v>982</v>
      </c>
      <c r="D1210" s="2" t="s">
        <v>7713</v>
      </c>
      <c r="E1210" s="2" t="s">
        <v>7714</v>
      </c>
      <c r="F1210" s="196" t="s">
        <v>6595</v>
      </c>
      <c r="G1210" s="2">
        <v>2</v>
      </c>
      <c r="H1210" s="2" t="s">
        <v>5759</v>
      </c>
      <c r="I1210" s="2" t="s">
        <v>888</v>
      </c>
      <c r="J1210" s="2" t="s">
        <v>88</v>
      </c>
      <c r="K1210" s="2" t="s">
        <v>42</v>
      </c>
      <c r="L1210" s="34" t="str">
        <f t="shared" si="72"/>
        <v>池辺　智哉 (2)</v>
      </c>
      <c r="M1210" s="34" t="str">
        <f t="shared" si="73"/>
        <v>05</v>
      </c>
      <c r="N1210" s="34" t="str">
        <f t="shared" si="74"/>
        <v>Tomoya IKEBE (05)</v>
      </c>
      <c r="O1210" s="34">
        <f t="shared" si="75"/>
        <v>100001220</v>
      </c>
    </row>
    <row r="1211" spans="1:15" ht="18">
      <c r="A1211" s="186">
        <v>1221</v>
      </c>
      <c r="B1211" s="2">
        <v>492302</v>
      </c>
      <c r="C1211" s="2" t="s">
        <v>982</v>
      </c>
      <c r="D1211" s="2" t="s">
        <v>7715</v>
      </c>
      <c r="E1211" s="2" t="s">
        <v>7716</v>
      </c>
      <c r="F1211" s="196" t="s">
        <v>6715</v>
      </c>
      <c r="G1211" s="2">
        <v>2</v>
      </c>
      <c r="H1211" s="2" t="s">
        <v>5759</v>
      </c>
      <c r="I1211" s="2" t="s">
        <v>297</v>
      </c>
      <c r="J1211" s="2" t="s">
        <v>421</v>
      </c>
      <c r="K1211" s="2" t="s">
        <v>42</v>
      </c>
      <c r="L1211" s="34" t="str">
        <f t="shared" si="72"/>
        <v>中澤　亮希 (2)</v>
      </c>
      <c r="M1211" s="34" t="str">
        <f t="shared" si="73"/>
        <v>05</v>
      </c>
      <c r="N1211" s="34" t="str">
        <f t="shared" si="74"/>
        <v>Ryoki NAKAZAWA (05)</v>
      </c>
      <c r="O1211" s="34">
        <f t="shared" si="75"/>
        <v>100001221</v>
      </c>
    </row>
    <row r="1212" spans="1:15" ht="18">
      <c r="A1212" s="186">
        <v>1222</v>
      </c>
      <c r="B1212" s="2">
        <v>492302</v>
      </c>
      <c r="C1212" s="2" t="s">
        <v>982</v>
      </c>
      <c r="D1212" s="2" t="s">
        <v>7717</v>
      </c>
      <c r="E1212" s="2" t="s">
        <v>7718</v>
      </c>
      <c r="F1212" s="196" t="s">
        <v>7719</v>
      </c>
      <c r="G1212" s="2">
        <v>2</v>
      </c>
      <c r="H1212" s="2" t="s">
        <v>5759</v>
      </c>
      <c r="I1212" s="2" t="s">
        <v>7720</v>
      </c>
      <c r="J1212" s="2" t="s">
        <v>7164</v>
      </c>
      <c r="K1212" s="2" t="s">
        <v>42</v>
      </c>
      <c r="L1212" s="34" t="str">
        <f t="shared" si="72"/>
        <v>関谷　友陽 (2)</v>
      </c>
      <c r="M1212" s="34" t="str">
        <f t="shared" si="73"/>
        <v>05</v>
      </c>
      <c r="N1212" s="34" t="str">
        <f t="shared" si="74"/>
        <v>Yuhi SEKITANI (05)</v>
      </c>
      <c r="O1212" s="34">
        <f t="shared" si="75"/>
        <v>100001222</v>
      </c>
    </row>
    <row r="1213" spans="1:15" ht="18">
      <c r="A1213" s="186">
        <v>1223</v>
      </c>
      <c r="B1213" s="2">
        <v>492302</v>
      </c>
      <c r="C1213" s="2" t="s">
        <v>982</v>
      </c>
      <c r="D1213" s="2" t="s">
        <v>7721</v>
      </c>
      <c r="E1213" s="2" t="s">
        <v>7722</v>
      </c>
      <c r="F1213" s="196" t="s">
        <v>7723</v>
      </c>
      <c r="G1213" s="2">
        <v>2</v>
      </c>
      <c r="H1213" s="2" t="s">
        <v>5779</v>
      </c>
      <c r="I1213" s="2" t="s">
        <v>7724</v>
      </c>
      <c r="J1213" s="2" t="s">
        <v>5346</v>
      </c>
      <c r="K1213" s="2" t="s">
        <v>42</v>
      </c>
      <c r="L1213" s="34" t="str">
        <f t="shared" si="72"/>
        <v>建口　愛斗 (2)</v>
      </c>
      <c r="M1213" s="34" t="str">
        <f t="shared" si="73"/>
        <v>05</v>
      </c>
      <c r="N1213" s="34" t="str">
        <f t="shared" si="74"/>
        <v>Aito TATEGUCHI (05)</v>
      </c>
      <c r="O1213" s="34">
        <f t="shared" si="75"/>
        <v>100001223</v>
      </c>
    </row>
    <row r="1214" spans="1:15" ht="18">
      <c r="A1214" s="186">
        <v>1224</v>
      </c>
      <c r="B1214" s="2">
        <v>492302</v>
      </c>
      <c r="C1214" s="2" t="s">
        <v>982</v>
      </c>
      <c r="D1214" s="2" t="s">
        <v>7725</v>
      </c>
      <c r="E1214" s="2" t="s">
        <v>7726</v>
      </c>
      <c r="F1214" s="196" t="s">
        <v>7727</v>
      </c>
      <c r="G1214" s="2">
        <v>2</v>
      </c>
      <c r="H1214" s="2" t="s">
        <v>5759</v>
      </c>
      <c r="I1214" s="2" t="s">
        <v>7728</v>
      </c>
      <c r="J1214" s="2" t="s">
        <v>141</v>
      </c>
      <c r="K1214" s="2" t="s">
        <v>42</v>
      </c>
      <c r="L1214" s="34" t="str">
        <f t="shared" si="72"/>
        <v>道　尚冶 (2)</v>
      </c>
      <c r="M1214" s="34" t="str">
        <f t="shared" si="73"/>
        <v>05</v>
      </c>
      <c r="N1214" s="34" t="str">
        <f t="shared" si="74"/>
        <v>Naoya MICHI (05)</v>
      </c>
      <c r="O1214" s="34">
        <f t="shared" si="75"/>
        <v>100001224</v>
      </c>
    </row>
    <row r="1215" spans="1:15" ht="18">
      <c r="A1215" s="186">
        <v>1225</v>
      </c>
      <c r="B1215" s="2">
        <v>492302</v>
      </c>
      <c r="C1215" s="2" t="s">
        <v>982</v>
      </c>
      <c r="D1215" s="2" t="s">
        <v>7729</v>
      </c>
      <c r="E1215" s="2" t="s">
        <v>7730</v>
      </c>
      <c r="F1215" s="196" t="s">
        <v>7731</v>
      </c>
      <c r="G1215" s="2">
        <v>2</v>
      </c>
      <c r="H1215" s="2" t="s">
        <v>5759</v>
      </c>
      <c r="I1215" s="2" t="s">
        <v>95</v>
      </c>
      <c r="J1215" s="2" t="s">
        <v>823</v>
      </c>
      <c r="K1215" s="2" t="s">
        <v>42</v>
      </c>
      <c r="L1215" s="34" t="str">
        <f t="shared" si="72"/>
        <v>上田　龍之介 (2)</v>
      </c>
      <c r="M1215" s="34" t="str">
        <f t="shared" si="73"/>
        <v>05</v>
      </c>
      <c r="N1215" s="34" t="str">
        <f t="shared" si="74"/>
        <v>Ryunosuke UEDA (05)</v>
      </c>
      <c r="O1215" s="34">
        <f t="shared" si="75"/>
        <v>100001225</v>
      </c>
    </row>
    <row r="1216" spans="1:15" ht="18">
      <c r="A1216" s="186">
        <v>1226</v>
      </c>
      <c r="B1216" s="2">
        <v>492302</v>
      </c>
      <c r="C1216" s="2" t="s">
        <v>982</v>
      </c>
      <c r="D1216" s="2" t="s">
        <v>7732</v>
      </c>
      <c r="E1216" s="2" t="s">
        <v>7733</v>
      </c>
      <c r="F1216" s="196" t="s">
        <v>7734</v>
      </c>
      <c r="G1216" s="2">
        <v>2</v>
      </c>
      <c r="H1216" s="2" t="s">
        <v>5978</v>
      </c>
      <c r="I1216" s="2" t="s">
        <v>944</v>
      </c>
      <c r="J1216" s="2" t="s">
        <v>472</v>
      </c>
      <c r="K1216" s="2" t="s">
        <v>42</v>
      </c>
      <c r="L1216" s="34" t="str">
        <f t="shared" si="72"/>
        <v>新木　淳太 (2)</v>
      </c>
      <c r="M1216" s="34" t="str">
        <f t="shared" si="73"/>
        <v>05</v>
      </c>
      <c r="N1216" s="34" t="str">
        <f t="shared" si="74"/>
        <v>Junta ARAKI (05)</v>
      </c>
      <c r="O1216" s="34">
        <f t="shared" si="75"/>
        <v>100001226</v>
      </c>
    </row>
    <row r="1217" spans="1:15" ht="18">
      <c r="A1217" s="186">
        <v>1227</v>
      </c>
      <c r="B1217" s="2">
        <v>492302</v>
      </c>
      <c r="C1217" s="2" t="s">
        <v>982</v>
      </c>
      <c r="D1217" s="2" t="s">
        <v>7735</v>
      </c>
      <c r="E1217" s="2" t="s">
        <v>7736</v>
      </c>
      <c r="F1217" s="196" t="s">
        <v>6589</v>
      </c>
      <c r="G1217" s="2">
        <v>2</v>
      </c>
      <c r="H1217" s="2" t="s">
        <v>5759</v>
      </c>
      <c r="I1217" s="2" t="s">
        <v>7737</v>
      </c>
      <c r="J1217" s="2" t="s">
        <v>360</v>
      </c>
      <c r="K1217" s="2" t="s">
        <v>42</v>
      </c>
      <c r="L1217" s="34" t="str">
        <f t="shared" si="72"/>
        <v>上西　大和 (2)</v>
      </c>
      <c r="M1217" s="34" t="str">
        <f t="shared" si="73"/>
        <v>05</v>
      </c>
      <c r="N1217" s="34" t="str">
        <f t="shared" si="74"/>
        <v>Yamato UENISHI (05)</v>
      </c>
      <c r="O1217" s="34">
        <f t="shared" si="75"/>
        <v>100001227</v>
      </c>
    </row>
    <row r="1218" spans="1:15" ht="18">
      <c r="A1218" s="186">
        <v>1228</v>
      </c>
      <c r="B1218" s="2">
        <v>492302</v>
      </c>
      <c r="C1218" s="2" t="s">
        <v>982</v>
      </c>
      <c r="D1218" s="2" t="s">
        <v>7738</v>
      </c>
      <c r="E1218" s="2" t="s">
        <v>7739</v>
      </c>
      <c r="F1218" s="196" t="s">
        <v>7740</v>
      </c>
      <c r="G1218" s="2">
        <v>2</v>
      </c>
      <c r="H1218" s="2" t="s">
        <v>5759</v>
      </c>
      <c r="I1218" s="2" t="s">
        <v>7741</v>
      </c>
      <c r="J1218" s="2" t="s">
        <v>211</v>
      </c>
      <c r="K1218" s="2" t="s">
        <v>42</v>
      </c>
      <c r="L1218" s="34" t="str">
        <f t="shared" si="72"/>
        <v>小蔭　剛 (2)</v>
      </c>
      <c r="M1218" s="34" t="str">
        <f t="shared" si="73"/>
        <v>05</v>
      </c>
      <c r="N1218" s="34" t="str">
        <f t="shared" si="74"/>
        <v>Tsuyoshi KOKAGE (05)</v>
      </c>
      <c r="O1218" s="34">
        <f t="shared" si="75"/>
        <v>100001228</v>
      </c>
    </row>
    <row r="1219" spans="1:15" ht="18">
      <c r="A1219" s="186">
        <v>1229</v>
      </c>
      <c r="B1219" s="2">
        <v>492302</v>
      </c>
      <c r="C1219" s="2" t="s">
        <v>982</v>
      </c>
      <c r="D1219" s="2" t="s">
        <v>7742</v>
      </c>
      <c r="E1219" s="2" t="s">
        <v>7743</v>
      </c>
      <c r="F1219" s="196" t="s">
        <v>7744</v>
      </c>
      <c r="G1219" s="2">
        <v>2</v>
      </c>
      <c r="H1219" s="2" t="s">
        <v>5779</v>
      </c>
      <c r="I1219" s="2" t="s">
        <v>402</v>
      </c>
      <c r="J1219" s="2" t="s">
        <v>228</v>
      </c>
      <c r="K1219" s="2" t="s">
        <v>42</v>
      </c>
      <c r="L1219" s="34" t="str">
        <f t="shared" ref="L1219:L1282" si="76">IF($A1219="","",$D1219&amp;" ("&amp;$G1219&amp;")")</f>
        <v>高橋　怜生 (2)</v>
      </c>
      <c r="M1219" s="34" t="str">
        <f t="shared" ref="M1219:M1282" si="77">IF($A1219="","",RIGHT(YEAR($F1219),2))</f>
        <v>05</v>
      </c>
      <c r="N1219" s="34" t="str">
        <f t="shared" ref="N1219:N1282" si="78">IF($A1219="","",$J1219&amp;" "&amp;$I1219&amp;" ("&amp;$M1219&amp;")")</f>
        <v>Rei TAKAHASHI (05)</v>
      </c>
      <c r="O1219" s="34">
        <f t="shared" ref="O1219:O1282" si="79">IF($A1219="","",100000000+$A1219)</f>
        <v>100001229</v>
      </c>
    </row>
    <row r="1220" spans="1:15" ht="18">
      <c r="A1220" s="186">
        <v>1230</v>
      </c>
      <c r="B1220" s="2">
        <v>492302</v>
      </c>
      <c r="C1220" s="2" t="s">
        <v>982</v>
      </c>
      <c r="D1220" s="2" t="s">
        <v>7745</v>
      </c>
      <c r="E1220" s="2" t="s">
        <v>7746</v>
      </c>
      <c r="F1220" s="196" t="s">
        <v>5858</v>
      </c>
      <c r="G1220" s="2">
        <v>2</v>
      </c>
      <c r="H1220" s="2" t="s">
        <v>5759</v>
      </c>
      <c r="I1220" s="2" t="s">
        <v>7747</v>
      </c>
      <c r="J1220" s="2" t="s">
        <v>371</v>
      </c>
      <c r="K1220" s="2" t="s">
        <v>42</v>
      </c>
      <c r="L1220" s="34" t="str">
        <f t="shared" si="76"/>
        <v>大上　廉太郎 (2)</v>
      </c>
      <c r="M1220" s="34" t="str">
        <f t="shared" si="77"/>
        <v>05</v>
      </c>
      <c r="N1220" s="34" t="str">
        <f t="shared" si="78"/>
        <v>Rentaro OGAMI (05)</v>
      </c>
      <c r="O1220" s="34">
        <f t="shared" si="79"/>
        <v>100001230</v>
      </c>
    </row>
    <row r="1221" spans="1:15" ht="18">
      <c r="A1221" s="186">
        <v>1231</v>
      </c>
      <c r="B1221" s="2">
        <v>492302</v>
      </c>
      <c r="C1221" s="2" t="s">
        <v>982</v>
      </c>
      <c r="D1221" s="2" t="s">
        <v>7748</v>
      </c>
      <c r="E1221" s="2" t="s">
        <v>7749</v>
      </c>
      <c r="F1221" s="196" t="s">
        <v>6777</v>
      </c>
      <c r="G1221" s="2">
        <v>2</v>
      </c>
      <c r="H1221" s="2" t="s">
        <v>5759</v>
      </c>
      <c r="I1221" s="2" t="s">
        <v>726</v>
      </c>
      <c r="J1221" s="2" t="s">
        <v>271</v>
      </c>
      <c r="K1221" s="2" t="s">
        <v>42</v>
      </c>
      <c r="L1221" s="34" t="str">
        <f t="shared" si="76"/>
        <v>佐伯　颯真 (2)</v>
      </c>
      <c r="M1221" s="34" t="str">
        <f t="shared" si="77"/>
        <v>05</v>
      </c>
      <c r="N1221" s="34" t="str">
        <f t="shared" si="78"/>
        <v>Soma SAEKI (05)</v>
      </c>
      <c r="O1221" s="34">
        <f t="shared" si="79"/>
        <v>100001231</v>
      </c>
    </row>
    <row r="1222" spans="1:15" ht="18">
      <c r="A1222" s="186">
        <v>1232</v>
      </c>
      <c r="B1222" s="2">
        <v>492302</v>
      </c>
      <c r="C1222" s="2" t="s">
        <v>982</v>
      </c>
      <c r="D1222" s="2" t="s">
        <v>7750</v>
      </c>
      <c r="E1222" s="2" t="s">
        <v>7751</v>
      </c>
      <c r="F1222" s="196" t="s">
        <v>6065</v>
      </c>
      <c r="G1222" s="2">
        <v>2</v>
      </c>
      <c r="H1222" s="2" t="s">
        <v>5779</v>
      </c>
      <c r="I1222" s="2" t="s">
        <v>152</v>
      </c>
      <c r="J1222" s="2" t="s">
        <v>6252</v>
      </c>
      <c r="K1222" s="2" t="s">
        <v>42</v>
      </c>
      <c r="L1222" s="34" t="str">
        <f t="shared" si="76"/>
        <v>佐藤　吏 (2)</v>
      </c>
      <c r="M1222" s="34" t="str">
        <f t="shared" si="77"/>
        <v>05</v>
      </c>
      <c r="N1222" s="34" t="str">
        <f t="shared" si="78"/>
        <v>Tsukasa SATO (05)</v>
      </c>
      <c r="O1222" s="34">
        <f t="shared" si="79"/>
        <v>100001232</v>
      </c>
    </row>
    <row r="1223" spans="1:15" ht="18">
      <c r="A1223" s="186">
        <v>1233</v>
      </c>
      <c r="B1223" s="2">
        <v>492302</v>
      </c>
      <c r="C1223" s="2" t="s">
        <v>982</v>
      </c>
      <c r="D1223" s="2" t="s">
        <v>7752</v>
      </c>
      <c r="E1223" s="2" t="s">
        <v>7753</v>
      </c>
      <c r="F1223" s="196" t="s">
        <v>7754</v>
      </c>
      <c r="G1223" s="2">
        <v>2</v>
      </c>
      <c r="H1223" s="2" t="s">
        <v>5759</v>
      </c>
      <c r="I1223" s="2" t="s">
        <v>876</v>
      </c>
      <c r="J1223" s="2" t="s">
        <v>675</v>
      </c>
      <c r="K1223" s="2" t="s">
        <v>42</v>
      </c>
      <c r="L1223" s="34" t="str">
        <f t="shared" si="76"/>
        <v>北野　敦也 (2)</v>
      </c>
      <c r="M1223" s="34" t="str">
        <f t="shared" si="77"/>
        <v>05</v>
      </c>
      <c r="N1223" s="34" t="str">
        <f t="shared" si="78"/>
        <v>Atsuya KITANO (05)</v>
      </c>
      <c r="O1223" s="34">
        <f t="shared" si="79"/>
        <v>100001233</v>
      </c>
    </row>
    <row r="1224" spans="1:15" ht="18">
      <c r="A1224" s="186">
        <v>1234</v>
      </c>
      <c r="B1224" s="2">
        <v>492302</v>
      </c>
      <c r="C1224" s="2" t="s">
        <v>982</v>
      </c>
      <c r="D1224" s="2" t="s">
        <v>7755</v>
      </c>
      <c r="E1224" s="2" t="s">
        <v>7756</v>
      </c>
      <c r="F1224" s="196" t="s">
        <v>6574</v>
      </c>
      <c r="G1224" s="2">
        <v>2</v>
      </c>
      <c r="H1224" s="2" t="s">
        <v>5759</v>
      </c>
      <c r="I1224" s="2" t="s">
        <v>1199</v>
      </c>
      <c r="J1224" s="2" t="s">
        <v>5346</v>
      </c>
      <c r="K1224" s="2" t="s">
        <v>42</v>
      </c>
      <c r="L1224" s="34" t="str">
        <f t="shared" si="76"/>
        <v>大山　愛悟 (2)</v>
      </c>
      <c r="M1224" s="34" t="str">
        <f t="shared" si="77"/>
        <v>05</v>
      </c>
      <c r="N1224" s="34" t="str">
        <f t="shared" si="78"/>
        <v>Aito OYAMA (05)</v>
      </c>
      <c r="O1224" s="34">
        <f t="shared" si="79"/>
        <v>100001234</v>
      </c>
    </row>
    <row r="1225" spans="1:15" ht="18">
      <c r="A1225" s="186">
        <v>1235</v>
      </c>
      <c r="B1225" s="2">
        <v>492302</v>
      </c>
      <c r="C1225" s="2" t="s">
        <v>982</v>
      </c>
      <c r="D1225" s="2" t="s">
        <v>7757</v>
      </c>
      <c r="E1225" s="2" t="s">
        <v>7758</v>
      </c>
      <c r="F1225" s="196" t="s">
        <v>7759</v>
      </c>
      <c r="G1225" s="2">
        <v>2</v>
      </c>
      <c r="H1225" s="2" t="s">
        <v>5759</v>
      </c>
      <c r="I1225" s="2" t="s">
        <v>306</v>
      </c>
      <c r="J1225" s="2" t="s">
        <v>434</v>
      </c>
      <c r="K1225" s="2" t="s">
        <v>42</v>
      </c>
      <c r="L1225" s="34" t="str">
        <f t="shared" si="76"/>
        <v>前川　瑠偉 (2)</v>
      </c>
      <c r="M1225" s="34" t="str">
        <f t="shared" si="77"/>
        <v>05</v>
      </c>
      <c r="N1225" s="34" t="str">
        <f t="shared" si="78"/>
        <v>Rui MAEKAWA (05)</v>
      </c>
      <c r="O1225" s="34">
        <f t="shared" si="79"/>
        <v>100001235</v>
      </c>
    </row>
    <row r="1226" spans="1:15" ht="18">
      <c r="A1226" s="186">
        <v>1236</v>
      </c>
      <c r="B1226" s="2">
        <v>492302</v>
      </c>
      <c r="C1226" s="2" t="s">
        <v>982</v>
      </c>
      <c r="D1226" s="2" t="s">
        <v>7760</v>
      </c>
      <c r="E1226" s="2" t="s">
        <v>7761</v>
      </c>
      <c r="F1226" s="196" t="s">
        <v>7762</v>
      </c>
      <c r="G1226" s="2">
        <v>2</v>
      </c>
      <c r="H1226" s="2" t="s">
        <v>5759</v>
      </c>
      <c r="I1226" s="2" t="s">
        <v>454</v>
      </c>
      <c r="J1226" s="2" t="s">
        <v>4489</v>
      </c>
      <c r="K1226" s="2" t="s">
        <v>42</v>
      </c>
      <c r="L1226" s="34" t="str">
        <f t="shared" si="76"/>
        <v>山内　政成 (2)</v>
      </c>
      <c r="M1226" s="34" t="str">
        <f t="shared" si="77"/>
        <v>06</v>
      </c>
      <c r="N1226" s="34" t="str">
        <f t="shared" si="78"/>
        <v>Masanari YAMAUCHI (06)</v>
      </c>
      <c r="O1226" s="34">
        <f t="shared" si="79"/>
        <v>100001236</v>
      </c>
    </row>
    <row r="1227" spans="1:15" ht="18">
      <c r="A1227" s="186">
        <v>1237</v>
      </c>
      <c r="B1227" s="2">
        <v>492302</v>
      </c>
      <c r="C1227" s="2" t="s">
        <v>982</v>
      </c>
      <c r="D1227" s="2" t="s">
        <v>7763</v>
      </c>
      <c r="E1227" s="2" t="s">
        <v>7764</v>
      </c>
      <c r="F1227" s="196" t="s">
        <v>7641</v>
      </c>
      <c r="G1227" s="2">
        <v>2</v>
      </c>
      <c r="H1227" s="2" t="s">
        <v>5759</v>
      </c>
      <c r="I1227" s="2" t="s">
        <v>7765</v>
      </c>
      <c r="J1227" s="2" t="s">
        <v>7766</v>
      </c>
      <c r="K1227" s="2" t="s">
        <v>42</v>
      </c>
      <c r="L1227" s="34" t="str">
        <f t="shared" si="76"/>
        <v>王前　成登 (2)</v>
      </c>
      <c r="M1227" s="34" t="str">
        <f t="shared" si="77"/>
        <v>06</v>
      </c>
      <c r="N1227" s="34" t="str">
        <f t="shared" si="78"/>
        <v>Narito OMAE (06)</v>
      </c>
      <c r="O1227" s="34">
        <f t="shared" si="79"/>
        <v>100001237</v>
      </c>
    </row>
    <row r="1228" spans="1:15" ht="18">
      <c r="A1228" s="186">
        <v>1238</v>
      </c>
      <c r="B1228" s="2">
        <v>492302</v>
      </c>
      <c r="C1228" s="2" t="s">
        <v>982</v>
      </c>
      <c r="D1228" s="2" t="s">
        <v>7767</v>
      </c>
      <c r="E1228" s="2" t="s">
        <v>7768</v>
      </c>
      <c r="F1228" s="196" t="s">
        <v>5928</v>
      </c>
      <c r="G1228" s="2">
        <v>2</v>
      </c>
      <c r="H1228" s="2" t="s">
        <v>5762</v>
      </c>
      <c r="I1228" s="2" t="s">
        <v>7769</v>
      </c>
      <c r="J1228" s="2" t="s">
        <v>1007</v>
      </c>
      <c r="K1228" s="2" t="s">
        <v>42</v>
      </c>
      <c r="L1228" s="34" t="str">
        <f t="shared" si="76"/>
        <v>堀井　昊 (2)</v>
      </c>
      <c r="M1228" s="34" t="str">
        <f t="shared" si="77"/>
        <v>05</v>
      </c>
      <c r="N1228" s="34" t="str">
        <f t="shared" si="78"/>
        <v>Ko HORII (05)</v>
      </c>
      <c r="O1228" s="34">
        <f t="shared" si="79"/>
        <v>100001238</v>
      </c>
    </row>
    <row r="1229" spans="1:15" ht="18">
      <c r="A1229" s="186">
        <v>1239</v>
      </c>
      <c r="B1229" s="2">
        <v>492302</v>
      </c>
      <c r="C1229" s="2" t="s">
        <v>982</v>
      </c>
      <c r="D1229" s="2" t="s">
        <v>7770</v>
      </c>
      <c r="E1229" s="2" t="s">
        <v>7771</v>
      </c>
      <c r="F1229" s="196" t="s">
        <v>7015</v>
      </c>
      <c r="G1229" s="2">
        <v>2</v>
      </c>
      <c r="H1229" s="2" t="s">
        <v>5768</v>
      </c>
      <c r="I1229" s="2" t="s">
        <v>100</v>
      </c>
      <c r="J1229" s="2" t="s">
        <v>176</v>
      </c>
      <c r="K1229" s="2" t="s">
        <v>42</v>
      </c>
      <c r="L1229" s="34" t="str">
        <f t="shared" si="76"/>
        <v>岩本　優太 (2)</v>
      </c>
      <c r="M1229" s="34" t="str">
        <f t="shared" si="77"/>
        <v>05</v>
      </c>
      <c r="N1229" s="34" t="str">
        <f t="shared" si="78"/>
        <v>Yuta IWAMOTO (05)</v>
      </c>
      <c r="O1229" s="34">
        <f t="shared" si="79"/>
        <v>100001239</v>
      </c>
    </row>
    <row r="1230" spans="1:15" ht="18">
      <c r="A1230" s="186">
        <v>1240</v>
      </c>
      <c r="B1230" s="2">
        <v>492302</v>
      </c>
      <c r="C1230" s="2" t="s">
        <v>982</v>
      </c>
      <c r="D1230" s="2" t="s">
        <v>7772</v>
      </c>
      <c r="E1230" s="2" t="s">
        <v>7773</v>
      </c>
      <c r="F1230" s="196" t="s">
        <v>7774</v>
      </c>
      <c r="G1230" s="2">
        <v>2</v>
      </c>
      <c r="H1230" s="2" t="s">
        <v>5759</v>
      </c>
      <c r="I1230" s="2" t="s">
        <v>7775</v>
      </c>
      <c r="J1230" s="2" t="s">
        <v>45</v>
      </c>
      <c r="K1230" s="2" t="s">
        <v>42</v>
      </c>
      <c r="L1230" s="34" t="str">
        <f t="shared" si="76"/>
        <v>石塚　洸汰朗 (2)</v>
      </c>
      <c r="M1230" s="34" t="str">
        <f t="shared" si="77"/>
        <v>05</v>
      </c>
      <c r="N1230" s="34" t="str">
        <f t="shared" si="78"/>
        <v>Kotaro ISHIZUKA (05)</v>
      </c>
      <c r="O1230" s="34">
        <f t="shared" si="79"/>
        <v>100001240</v>
      </c>
    </row>
    <row r="1231" spans="1:15" ht="18">
      <c r="A1231" s="186">
        <v>1241</v>
      </c>
      <c r="B1231" s="2">
        <v>492302</v>
      </c>
      <c r="C1231" s="2" t="s">
        <v>982</v>
      </c>
      <c r="D1231" s="2" t="s">
        <v>7776</v>
      </c>
      <c r="E1231" s="2" t="s">
        <v>7777</v>
      </c>
      <c r="F1231" s="196" t="s">
        <v>6047</v>
      </c>
      <c r="G1231" s="2">
        <v>2</v>
      </c>
      <c r="H1231" s="2" t="s">
        <v>5779</v>
      </c>
      <c r="I1231" s="2" t="s">
        <v>83</v>
      </c>
      <c r="J1231" s="2" t="s">
        <v>126</v>
      </c>
      <c r="K1231" s="2" t="s">
        <v>42</v>
      </c>
      <c r="L1231" s="34" t="str">
        <f t="shared" si="76"/>
        <v>竹内　隆騎 (2)</v>
      </c>
      <c r="M1231" s="34" t="str">
        <f t="shared" si="77"/>
        <v>05</v>
      </c>
      <c r="N1231" s="34" t="str">
        <f t="shared" si="78"/>
        <v>Ryuki TAKEUCHI (05)</v>
      </c>
      <c r="O1231" s="34">
        <f t="shared" si="79"/>
        <v>100001241</v>
      </c>
    </row>
    <row r="1232" spans="1:15" ht="18">
      <c r="A1232" s="186">
        <v>1242</v>
      </c>
      <c r="B1232" s="2">
        <v>492302</v>
      </c>
      <c r="C1232" s="2" t="s">
        <v>982</v>
      </c>
      <c r="D1232" s="2" t="s">
        <v>7778</v>
      </c>
      <c r="E1232" s="2" t="s">
        <v>7779</v>
      </c>
      <c r="F1232" s="196" t="s">
        <v>7780</v>
      </c>
      <c r="G1232" s="2">
        <v>2</v>
      </c>
      <c r="H1232" s="2" t="s">
        <v>5759</v>
      </c>
      <c r="I1232" s="2" t="s">
        <v>7781</v>
      </c>
      <c r="J1232" s="2" t="s">
        <v>161</v>
      </c>
      <c r="K1232" s="2" t="s">
        <v>42</v>
      </c>
      <c r="L1232" s="34" t="str">
        <f t="shared" si="76"/>
        <v>年綱　諒 (2)</v>
      </c>
      <c r="M1232" s="34" t="str">
        <f t="shared" si="77"/>
        <v>06</v>
      </c>
      <c r="N1232" s="34" t="str">
        <f t="shared" si="78"/>
        <v>Makoto TOSHITSUNA (06)</v>
      </c>
      <c r="O1232" s="34">
        <f t="shared" si="79"/>
        <v>100001242</v>
      </c>
    </row>
    <row r="1233" spans="1:15" ht="18">
      <c r="A1233" s="186">
        <v>1243</v>
      </c>
      <c r="B1233" s="2">
        <v>492302</v>
      </c>
      <c r="C1233" s="2" t="s">
        <v>982</v>
      </c>
      <c r="D1233" s="2" t="s">
        <v>7782</v>
      </c>
      <c r="E1233" s="2" t="s">
        <v>7783</v>
      </c>
      <c r="F1233" s="196" t="s">
        <v>6193</v>
      </c>
      <c r="G1233" s="2">
        <v>1</v>
      </c>
      <c r="H1233" s="2" t="s">
        <v>5759</v>
      </c>
      <c r="I1233" s="2" t="s">
        <v>395</v>
      </c>
      <c r="J1233" s="2" t="s">
        <v>543</v>
      </c>
      <c r="K1233" s="2" t="s">
        <v>42</v>
      </c>
      <c r="L1233" s="34" t="str">
        <f t="shared" si="76"/>
        <v>西田　錬哉 (1)</v>
      </c>
      <c r="M1233" s="34" t="str">
        <f t="shared" si="77"/>
        <v>07</v>
      </c>
      <c r="N1233" s="34" t="str">
        <f t="shared" si="78"/>
        <v>Renya NISHIDA (07)</v>
      </c>
      <c r="O1233" s="34">
        <f t="shared" si="79"/>
        <v>100001243</v>
      </c>
    </row>
    <row r="1234" spans="1:15" ht="18">
      <c r="A1234" s="186">
        <v>1244</v>
      </c>
      <c r="B1234" s="2">
        <v>492302</v>
      </c>
      <c r="C1234" s="2" t="s">
        <v>982</v>
      </c>
      <c r="D1234" s="2" t="s">
        <v>7784</v>
      </c>
      <c r="E1234" s="2" t="s">
        <v>7785</v>
      </c>
      <c r="F1234" s="196" t="s">
        <v>7786</v>
      </c>
      <c r="G1234" s="2">
        <v>1</v>
      </c>
      <c r="H1234" s="2" t="s">
        <v>5759</v>
      </c>
      <c r="I1234" s="2" t="s">
        <v>61</v>
      </c>
      <c r="J1234" s="2" t="s">
        <v>541</v>
      </c>
      <c r="K1234" s="2" t="s">
        <v>42</v>
      </c>
      <c r="L1234" s="34" t="str">
        <f t="shared" si="76"/>
        <v>森本　空凛 (1)</v>
      </c>
      <c r="M1234" s="34" t="str">
        <f t="shared" si="77"/>
        <v>06</v>
      </c>
      <c r="N1234" s="34" t="str">
        <f t="shared" si="78"/>
        <v>Sora MORIMOTO (06)</v>
      </c>
      <c r="O1234" s="34">
        <f t="shared" si="79"/>
        <v>100001244</v>
      </c>
    </row>
    <row r="1235" spans="1:15" ht="18">
      <c r="A1235" s="186">
        <v>1245</v>
      </c>
      <c r="B1235" s="2">
        <v>492302</v>
      </c>
      <c r="C1235" s="2" t="s">
        <v>982</v>
      </c>
      <c r="D1235" s="2" t="s">
        <v>7787</v>
      </c>
      <c r="E1235" s="2" t="s">
        <v>7788</v>
      </c>
      <c r="F1235" s="196" t="s">
        <v>6375</v>
      </c>
      <c r="G1235" s="2">
        <v>1</v>
      </c>
      <c r="H1235" s="2" t="s">
        <v>5759</v>
      </c>
      <c r="I1235" s="2" t="s">
        <v>858</v>
      </c>
      <c r="J1235" s="2" t="s">
        <v>250</v>
      </c>
      <c r="K1235" s="2" t="s">
        <v>42</v>
      </c>
      <c r="L1235" s="34" t="str">
        <f t="shared" si="76"/>
        <v>服部　暖大 (1)</v>
      </c>
      <c r="M1235" s="34" t="str">
        <f t="shared" si="77"/>
        <v>06</v>
      </c>
      <c r="N1235" s="34" t="str">
        <f t="shared" si="78"/>
        <v>Haruto HATTORI (06)</v>
      </c>
      <c r="O1235" s="34">
        <f t="shared" si="79"/>
        <v>100001245</v>
      </c>
    </row>
    <row r="1236" spans="1:15" ht="18">
      <c r="A1236" s="186">
        <v>1246</v>
      </c>
      <c r="B1236" s="2">
        <v>492302</v>
      </c>
      <c r="C1236" s="2" t="s">
        <v>982</v>
      </c>
      <c r="D1236" s="2" t="s">
        <v>7789</v>
      </c>
      <c r="E1236" s="2" t="s">
        <v>7790</v>
      </c>
      <c r="F1236" s="196" t="s">
        <v>7791</v>
      </c>
      <c r="G1236" s="2">
        <v>1</v>
      </c>
      <c r="H1236" s="2" t="s">
        <v>5759</v>
      </c>
      <c r="I1236" s="2" t="s">
        <v>1930</v>
      </c>
      <c r="J1236" s="2" t="s">
        <v>200</v>
      </c>
      <c r="K1236" s="2" t="s">
        <v>42</v>
      </c>
      <c r="L1236" s="34" t="str">
        <f t="shared" si="76"/>
        <v>桑水流　和也 (1)</v>
      </c>
      <c r="M1236" s="34" t="str">
        <f t="shared" si="77"/>
        <v>06</v>
      </c>
      <c r="N1236" s="34" t="str">
        <f t="shared" si="78"/>
        <v>Kazuya KUWAZURU (06)</v>
      </c>
      <c r="O1236" s="34">
        <f t="shared" si="79"/>
        <v>100001246</v>
      </c>
    </row>
    <row r="1237" spans="1:15" ht="18">
      <c r="A1237" s="186">
        <v>1247</v>
      </c>
      <c r="B1237" s="2">
        <v>492302</v>
      </c>
      <c r="C1237" s="2" t="s">
        <v>982</v>
      </c>
      <c r="D1237" s="2" t="s">
        <v>7792</v>
      </c>
      <c r="E1237" s="2" t="s">
        <v>7793</v>
      </c>
      <c r="F1237" s="196" t="s">
        <v>7794</v>
      </c>
      <c r="G1237" s="2">
        <v>1</v>
      </c>
      <c r="H1237" s="2" t="s">
        <v>5768</v>
      </c>
      <c r="I1237" s="2" t="s">
        <v>7795</v>
      </c>
      <c r="J1237" s="2" t="s">
        <v>109</v>
      </c>
      <c r="K1237" s="2" t="s">
        <v>42</v>
      </c>
      <c r="L1237" s="34" t="str">
        <f t="shared" si="76"/>
        <v>淺倉　健太 (1)</v>
      </c>
      <c r="M1237" s="34" t="str">
        <f t="shared" si="77"/>
        <v>06</v>
      </c>
      <c r="N1237" s="34" t="str">
        <f t="shared" si="78"/>
        <v>Kenta ASAKURA (06)</v>
      </c>
      <c r="O1237" s="34">
        <f t="shared" si="79"/>
        <v>100001247</v>
      </c>
    </row>
    <row r="1238" spans="1:15" ht="18">
      <c r="A1238" s="186">
        <v>1248</v>
      </c>
      <c r="B1238" s="2">
        <v>492302</v>
      </c>
      <c r="C1238" s="2" t="s">
        <v>982</v>
      </c>
      <c r="D1238" s="2" t="s">
        <v>7796</v>
      </c>
      <c r="E1238" s="2" t="s">
        <v>7797</v>
      </c>
      <c r="F1238" s="196" t="s">
        <v>7798</v>
      </c>
      <c r="G1238" s="2">
        <v>1</v>
      </c>
      <c r="H1238" s="2" t="s">
        <v>5759</v>
      </c>
      <c r="I1238" s="2" t="s">
        <v>7799</v>
      </c>
      <c r="J1238" s="2" t="s">
        <v>3062</v>
      </c>
      <c r="K1238" s="2" t="s">
        <v>42</v>
      </c>
      <c r="L1238" s="34" t="str">
        <f t="shared" si="76"/>
        <v>蟹田　藍己 (1)</v>
      </c>
      <c r="M1238" s="34" t="str">
        <f t="shared" si="77"/>
        <v>06</v>
      </c>
      <c r="N1238" s="34" t="str">
        <f t="shared" si="78"/>
        <v>Aiki KANIDA (06)</v>
      </c>
      <c r="O1238" s="34">
        <f t="shared" si="79"/>
        <v>100001248</v>
      </c>
    </row>
    <row r="1239" spans="1:15" ht="18">
      <c r="A1239" s="186">
        <v>1249</v>
      </c>
      <c r="B1239" s="2">
        <v>492302</v>
      </c>
      <c r="C1239" s="2" t="s">
        <v>982</v>
      </c>
      <c r="D1239" s="2" t="s">
        <v>7800</v>
      </c>
      <c r="E1239" s="2" t="s">
        <v>7801</v>
      </c>
      <c r="F1239" s="196" t="s">
        <v>7802</v>
      </c>
      <c r="G1239" s="2">
        <v>1</v>
      </c>
      <c r="H1239" s="2" t="s">
        <v>5759</v>
      </c>
      <c r="I1239" s="2" t="s">
        <v>84</v>
      </c>
      <c r="J1239" s="2" t="s">
        <v>447</v>
      </c>
      <c r="K1239" s="2" t="s">
        <v>42</v>
      </c>
      <c r="L1239" s="34" t="str">
        <f t="shared" si="76"/>
        <v>片山　寛仁 (1)</v>
      </c>
      <c r="M1239" s="34" t="str">
        <f t="shared" si="77"/>
        <v>06</v>
      </c>
      <c r="N1239" s="34" t="str">
        <f t="shared" si="78"/>
        <v>Hiroto KATAYAMA (06)</v>
      </c>
      <c r="O1239" s="34">
        <f t="shared" si="79"/>
        <v>100001249</v>
      </c>
    </row>
    <row r="1240" spans="1:15" ht="18">
      <c r="A1240" s="186">
        <v>1250</v>
      </c>
      <c r="B1240" s="2">
        <v>492302</v>
      </c>
      <c r="C1240" s="2" t="s">
        <v>982</v>
      </c>
      <c r="D1240" s="2" t="s">
        <v>7803</v>
      </c>
      <c r="E1240" s="2" t="s">
        <v>7804</v>
      </c>
      <c r="F1240" s="196" t="s">
        <v>7286</v>
      </c>
      <c r="G1240" s="2">
        <v>1</v>
      </c>
      <c r="H1240" s="2" t="s">
        <v>5759</v>
      </c>
      <c r="I1240" s="2" t="s">
        <v>7805</v>
      </c>
      <c r="J1240" s="2" t="s">
        <v>312</v>
      </c>
      <c r="K1240" s="2" t="s">
        <v>42</v>
      </c>
      <c r="L1240" s="34" t="str">
        <f t="shared" si="76"/>
        <v>久谷　漣 (1)</v>
      </c>
      <c r="M1240" s="34" t="str">
        <f t="shared" si="77"/>
        <v>06</v>
      </c>
      <c r="N1240" s="34" t="str">
        <f t="shared" si="78"/>
        <v>Ren HISATANI (06)</v>
      </c>
      <c r="O1240" s="34">
        <f t="shared" si="79"/>
        <v>100001250</v>
      </c>
    </row>
    <row r="1241" spans="1:15" ht="18">
      <c r="A1241" s="186">
        <v>1251</v>
      </c>
      <c r="B1241" s="2">
        <v>492302</v>
      </c>
      <c r="C1241" s="2" t="s">
        <v>982</v>
      </c>
      <c r="D1241" s="2" t="s">
        <v>7806</v>
      </c>
      <c r="E1241" s="2" t="s">
        <v>7807</v>
      </c>
      <c r="F1241" s="196" t="s">
        <v>7808</v>
      </c>
      <c r="G1241" s="2">
        <v>1</v>
      </c>
      <c r="H1241" s="2" t="s">
        <v>5759</v>
      </c>
      <c r="I1241" s="2" t="s">
        <v>7809</v>
      </c>
      <c r="J1241" s="2" t="s">
        <v>122</v>
      </c>
      <c r="K1241" s="2" t="s">
        <v>42</v>
      </c>
      <c r="L1241" s="34" t="str">
        <f t="shared" si="76"/>
        <v>西山　周汰 (1)</v>
      </c>
      <c r="M1241" s="34" t="str">
        <f t="shared" si="77"/>
        <v>06</v>
      </c>
      <c r="N1241" s="34" t="str">
        <f t="shared" si="78"/>
        <v>Shuta NISIYAMA (06)</v>
      </c>
      <c r="O1241" s="34">
        <f t="shared" si="79"/>
        <v>100001251</v>
      </c>
    </row>
    <row r="1242" spans="1:15" ht="18">
      <c r="A1242" s="186">
        <v>1252</v>
      </c>
      <c r="B1242" s="2">
        <v>492302</v>
      </c>
      <c r="C1242" s="2" t="s">
        <v>982</v>
      </c>
      <c r="D1242" s="2" t="s">
        <v>7810</v>
      </c>
      <c r="E1242" s="2" t="s">
        <v>7811</v>
      </c>
      <c r="F1242" s="196" t="s">
        <v>7812</v>
      </c>
      <c r="G1242" s="2">
        <v>1</v>
      </c>
      <c r="H1242" s="2" t="s">
        <v>5762</v>
      </c>
      <c r="I1242" s="2" t="s">
        <v>274</v>
      </c>
      <c r="J1242" s="2" t="s">
        <v>250</v>
      </c>
      <c r="K1242" s="2" t="s">
        <v>42</v>
      </c>
      <c r="L1242" s="34" t="str">
        <f t="shared" si="76"/>
        <v>山本　遥斗 (1)</v>
      </c>
      <c r="M1242" s="34" t="str">
        <f t="shared" si="77"/>
        <v>06</v>
      </c>
      <c r="N1242" s="34" t="str">
        <f t="shared" si="78"/>
        <v>Haruto YAMAMOTO (06)</v>
      </c>
      <c r="O1242" s="34">
        <f t="shared" si="79"/>
        <v>100001252</v>
      </c>
    </row>
    <row r="1243" spans="1:15" ht="18">
      <c r="A1243" s="186">
        <v>1253</v>
      </c>
      <c r="B1243" s="2">
        <v>492302</v>
      </c>
      <c r="C1243" s="2" t="s">
        <v>982</v>
      </c>
      <c r="D1243" s="2" t="s">
        <v>7813</v>
      </c>
      <c r="E1243" s="2" t="s">
        <v>7814</v>
      </c>
      <c r="F1243" s="196" t="s">
        <v>7815</v>
      </c>
      <c r="G1243" s="2">
        <v>1</v>
      </c>
      <c r="H1243" s="2" t="s">
        <v>5779</v>
      </c>
      <c r="I1243" s="2" t="s">
        <v>598</v>
      </c>
      <c r="J1243" s="2" t="s">
        <v>53</v>
      </c>
      <c r="K1243" s="2" t="s">
        <v>42</v>
      </c>
      <c r="L1243" s="34" t="str">
        <f t="shared" si="76"/>
        <v>山根　悠希 (1)</v>
      </c>
      <c r="M1243" s="34" t="str">
        <f t="shared" si="77"/>
        <v>06</v>
      </c>
      <c r="N1243" s="34" t="str">
        <f t="shared" si="78"/>
        <v>Yuki YAMANE (06)</v>
      </c>
      <c r="O1243" s="34">
        <f t="shared" si="79"/>
        <v>100001253</v>
      </c>
    </row>
    <row r="1244" spans="1:15" ht="18">
      <c r="A1244" s="186">
        <v>1254</v>
      </c>
      <c r="B1244" s="2">
        <v>492302</v>
      </c>
      <c r="C1244" s="2" t="s">
        <v>982</v>
      </c>
      <c r="D1244" s="2" t="s">
        <v>7816</v>
      </c>
      <c r="E1244" s="2" t="s">
        <v>7817</v>
      </c>
      <c r="F1244" s="196" t="s">
        <v>7818</v>
      </c>
      <c r="G1244" s="2">
        <v>1</v>
      </c>
      <c r="H1244" s="2" t="s">
        <v>5759</v>
      </c>
      <c r="I1244" s="2" t="s">
        <v>57</v>
      </c>
      <c r="J1244" s="2" t="s">
        <v>1293</v>
      </c>
      <c r="K1244" s="2" t="s">
        <v>42</v>
      </c>
      <c r="L1244" s="34" t="str">
        <f t="shared" si="76"/>
        <v>山田　青生 (1)</v>
      </c>
      <c r="M1244" s="34" t="str">
        <f t="shared" si="77"/>
        <v>06</v>
      </c>
      <c r="N1244" s="34" t="str">
        <f t="shared" si="78"/>
        <v>Aoi YAMADA (06)</v>
      </c>
      <c r="O1244" s="34">
        <f t="shared" si="79"/>
        <v>100001254</v>
      </c>
    </row>
    <row r="1245" spans="1:15" ht="18">
      <c r="A1245" s="186">
        <v>1255</v>
      </c>
      <c r="B1245" s="2">
        <v>492302</v>
      </c>
      <c r="C1245" s="2" t="s">
        <v>982</v>
      </c>
      <c r="D1245" s="2" t="s">
        <v>7819</v>
      </c>
      <c r="E1245" s="2" t="s">
        <v>7820</v>
      </c>
      <c r="F1245" s="196" t="s">
        <v>7821</v>
      </c>
      <c r="G1245" s="2">
        <v>1</v>
      </c>
      <c r="H1245" s="2" t="s">
        <v>5759</v>
      </c>
      <c r="I1245" s="2" t="s">
        <v>7822</v>
      </c>
      <c r="J1245" s="2" t="s">
        <v>287</v>
      </c>
      <c r="K1245" s="2" t="s">
        <v>42</v>
      </c>
      <c r="L1245" s="34" t="str">
        <f t="shared" si="76"/>
        <v>堅本　迅 (1)</v>
      </c>
      <c r="M1245" s="34" t="str">
        <f t="shared" si="77"/>
        <v>06</v>
      </c>
      <c r="N1245" s="34" t="str">
        <f t="shared" si="78"/>
        <v>Jin KATAMOTO (06)</v>
      </c>
      <c r="O1245" s="34">
        <f t="shared" si="79"/>
        <v>100001255</v>
      </c>
    </row>
    <row r="1246" spans="1:15" ht="18">
      <c r="A1246" s="186">
        <v>1256</v>
      </c>
      <c r="B1246" s="2">
        <v>492302</v>
      </c>
      <c r="C1246" s="2" t="s">
        <v>982</v>
      </c>
      <c r="D1246" s="2" t="s">
        <v>7823</v>
      </c>
      <c r="E1246" s="2" t="s">
        <v>7824</v>
      </c>
      <c r="F1246" s="196" t="s">
        <v>6911</v>
      </c>
      <c r="G1246" s="2">
        <v>1</v>
      </c>
      <c r="H1246" s="2" t="s">
        <v>5759</v>
      </c>
      <c r="I1246" s="2" t="s">
        <v>263</v>
      </c>
      <c r="J1246" s="2" t="s">
        <v>55</v>
      </c>
      <c r="K1246" s="2" t="s">
        <v>42</v>
      </c>
      <c r="L1246" s="34" t="str">
        <f t="shared" si="76"/>
        <v>西村　陽輝 (1)</v>
      </c>
      <c r="M1246" s="34" t="str">
        <f t="shared" si="77"/>
        <v>06</v>
      </c>
      <c r="N1246" s="34" t="str">
        <f t="shared" si="78"/>
        <v>Haruki NISHIMURA (06)</v>
      </c>
      <c r="O1246" s="34">
        <f t="shared" si="79"/>
        <v>100001256</v>
      </c>
    </row>
    <row r="1247" spans="1:15" ht="18">
      <c r="A1247" s="186">
        <v>1257</v>
      </c>
      <c r="B1247" s="2">
        <v>492302</v>
      </c>
      <c r="C1247" s="2" t="s">
        <v>982</v>
      </c>
      <c r="D1247" s="2" t="s">
        <v>7825</v>
      </c>
      <c r="E1247" s="2" t="s">
        <v>7826</v>
      </c>
      <c r="F1247" s="196" t="s">
        <v>7827</v>
      </c>
      <c r="G1247" s="2">
        <v>1</v>
      </c>
      <c r="H1247" s="2" t="s">
        <v>5768</v>
      </c>
      <c r="I1247" s="2" t="s">
        <v>7828</v>
      </c>
      <c r="J1247" s="2" t="s">
        <v>250</v>
      </c>
      <c r="K1247" s="2" t="s">
        <v>42</v>
      </c>
      <c r="L1247" s="34" t="str">
        <f t="shared" si="76"/>
        <v>光内　陽大 (1)</v>
      </c>
      <c r="M1247" s="34" t="str">
        <f t="shared" si="77"/>
        <v>07</v>
      </c>
      <c r="N1247" s="34" t="str">
        <f t="shared" si="78"/>
        <v>Haruto MITUUCHI (07)</v>
      </c>
      <c r="O1247" s="34">
        <f t="shared" si="79"/>
        <v>100001257</v>
      </c>
    </row>
    <row r="1248" spans="1:15" ht="18">
      <c r="A1248" s="186">
        <v>1258</v>
      </c>
      <c r="B1248" s="2">
        <v>492302</v>
      </c>
      <c r="C1248" s="2" t="s">
        <v>982</v>
      </c>
      <c r="D1248" s="2" t="s">
        <v>7829</v>
      </c>
      <c r="E1248" s="2" t="s">
        <v>7830</v>
      </c>
      <c r="F1248" s="196" t="s">
        <v>7831</v>
      </c>
      <c r="G1248" s="2">
        <v>1</v>
      </c>
      <c r="H1248" s="2" t="s">
        <v>5759</v>
      </c>
      <c r="I1248" s="2" t="s">
        <v>524</v>
      </c>
      <c r="J1248" s="2" t="s">
        <v>7832</v>
      </c>
      <c r="K1248" s="2" t="s">
        <v>42</v>
      </c>
      <c r="L1248" s="34" t="str">
        <f t="shared" si="76"/>
        <v>石丸　巧人 (1)</v>
      </c>
      <c r="M1248" s="34" t="str">
        <f t="shared" si="77"/>
        <v>06</v>
      </c>
      <c r="N1248" s="34" t="str">
        <f t="shared" si="78"/>
        <v>Koto ISHIMARU (06)</v>
      </c>
      <c r="O1248" s="34">
        <f t="shared" si="79"/>
        <v>100001258</v>
      </c>
    </row>
    <row r="1249" spans="1:15" ht="18">
      <c r="A1249" s="186">
        <v>1259</v>
      </c>
      <c r="B1249" s="2">
        <v>492302</v>
      </c>
      <c r="C1249" s="2" t="s">
        <v>982</v>
      </c>
      <c r="D1249" s="2" t="s">
        <v>7833</v>
      </c>
      <c r="E1249" s="2" t="s">
        <v>7834</v>
      </c>
      <c r="F1249" s="196" t="s">
        <v>7835</v>
      </c>
      <c r="G1249" s="2">
        <v>1</v>
      </c>
      <c r="H1249" s="2" t="s">
        <v>5779</v>
      </c>
      <c r="I1249" s="2" t="s">
        <v>313</v>
      </c>
      <c r="J1249" s="2" t="s">
        <v>899</v>
      </c>
      <c r="K1249" s="2" t="s">
        <v>42</v>
      </c>
      <c r="L1249" s="34" t="str">
        <f t="shared" si="76"/>
        <v>足立　澪音 (1)</v>
      </c>
      <c r="M1249" s="34" t="str">
        <f t="shared" si="77"/>
        <v>06</v>
      </c>
      <c r="N1249" s="34" t="str">
        <f t="shared" si="78"/>
        <v>Reon ADACHI (06)</v>
      </c>
      <c r="O1249" s="34">
        <f t="shared" si="79"/>
        <v>100001259</v>
      </c>
    </row>
    <row r="1250" spans="1:15" ht="18">
      <c r="A1250" s="186">
        <v>1260</v>
      </c>
      <c r="B1250" s="2">
        <v>492302</v>
      </c>
      <c r="C1250" s="2" t="s">
        <v>982</v>
      </c>
      <c r="D1250" s="2" t="s">
        <v>7836</v>
      </c>
      <c r="E1250" s="2" t="s">
        <v>7837</v>
      </c>
      <c r="F1250" s="196" t="s">
        <v>6748</v>
      </c>
      <c r="G1250" s="2">
        <v>1</v>
      </c>
      <c r="H1250" s="2" t="s">
        <v>5759</v>
      </c>
      <c r="I1250" s="2" t="s">
        <v>349</v>
      </c>
      <c r="J1250" s="2" t="s">
        <v>629</v>
      </c>
      <c r="K1250" s="2" t="s">
        <v>42</v>
      </c>
      <c r="L1250" s="34" t="str">
        <f t="shared" si="76"/>
        <v>橋本　隆児 (1)</v>
      </c>
      <c r="M1250" s="34" t="str">
        <f t="shared" si="77"/>
        <v>06</v>
      </c>
      <c r="N1250" s="34" t="str">
        <f t="shared" si="78"/>
        <v>Ryuji HASHIMOTO (06)</v>
      </c>
      <c r="O1250" s="34">
        <f t="shared" si="79"/>
        <v>100001260</v>
      </c>
    </row>
    <row r="1251" spans="1:15" ht="18">
      <c r="A1251" s="186">
        <v>1261</v>
      </c>
      <c r="B1251" s="2">
        <v>492302</v>
      </c>
      <c r="C1251" s="2" t="s">
        <v>982</v>
      </c>
      <c r="D1251" s="2" t="s">
        <v>7838</v>
      </c>
      <c r="E1251" s="2" t="s">
        <v>7839</v>
      </c>
      <c r="F1251" s="196" t="s">
        <v>7840</v>
      </c>
      <c r="G1251" s="2">
        <v>1</v>
      </c>
      <c r="H1251" s="2" t="s">
        <v>5759</v>
      </c>
      <c r="I1251" s="2" t="s">
        <v>298</v>
      </c>
      <c r="J1251" s="2" t="s">
        <v>60</v>
      </c>
      <c r="K1251" s="2" t="s">
        <v>42</v>
      </c>
      <c r="L1251" s="34" t="str">
        <f t="shared" si="76"/>
        <v>中西　拓海 (1)</v>
      </c>
      <c r="M1251" s="34" t="str">
        <f t="shared" si="77"/>
        <v>06</v>
      </c>
      <c r="N1251" s="34" t="str">
        <f t="shared" si="78"/>
        <v>Takumi NAKANISHI (06)</v>
      </c>
      <c r="O1251" s="34">
        <f t="shared" si="79"/>
        <v>100001261</v>
      </c>
    </row>
    <row r="1252" spans="1:15" ht="18">
      <c r="A1252" s="186">
        <v>1262</v>
      </c>
      <c r="B1252" s="2">
        <v>492302</v>
      </c>
      <c r="C1252" s="2" t="s">
        <v>982</v>
      </c>
      <c r="D1252" s="2" t="s">
        <v>7841</v>
      </c>
      <c r="E1252" s="2" t="s">
        <v>7842</v>
      </c>
      <c r="F1252" s="196" t="s">
        <v>7843</v>
      </c>
      <c r="G1252" s="2">
        <v>1</v>
      </c>
      <c r="H1252" s="2" t="s">
        <v>5779</v>
      </c>
      <c r="I1252" s="2" t="s">
        <v>277</v>
      </c>
      <c r="J1252" s="2" t="s">
        <v>7844</v>
      </c>
      <c r="K1252" s="2" t="s">
        <v>42</v>
      </c>
      <c r="L1252" s="34" t="str">
        <f t="shared" si="76"/>
        <v>松井　優一 (1)</v>
      </c>
      <c r="M1252" s="34" t="str">
        <f t="shared" si="77"/>
        <v>06</v>
      </c>
      <c r="N1252" s="34" t="str">
        <f t="shared" si="78"/>
        <v>Yuichi MATSUI (06)</v>
      </c>
      <c r="O1252" s="34">
        <f t="shared" si="79"/>
        <v>100001262</v>
      </c>
    </row>
    <row r="1253" spans="1:15" ht="18">
      <c r="A1253" s="186">
        <v>1263</v>
      </c>
      <c r="B1253" s="2">
        <v>492302</v>
      </c>
      <c r="C1253" s="2" t="s">
        <v>982</v>
      </c>
      <c r="D1253" s="2" t="s">
        <v>7845</v>
      </c>
      <c r="E1253" s="2" t="s">
        <v>7846</v>
      </c>
      <c r="F1253" s="196" t="s">
        <v>7273</v>
      </c>
      <c r="G1253" s="2">
        <v>1</v>
      </c>
      <c r="H1253" s="2" t="s">
        <v>5759</v>
      </c>
      <c r="I1253" s="2" t="s">
        <v>83</v>
      </c>
      <c r="J1253" s="2" t="s">
        <v>111</v>
      </c>
      <c r="K1253" s="2" t="s">
        <v>42</v>
      </c>
      <c r="L1253" s="34" t="str">
        <f t="shared" si="76"/>
        <v>竹内　篤史 (1)</v>
      </c>
      <c r="M1253" s="34" t="str">
        <f t="shared" si="77"/>
        <v>06</v>
      </c>
      <c r="N1253" s="34" t="str">
        <f t="shared" si="78"/>
        <v>Atsushi TAKEUCHI (06)</v>
      </c>
      <c r="O1253" s="34">
        <f t="shared" si="79"/>
        <v>100001263</v>
      </c>
    </row>
    <row r="1254" spans="1:15" ht="18">
      <c r="A1254" s="186">
        <v>1264</v>
      </c>
      <c r="B1254" s="2">
        <v>492302</v>
      </c>
      <c r="C1254" s="2" t="s">
        <v>982</v>
      </c>
      <c r="D1254" s="2" t="s">
        <v>7847</v>
      </c>
      <c r="E1254" s="2" t="s">
        <v>7848</v>
      </c>
      <c r="F1254" s="196" t="s">
        <v>7849</v>
      </c>
      <c r="G1254" s="2">
        <v>1</v>
      </c>
      <c r="H1254" s="2" t="s">
        <v>5759</v>
      </c>
      <c r="I1254" s="2" t="s">
        <v>201</v>
      </c>
      <c r="J1254" s="2" t="s">
        <v>174</v>
      </c>
      <c r="K1254" s="2" t="s">
        <v>42</v>
      </c>
      <c r="L1254" s="34" t="str">
        <f t="shared" si="76"/>
        <v>中川　峻匡 (1)</v>
      </c>
      <c r="M1254" s="34" t="str">
        <f t="shared" si="77"/>
        <v>06</v>
      </c>
      <c r="N1254" s="34" t="str">
        <f t="shared" si="78"/>
        <v>Takamasa NAKAGAWA (06)</v>
      </c>
      <c r="O1254" s="34">
        <f t="shared" si="79"/>
        <v>100001264</v>
      </c>
    </row>
    <row r="1255" spans="1:15" ht="18">
      <c r="A1255" s="186">
        <v>1265</v>
      </c>
      <c r="B1255" s="2">
        <v>492302</v>
      </c>
      <c r="C1255" s="2" t="s">
        <v>982</v>
      </c>
      <c r="D1255" s="2" t="s">
        <v>7850</v>
      </c>
      <c r="E1255" s="2" t="s">
        <v>7851</v>
      </c>
      <c r="F1255" s="196" t="s">
        <v>7852</v>
      </c>
      <c r="G1255" s="2">
        <v>1</v>
      </c>
      <c r="H1255" s="2" t="s">
        <v>5759</v>
      </c>
      <c r="I1255" s="2" t="s">
        <v>7853</v>
      </c>
      <c r="J1255" s="2" t="s">
        <v>162</v>
      </c>
      <c r="K1255" s="2" t="s">
        <v>42</v>
      </c>
      <c r="L1255" s="34" t="str">
        <f t="shared" si="76"/>
        <v>栗岡　康成 (1)</v>
      </c>
      <c r="M1255" s="34" t="str">
        <f t="shared" si="77"/>
        <v>06</v>
      </c>
      <c r="N1255" s="34" t="str">
        <f t="shared" si="78"/>
        <v>Kosei KURIOKA (06)</v>
      </c>
      <c r="O1255" s="34">
        <f t="shared" si="79"/>
        <v>100001265</v>
      </c>
    </row>
    <row r="1256" spans="1:15" ht="18">
      <c r="A1256" s="186">
        <v>1266</v>
      </c>
      <c r="B1256" s="2">
        <v>492302</v>
      </c>
      <c r="C1256" s="2" t="s">
        <v>982</v>
      </c>
      <c r="D1256" s="2" t="s">
        <v>7854</v>
      </c>
      <c r="E1256" s="2" t="s">
        <v>7855</v>
      </c>
      <c r="F1256" s="196" t="s">
        <v>6877</v>
      </c>
      <c r="G1256" s="2">
        <v>1</v>
      </c>
      <c r="H1256" s="2" t="s">
        <v>5759</v>
      </c>
      <c r="I1256" s="2" t="s">
        <v>1107</v>
      </c>
      <c r="J1256" s="2" t="s">
        <v>706</v>
      </c>
      <c r="K1256" s="2" t="s">
        <v>42</v>
      </c>
      <c r="L1256" s="34" t="str">
        <f t="shared" si="76"/>
        <v>駒井　聡一郎 (1)</v>
      </c>
      <c r="M1256" s="34" t="str">
        <f t="shared" si="77"/>
        <v>06</v>
      </c>
      <c r="N1256" s="34" t="str">
        <f t="shared" si="78"/>
        <v>Soichiro KOMAI (06)</v>
      </c>
      <c r="O1256" s="34">
        <f t="shared" si="79"/>
        <v>100001266</v>
      </c>
    </row>
    <row r="1257" spans="1:15" ht="18">
      <c r="A1257" s="186">
        <v>1267</v>
      </c>
      <c r="B1257" s="2">
        <v>492302</v>
      </c>
      <c r="C1257" s="2" t="s">
        <v>982</v>
      </c>
      <c r="D1257" s="2" t="s">
        <v>7856</v>
      </c>
      <c r="E1257" s="2" t="s">
        <v>7857</v>
      </c>
      <c r="F1257" s="196" t="s">
        <v>7276</v>
      </c>
      <c r="G1257" s="2">
        <v>1</v>
      </c>
      <c r="H1257" s="2" t="s">
        <v>6024</v>
      </c>
      <c r="I1257" s="2" t="s">
        <v>7858</v>
      </c>
      <c r="J1257" s="2" t="s">
        <v>75</v>
      </c>
      <c r="K1257" s="2" t="s">
        <v>42</v>
      </c>
      <c r="L1257" s="34" t="str">
        <f t="shared" si="76"/>
        <v>石山　湧大 (1)</v>
      </c>
      <c r="M1257" s="34" t="str">
        <f t="shared" si="77"/>
        <v>07</v>
      </c>
      <c r="N1257" s="34" t="str">
        <f t="shared" si="78"/>
        <v>Yudai ISHIYAMA (07)</v>
      </c>
      <c r="O1257" s="34">
        <f t="shared" si="79"/>
        <v>100001267</v>
      </c>
    </row>
    <row r="1258" spans="1:15" ht="18">
      <c r="A1258" s="186">
        <v>1268</v>
      </c>
      <c r="B1258" s="2">
        <v>492302</v>
      </c>
      <c r="C1258" s="2" t="s">
        <v>982</v>
      </c>
      <c r="D1258" s="2" t="s">
        <v>7859</v>
      </c>
      <c r="E1258" s="2" t="s">
        <v>7860</v>
      </c>
      <c r="F1258" s="196" t="s">
        <v>6430</v>
      </c>
      <c r="G1258" s="2">
        <v>1</v>
      </c>
      <c r="H1258" s="2" t="s">
        <v>5779</v>
      </c>
      <c r="I1258" s="2" t="s">
        <v>7861</v>
      </c>
      <c r="J1258" s="2" t="s">
        <v>209</v>
      </c>
      <c r="K1258" s="2" t="s">
        <v>42</v>
      </c>
      <c r="L1258" s="34" t="str">
        <f t="shared" si="76"/>
        <v>西宮　大貴 (1)</v>
      </c>
      <c r="M1258" s="34" t="str">
        <f t="shared" si="77"/>
        <v>06</v>
      </c>
      <c r="N1258" s="34" t="str">
        <f t="shared" si="78"/>
        <v>Daiki NISHIMIYA (06)</v>
      </c>
      <c r="O1258" s="34">
        <f t="shared" si="79"/>
        <v>100001268</v>
      </c>
    </row>
    <row r="1259" spans="1:15" ht="18">
      <c r="A1259" s="186">
        <v>1269</v>
      </c>
      <c r="B1259" s="2">
        <v>492302</v>
      </c>
      <c r="C1259" s="2" t="s">
        <v>982</v>
      </c>
      <c r="D1259" s="2" t="s">
        <v>7862</v>
      </c>
      <c r="E1259" s="2" t="s">
        <v>7863</v>
      </c>
      <c r="F1259" s="196" t="s">
        <v>6430</v>
      </c>
      <c r="G1259" s="2">
        <v>1</v>
      </c>
      <c r="H1259" s="2" t="s">
        <v>5759</v>
      </c>
      <c r="I1259" s="2" t="s">
        <v>263</v>
      </c>
      <c r="J1259" s="2" t="s">
        <v>5922</v>
      </c>
      <c r="K1259" s="2" t="s">
        <v>42</v>
      </c>
      <c r="L1259" s="34" t="str">
        <f t="shared" si="76"/>
        <v>西村　倫之介 (1)</v>
      </c>
      <c r="M1259" s="34" t="str">
        <f t="shared" si="77"/>
        <v>06</v>
      </c>
      <c r="N1259" s="34" t="str">
        <f t="shared" si="78"/>
        <v>Rinnosuke NISHIMURA (06)</v>
      </c>
      <c r="O1259" s="34">
        <f t="shared" si="79"/>
        <v>100001269</v>
      </c>
    </row>
    <row r="1260" spans="1:15" ht="18">
      <c r="A1260" s="186">
        <v>1270</v>
      </c>
      <c r="B1260" s="2">
        <v>492302</v>
      </c>
      <c r="C1260" s="2" t="s">
        <v>982</v>
      </c>
      <c r="D1260" s="2" t="s">
        <v>7864</v>
      </c>
      <c r="E1260" s="2" t="s">
        <v>7865</v>
      </c>
      <c r="F1260" s="196" t="s">
        <v>7866</v>
      </c>
      <c r="G1260" s="2">
        <v>1</v>
      </c>
      <c r="H1260" s="2" t="s">
        <v>5779</v>
      </c>
      <c r="I1260" s="2" t="s">
        <v>7867</v>
      </c>
      <c r="J1260" s="2" t="s">
        <v>406</v>
      </c>
      <c r="K1260" s="2" t="s">
        <v>42</v>
      </c>
      <c r="L1260" s="34" t="str">
        <f t="shared" si="76"/>
        <v>西畑　太喜 (1)</v>
      </c>
      <c r="M1260" s="34" t="str">
        <f t="shared" si="77"/>
        <v>06</v>
      </c>
      <c r="N1260" s="34" t="str">
        <f t="shared" si="78"/>
        <v>Taiki NISHIHATA (06)</v>
      </c>
      <c r="O1260" s="34">
        <f t="shared" si="79"/>
        <v>100001270</v>
      </c>
    </row>
    <row r="1261" spans="1:15" ht="18">
      <c r="A1261" s="186">
        <v>1271</v>
      </c>
      <c r="B1261" s="2">
        <v>492302</v>
      </c>
      <c r="C1261" s="2" t="s">
        <v>982</v>
      </c>
      <c r="D1261" s="2" t="s">
        <v>7868</v>
      </c>
      <c r="E1261" s="2" t="s">
        <v>7869</v>
      </c>
      <c r="F1261" s="196" t="s">
        <v>6762</v>
      </c>
      <c r="G1261" s="2">
        <v>1</v>
      </c>
      <c r="H1261" s="2" t="s">
        <v>5759</v>
      </c>
      <c r="I1261" s="2" t="s">
        <v>297</v>
      </c>
      <c r="J1261" s="2" t="s">
        <v>150</v>
      </c>
      <c r="K1261" s="2" t="s">
        <v>42</v>
      </c>
      <c r="L1261" s="34" t="str">
        <f t="shared" si="76"/>
        <v>中澤　亮誇 (1)</v>
      </c>
      <c r="M1261" s="34" t="str">
        <f t="shared" si="77"/>
        <v>06</v>
      </c>
      <c r="N1261" s="34" t="str">
        <f t="shared" si="78"/>
        <v>Ryogo NAKAZAWA (06)</v>
      </c>
      <c r="O1261" s="34">
        <f t="shared" si="79"/>
        <v>100001271</v>
      </c>
    </row>
    <row r="1262" spans="1:15" ht="18">
      <c r="A1262" s="186">
        <v>1272</v>
      </c>
      <c r="B1262" s="2">
        <v>492302</v>
      </c>
      <c r="C1262" s="2" t="s">
        <v>982</v>
      </c>
      <c r="D1262" s="2" t="s">
        <v>7870</v>
      </c>
      <c r="E1262" s="2" t="s">
        <v>7871</v>
      </c>
      <c r="F1262" s="196" t="s">
        <v>6708</v>
      </c>
      <c r="G1262" s="2">
        <v>1</v>
      </c>
      <c r="H1262" s="2" t="s">
        <v>5759</v>
      </c>
      <c r="I1262" s="2" t="s">
        <v>1470</v>
      </c>
      <c r="J1262" s="2" t="s">
        <v>6735</v>
      </c>
      <c r="K1262" s="2" t="s">
        <v>42</v>
      </c>
      <c r="L1262" s="34" t="str">
        <f t="shared" si="76"/>
        <v>門林　斗貴 (1)</v>
      </c>
      <c r="M1262" s="34" t="str">
        <f t="shared" si="77"/>
        <v>07</v>
      </c>
      <c r="N1262" s="34" t="str">
        <f t="shared" si="78"/>
        <v>Toki KADOBAYASHI (07)</v>
      </c>
      <c r="O1262" s="34">
        <f t="shared" si="79"/>
        <v>100001272</v>
      </c>
    </row>
    <row r="1263" spans="1:15" ht="18">
      <c r="A1263" s="186">
        <v>1273</v>
      </c>
      <c r="B1263" s="2">
        <v>492249</v>
      </c>
      <c r="C1263" s="2" t="s">
        <v>580</v>
      </c>
      <c r="D1263" s="2" t="s">
        <v>1820</v>
      </c>
      <c r="E1263" s="2" t="s">
        <v>1821</v>
      </c>
      <c r="F1263" s="196" t="s">
        <v>4700</v>
      </c>
      <c r="G1263" s="2">
        <v>4</v>
      </c>
      <c r="H1263" s="2" t="s">
        <v>5759</v>
      </c>
      <c r="I1263" s="2" t="s">
        <v>255</v>
      </c>
      <c r="J1263" s="2" t="s">
        <v>939</v>
      </c>
      <c r="K1263" s="2" t="s">
        <v>42</v>
      </c>
      <c r="L1263" s="34" t="str">
        <f t="shared" si="76"/>
        <v>石川　真那斗 (4)</v>
      </c>
      <c r="M1263" s="34" t="str">
        <f t="shared" si="77"/>
        <v>03</v>
      </c>
      <c r="N1263" s="34" t="str">
        <f t="shared" si="78"/>
        <v>Manato ISHIKAWA (03)</v>
      </c>
      <c r="O1263" s="34">
        <f t="shared" si="79"/>
        <v>100001273</v>
      </c>
    </row>
    <row r="1264" spans="1:15" ht="18">
      <c r="A1264" s="186">
        <v>1274</v>
      </c>
      <c r="B1264" s="2">
        <v>492249</v>
      </c>
      <c r="C1264" s="2" t="s">
        <v>580</v>
      </c>
      <c r="D1264" s="2" t="s">
        <v>1822</v>
      </c>
      <c r="E1264" s="2" t="s">
        <v>1823</v>
      </c>
      <c r="F1264" s="196" t="s">
        <v>4902</v>
      </c>
      <c r="G1264" s="2">
        <v>4</v>
      </c>
      <c r="H1264" s="2" t="s">
        <v>5759</v>
      </c>
      <c r="I1264" s="2" t="s">
        <v>373</v>
      </c>
      <c r="J1264" s="2" t="s">
        <v>147</v>
      </c>
      <c r="K1264" s="2" t="s">
        <v>42</v>
      </c>
      <c r="L1264" s="34" t="str">
        <f t="shared" si="76"/>
        <v>尾田　力飛 (4)</v>
      </c>
      <c r="M1264" s="34" t="str">
        <f t="shared" si="77"/>
        <v>03</v>
      </c>
      <c r="N1264" s="34" t="str">
        <f t="shared" si="78"/>
        <v>Rikuto ODA (03)</v>
      </c>
      <c r="O1264" s="34">
        <f t="shared" si="79"/>
        <v>100001274</v>
      </c>
    </row>
    <row r="1265" spans="1:15" ht="18">
      <c r="A1265" s="186">
        <v>1275</v>
      </c>
      <c r="B1265" s="2">
        <v>492249</v>
      </c>
      <c r="C1265" s="2" t="s">
        <v>580</v>
      </c>
      <c r="D1265" s="2" t="s">
        <v>1824</v>
      </c>
      <c r="E1265" s="2" t="s">
        <v>1825</v>
      </c>
      <c r="F1265" s="196" t="s">
        <v>4650</v>
      </c>
      <c r="G1265" s="2">
        <v>4</v>
      </c>
      <c r="H1265" s="2" t="s">
        <v>5760</v>
      </c>
      <c r="I1265" s="2" t="s">
        <v>129</v>
      </c>
      <c r="J1265" s="2" t="s">
        <v>167</v>
      </c>
      <c r="K1265" s="2" t="s">
        <v>42</v>
      </c>
      <c r="L1265" s="34" t="str">
        <f t="shared" si="76"/>
        <v>田中　慎也 (4)</v>
      </c>
      <c r="M1265" s="34" t="str">
        <f t="shared" si="77"/>
        <v>03</v>
      </c>
      <c r="N1265" s="34" t="str">
        <f t="shared" si="78"/>
        <v>Shinya TANAKA (03)</v>
      </c>
      <c r="O1265" s="34">
        <f t="shared" si="79"/>
        <v>100001275</v>
      </c>
    </row>
    <row r="1266" spans="1:15" ht="18">
      <c r="A1266" s="186">
        <v>1276</v>
      </c>
      <c r="B1266" s="2">
        <v>492249</v>
      </c>
      <c r="C1266" s="2" t="s">
        <v>580</v>
      </c>
      <c r="D1266" s="2" t="s">
        <v>1826</v>
      </c>
      <c r="E1266" s="2" t="s">
        <v>1827</v>
      </c>
      <c r="F1266" s="196" t="s">
        <v>3603</v>
      </c>
      <c r="G1266" s="2">
        <v>4</v>
      </c>
      <c r="H1266" s="2" t="s">
        <v>5759</v>
      </c>
      <c r="I1266" s="2" t="s">
        <v>1179</v>
      </c>
      <c r="J1266" s="2" t="s">
        <v>193</v>
      </c>
      <c r="K1266" s="2" t="s">
        <v>42</v>
      </c>
      <c r="L1266" s="34" t="str">
        <f t="shared" si="76"/>
        <v>高瀬　一晟 (4)</v>
      </c>
      <c r="M1266" s="34" t="str">
        <f t="shared" si="77"/>
        <v>03</v>
      </c>
      <c r="N1266" s="34" t="str">
        <f t="shared" si="78"/>
        <v>Issei TAKASE (03)</v>
      </c>
      <c r="O1266" s="34">
        <f t="shared" si="79"/>
        <v>100001276</v>
      </c>
    </row>
    <row r="1267" spans="1:15" ht="18">
      <c r="A1267" s="186">
        <v>1277</v>
      </c>
      <c r="B1267" s="2">
        <v>492249</v>
      </c>
      <c r="C1267" s="2" t="s">
        <v>580</v>
      </c>
      <c r="D1267" s="2" t="s">
        <v>2633</v>
      </c>
      <c r="E1267" s="2" t="s">
        <v>2634</v>
      </c>
      <c r="F1267" s="196" t="s">
        <v>4903</v>
      </c>
      <c r="G1267" s="2">
        <v>4</v>
      </c>
      <c r="H1267" s="2" t="s">
        <v>5760</v>
      </c>
      <c r="I1267" s="2" t="s">
        <v>431</v>
      </c>
      <c r="J1267" s="2" t="s">
        <v>346</v>
      </c>
      <c r="K1267" s="2" t="s">
        <v>42</v>
      </c>
      <c r="L1267" s="34" t="str">
        <f t="shared" si="76"/>
        <v>内田　大稀 (4)</v>
      </c>
      <c r="M1267" s="34" t="str">
        <f t="shared" si="77"/>
        <v>04</v>
      </c>
      <c r="N1267" s="34" t="str">
        <f t="shared" si="78"/>
        <v>Hiroki UCHIDA (04)</v>
      </c>
      <c r="O1267" s="34">
        <f t="shared" si="79"/>
        <v>100001277</v>
      </c>
    </row>
    <row r="1268" spans="1:15" ht="18">
      <c r="A1268" s="186">
        <v>1278</v>
      </c>
      <c r="B1268" s="2">
        <v>492249</v>
      </c>
      <c r="C1268" s="2" t="s">
        <v>580</v>
      </c>
      <c r="D1268" s="2" t="s">
        <v>2635</v>
      </c>
      <c r="E1268" s="2" t="s">
        <v>2636</v>
      </c>
      <c r="F1268" s="196" t="s">
        <v>4026</v>
      </c>
      <c r="G1268" s="2">
        <v>4</v>
      </c>
      <c r="H1268" s="2" t="s">
        <v>5759</v>
      </c>
      <c r="I1268" s="2" t="s">
        <v>3057</v>
      </c>
      <c r="J1268" s="2" t="s">
        <v>3058</v>
      </c>
      <c r="K1268" s="2" t="s">
        <v>42</v>
      </c>
      <c r="L1268" s="34" t="str">
        <f t="shared" si="76"/>
        <v>大荒　大翔 (4)</v>
      </c>
      <c r="M1268" s="34" t="str">
        <f t="shared" si="77"/>
        <v>03</v>
      </c>
      <c r="N1268" s="34" t="str">
        <f t="shared" si="78"/>
        <v>Daito OARE (03)</v>
      </c>
      <c r="O1268" s="34">
        <f t="shared" si="79"/>
        <v>100001278</v>
      </c>
    </row>
    <row r="1269" spans="1:15" ht="18">
      <c r="A1269" s="186">
        <v>1279</v>
      </c>
      <c r="B1269" s="2">
        <v>492249</v>
      </c>
      <c r="C1269" s="2" t="s">
        <v>580</v>
      </c>
      <c r="D1269" s="2" t="s">
        <v>2637</v>
      </c>
      <c r="E1269" s="2" t="s">
        <v>2638</v>
      </c>
      <c r="F1269" s="196" t="s">
        <v>3884</v>
      </c>
      <c r="G1269" s="2">
        <v>4</v>
      </c>
      <c r="H1269" s="2" t="s">
        <v>5759</v>
      </c>
      <c r="I1269" s="2" t="s">
        <v>419</v>
      </c>
      <c r="J1269" s="2" t="s">
        <v>450</v>
      </c>
      <c r="K1269" s="2" t="s">
        <v>42</v>
      </c>
      <c r="L1269" s="34" t="str">
        <f t="shared" si="76"/>
        <v>尾崎　竜毅 (4)</v>
      </c>
      <c r="M1269" s="34" t="str">
        <f t="shared" si="77"/>
        <v>03</v>
      </c>
      <c r="N1269" s="34" t="str">
        <f t="shared" si="78"/>
        <v>Tatsuki OZAKI (03)</v>
      </c>
      <c r="O1269" s="34">
        <f t="shared" si="79"/>
        <v>100001279</v>
      </c>
    </row>
    <row r="1270" spans="1:15" ht="18">
      <c r="A1270" s="186">
        <v>1280</v>
      </c>
      <c r="B1270" s="2">
        <v>492249</v>
      </c>
      <c r="C1270" s="2" t="s">
        <v>580</v>
      </c>
      <c r="D1270" s="2" t="s">
        <v>2639</v>
      </c>
      <c r="E1270" s="2" t="s">
        <v>2640</v>
      </c>
      <c r="F1270" s="196" t="s">
        <v>4613</v>
      </c>
      <c r="G1270" s="2">
        <v>4</v>
      </c>
      <c r="H1270" s="2" t="s">
        <v>5759</v>
      </c>
      <c r="I1270" s="2" t="s">
        <v>1321</v>
      </c>
      <c r="J1270" s="2" t="s">
        <v>182</v>
      </c>
      <c r="K1270" s="2" t="s">
        <v>42</v>
      </c>
      <c r="L1270" s="34" t="str">
        <f t="shared" si="76"/>
        <v>甲斐　直樹 (4)</v>
      </c>
      <c r="M1270" s="34" t="str">
        <f t="shared" si="77"/>
        <v>03</v>
      </c>
      <c r="N1270" s="34" t="str">
        <f t="shared" si="78"/>
        <v>Naoki KAI (03)</v>
      </c>
      <c r="O1270" s="34">
        <f t="shared" si="79"/>
        <v>100001280</v>
      </c>
    </row>
    <row r="1271" spans="1:15" ht="18">
      <c r="A1271" s="186">
        <v>1281</v>
      </c>
      <c r="B1271" s="2">
        <v>492249</v>
      </c>
      <c r="C1271" s="2" t="s">
        <v>580</v>
      </c>
      <c r="D1271" s="2" t="s">
        <v>2641</v>
      </c>
      <c r="E1271" s="2" t="s">
        <v>2642</v>
      </c>
      <c r="F1271" s="196" t="s">
        <v>3604</v>
      </c>
      <c r="G1271" s="2">
        <v>4</v>
      </c>
      <c r="H1271" s="2" t="s">
        <v>5768</v>
      </c>
      <c r="I1271" s="2" t="s">
        <v>3059</v>
      </c>
      <c r="J1271" s="2" t="s">
        <v>484</v>
      </c>
      <c r="K1271" s="2" t="s">
        <v>42</v>
      </c>
      <c r="L1271" s="34" t="str">
        <f t="shared" si="76"/>
        <v>西本　旬雄 (4)</v>
      </c>
      <c r="M1271" s="34" t="str">
        <f t="shared" si="77"/>
        <v>03</v>
      </c>
      <c r="N1271" s="34" t="str">
        <f t="shared" si="78"/>
        <v>Tokio NISHIMOTO (03)</v>
      </c>
      <c r="O1271" s="34">
        <f t="shared" si="79"/>
        <v>100001281</v>
      </c>
    </row>
    <row r="1272" spans="1:15" ht="18">
      <c r="A1272" s="186">
        <v>1282</v>
      </c>
      <c r="B1272" s="2">
        <v>492249</v>
      </c>
      <c r="C1272" s="2" t="s">
        <v>580</v>
      </c>
      <c r="D1272" s="2" t="s">
        <v>2643</v>
      </c>
      <c r="E1272" s="2" t="s">
        <v>2644</v>
      </c>
      <c r="F1272" s="196" t="s">
        <v>4904</v>
      </c>
      <c r="G1272" s="2">
        <v>4</v>
      </c>
      <c r="H1272" s="2" t="s">
        <v>5779</v>
      </c>
      <c r="I1272" s="2" t="s">
        <v>192</v>
      </c>
      <c r="J1272" s="2" t="s">
        <v>62</v>
      </c>
      <c r="K1272" s="2" t="s">
        <v>42</v>
      </c>
      <c r="L1272" s="34" t="str">
        <f t="shared" si="76"/>
        <v>山下　椋生 (4)</v>
      </c>
      <c r="M1272" s="34" t="str">
        <f t="shared" si="77"/>
        <v>04</v>
      </c>
      <c r="N1272" s="34" t="str">
        <f t="shared" si="78"/>
        <v>Ryosei YAMASHITA (04)</v>
      </c>
      <c r="O1272" s="34">
        <f t="shared" si="79"/>
        <v>100001282</v>
      </c>
    </row>
    <row r="1273" spans="1:15" ht="18">
      <c r="A1273" s="186">
        <v>1283</v>
      </c>
      <c r="B1273" s="2">
        <v>492249</v>
      </c>
      <c r="C1273" s="2" t="s">
        <v>580</v>
      </c>
      <c r="D1273" s="2" t="s">
        <v>2857</v>
      </c>
      <c r="E1273" s="2" t="s">
        <v>2858</v>
      </c>
      <c r="F1273" s="196" t="s">
        <v>4096</v>
      </c>
      <c r="G1273" s="2">
        <v>4</v>
      </c>
      <c r="H1273" s="2" t="s">
        <v>5768</v>
      </c>
      <c r="I1273" s="2" t="s">
        <v>3111</v>
      </c>
      <c r="J1273" s="2" t="s">
        <v>71</v>
      </c>
      <c r="K1273" s="2" t="s">
        <v>42</v>
      </c>
      <c r="L1273" s="34" t="str">
        <f t="shared" si="76"/>
        <v>東奥　倖希 (4)</v>
      </c>
      <c r="M1273" s="34" t="str">
        <f t="shared" si="77"/>
        <v>03</v>
      </c>
      <c r="N1273" s="34" t="str">
        <f t="shared" si="78"/>
        <v>Koki HIGASHIOKU (03)</v>
      </c>
      <c r="O1273" s="34">
        <f t="shared" si="79"/>
        <v>100001283</v>
      </c>
    </row>
    <row r="1274" spans="1:15" ht="18">
      <c r="A1274" s="186">
        <v>1284</v>
      </c>
      <c r="B1274" s="2">
        <v>492249</v>
      </c>
      <c r="C1274" s="2" t="s">
        <v>580</v>
      </c>
      <c r="D1274" s="2" t="s">
        <v>5521</v>
      </c>
      <c r="E1274" s="2" t="s">
        <v>5522</v>
      </c>
      <c r="F1274" s="196" t="s">
        <v>3588</v>
      </c>
      <c r="G1274" s="2">
        <v>3</v>
      </c>
      <c r="H1274" s="2" t="s">
        <v>5759</v>
      </c>
      <c r="I1274" s="2" t="s">
        <v>67</v>
      </c>
      <c r="J1274" s="2" t="s">
        <v>371</v>
      </c>
      <c r="K1274" s="2" t="s">
        <v>42</v>
      </c>
      <c r="L1274" s="34" t="str">
        <f t="shared" si="76"/>
        <v>北村　蓮太郎 (3)</v>
      </c>
      <c r="M1274" s="34" t="str">
        <f t="shared" si="77"/>
        <v>04</v>
      </c>
      <c r="N1274" s="34" t="str">
        <f t="shared" si="78"/>
        <v>Rentaro KITAMURA (04)</v>
      </c>
      <c r="O1274" s="34">
        <f t="shared" si="79"/>
        <v>100001284</v>
      </c>
    </row>
    <row r="1275" spans="1:15" ht="18">
      <c r="A1275" s="186">
        <v>1285</v>
      </c>
      <c r="B1275" s="2">
        <v>492249</v>
      </c>
      <c r="C1275" s="2" t="s">
        <v>580</v>
      </c>
      <c r="D1275" s="2" t="s">
        <v>5523</v>
      </c>
      <c r="E1275" s="2" t="s">
        <v>5524</v>
      </c>
      <c r="F1275" s="196" t="s">
        <v>3563</v>
      </c>
      <c r="G1275" s="2">
        <v>3</v>
      </c>
      <c r="H1275" s="2" t="s">
        <v>5779</v>
      </c>
      <c r="I1275" s="2" t="s">
        <v>428</v>
      </c>
      <c r="J1275" s="2" t="s">
        <v>320</v>
      </c>
      <c r="K1275" s="2" t="s">
        <v>42</v>
      </c>
      <c r="L1275" s="34" t="str">
        <f t="shared" si="76"/>
        <v>藤井　暖 (3)</v>
      </c>
      <c r="M1275" s="34" t="str">
        <f t="shared" si="77"/>
        <v>04</v>
      </c>
      <c r="N1275" s="34" t="str">
        <f t="shared" si="78"/>
        <v>Haru FUJII (04)</v>
      </c>
      <c r="O1275" s="34">
        <f t="shared" si="79"/>
        <v>100001285</v>
      </c>
    </row>
    <row r="1276" spans="1:15" ht="18">
      <c r="A1276" s="186">
        <v>1286</v>
      </c>
      <c r="B1276" s="2">
        <v>492249</v>
      </c>
      <c r="C1276" s="2" t="s">
        <v>580</v>
      </c>
      <c r="D1276" s="2" t="s">
        <v>5525</v>
      </c>
      <c r="E1276" s="2" t="s">
        <v>5526</v>
      </c>
      <c r="F1276" s="196" t="s">
        <v>5115</v>
      </c>
      <c r="G1276" s="2">
        <v>3</v>
      </c>
      <c r="H1276" s="2" t="s">
        <v>5779</v>
      </c>
      <c r="I1276" s="2" t="s">
        <v>78</v>
      </c>
      <c r="J1276" s="2" t="s">
        <v>5527</v>
      </c>
      <c r="K1276" s="2" t="s">
        <v>42</v>
      </c>
      <c r="L1276" s="34" t="str">
        <f t="shared" si="76"/>
        <v>加藤　一閃 (3)</v>
      </c>
      <c r="M1276" s="34" t="str">
        <f t="shared" si="77"/>
        <v>05</v>
      </c>
      <c r="N1276" s="34" t="str">
        <f t="shared" si="78"/>
        <v>Hitose KATO (05)</v>
      </c>
      <c r="O1276" s="34">
        <f t="shared" si="79"/>
        <v>100001286</v>
      </c>
    </row>
    <row r="1277" spans="1:15" ht="18">
      <c r="A1277" s="186">
        <v>1287</v>
      </c>
      <c r="B1277" s="2">
        <v>492249</v>
      </c>
      <c r="C1277" s="2" t="s">
        <v>580</v>
      </c>
      <c r="D1277" s="2" t="s">
        <v>5528</v>
      </c>
      <c r="E1277" s="2" t="s">
        <v>5529</v>
      </c>
      <c r="F1277" s="196" t="s">
        <v>7872</v>
      </c>
      <c r="G1277" s="2">
        <v>3</v>
      </c>
      <c r="H1277" s="2" t="s">
        <v>5768</v>
      </c>
      <c r="I1277" s="2" t="s">
        <v>5530</v>
      </c>
      <c r="J1277" s="2" t="s">
        <v>203</v>
      </c>
      <c r="K1277" s="2" t="s">
        <v>42</v>
      </c>
      <c r="L1277" s="34" t="str">
        <f t="shared" si="76"/>
        <v>木原　琉聖 (3)</v>
      </c>
      <c r="M1277" s="34" t="str">
        <f t="shared" si="77"/>
        <v>04</v>
      </c>
      <c r="N1277" s="34" t="str">
        <f t="shared" si="78"/>
        <v>Ryusei KIHARA (04)</v>
      </c>
      <c r="O1277" s="34">
        <f t="shared" si="79"/>
        <v>100001287</v>
      </c>
    </row>
    <row r="1278" spans="1:15" ht="18">
      <c r="A1278" s="186">
        <v>1288</v>
      </c>
      <c r="B1278" s="2">
        <v>492249</v>
      </c>
      <c r="C1278" s="2" t="s">
        <v>580</v>
      </c>
      <c r="D1278" s="2" t="s">
        <v>5531</v>
      </c>
      <c r="E1278" s="2" t="s">
        <v>5532</v>
      </c>
      <c r="F1278" s="196" t="s">
        <v>4715</v>
      </c>
      <c r="G1278" s="2">
        <v>3</v>
      </c>
      <c r="H1278" s="2" t="s">
        <v>5768</v>
      </c>
      <c r="I1278" s="2" t="s">
        <v>5533</v>
      </c>
      <c r="J1278" s="2" t="s">
        <v>239</v>
      </c>
      <c r="K1278" s="2" t="s">
        <v>42</v>
      </c>
      <c r="L1278" s="34" t="str">
        <f t="shared" si="76"/>
        <v>脇本　誠也 (3)</v>
      </c>
      <c r="M1278" s="34" t="str">
        <f t="shared" si="77"/>
        <v>05</v>
      </c>
      <c r="N1278" s="34" t="str">
        <f t="shared" si="78"/>
        <v>Seiya WAKIMOTO (05)</v>
      </c>
      <c r="O1278" s="34">
        <f t="shared" si="79"/>
        <v>100001288</v>
      </c>
    </row>
    <row r="1279" spans="1:15" ht="18">
      <c r="A1279" s="186">
        <v>1289</v>
      </c>
      <c r="B1279" s="2">
        <v>492249</v>
      </c>
      <c r="C1279" s="2" t="s">
        <v>580</v>
      </c>
      <c r="D1279" s="2" t="s">
        <v>5534</v>
      </c>
      <c r="E1279" s="2" t="s">
        <v>5535</v>
      </c>
      <c r="F1279" s="196" t="s">
        <v>7873</v>
      </c>
      <c r="G1279" s="2">
        <v>3</v>
      </c>
      <c r="H1279" s="2" t="s">
        <v>5759</v>
      </c>
      <c r="I1279" s="2" t="s">
        <v>95</v>
      </c>
      <c r="J1279" s="2" t="s">
        <v>1950</v>
      </c>
      <c r="K1279" s="2" t="s">
        <v>42</v>
      </c>
      <c r="L1279" s="34" t="str">
        <f t="shared" si="76"/>
        <v>植田　圭一 (3)</v>
      </c>
      <c r="M1279" s="34" t="str">
        <f t="shared" si="77"/>
        <v>04</v>
      </c>
      <c r="N1279" s="34" t="str">
        <f t="shared" si="78"/>
        <v>Keiichi UEDA (04)</v>
      </c>
      <c r="O1279" s="34">
        <f t="shared" si="79"/>
        <v>100001289</v>
      </c>
    </row>
    <row r="1280" spans="1:15" ht="18">
      <c r="A1280" s="186">
        <v>1290</v>
      </c>
      <c r="B1280" s="2">
        <v>492249</v>
      </c>
      <c r="C1280" s="2" t="s">
        <v>580</v>
      </c>
      <c r="D1280" s="2" t="s">
        <v>5536</v>
      </c>
      <c r="E1280" s="2" t="s">
        <v>5537</v>
      </c>
      <c r="F1280" s="196" t="s">
        <v>7874</v>
      </c>
      <c r="G1280" s="2">
        <v>3</v>
      </c>
      <c r="H1280" s="2" t="s">
        <v>5759</v>
      </c>
      <c r="I1280" s="2" t="s">
        <v>83</v>
      </c>
      <c r="J1280" s="2" t="s">
        <v>181</v>
      </c>
      <c r="K1280" s="2" t="s">
        <v>42</v>
      </c>
      <c r="L1280" s="34" t="str">
        <f t="shared" si="76"/>
        <v>竹内　快斗 (3)</v>
      </c>
      <c r="M1280" s="34" t="str">
        <f t="shared" si="77"/>
        <v>04</v>
      </c>
      <c r="N1280" s="34" t="str">
        <f t="shared" si="78"/>
        <v>Kaito TAKEUCHI (04)</v>
      </c>
      <c r="O1280" s="34">
        <f t="shared" si="79"/>
        <v>100001290</v>
      </c>
    </row>
    <row r="1281" spans="1:15" ht="18">
      <c r="A1281" s="186">
        <v>1291</v>
      </c>
      <c r="B1281" s="2">
        <v>492249</v>
      </c>
      <c r="C1281" s="2" t="s">
        <v>580</v>
      </c>
      <c r="D1281" s="2" t="s">
        <v>5538</v>
      </c>
      <c r="E1281" s="2" t="s">
        <v>5539</v>
      </c>
      <c r="F1281" s="196" t="s">
        <v>7875</v>
      </c>
      <c r="G1281" s="2">
        <v>3</v>
      </c>
      <c r="H1281" s="2" t="s">
        <v>5759</v>
      </c>
      <c r="I1281" s="2" t="s">
        <v>275</v>
      </c>
      <c r="J1281" s="2" t="s">
        <v>208</v>
      </c>
      <c r="K1281" s="2" t="s">
        <v>42</v>
      </c>
      <c r="L1281" s="34" t="str">
        <f t="shared" si="76"/>
        <v>渡邊　朝陽 (3)</v>
      </c>
      <c r="M1281" s="34" t="str">
        <f t="shared" si="77"/>
        <v>04</v>
      </c>
      <c r="N1281" s="34" t="str">
        <f t="shared" si="78"/>
        <v>Asahi WATANABE (04)</v>
      </c>
      <c r="O1281" s="34">
        <f t="shared" si="79"/>
        <v>100001291</v>
      </c>
    </row>
    <row r="1282" spans="1:15" ht="18">
      <c r="A1282" s="186">
        <v>1292</v>
      </c>
      <c r="B1282" s="2">
        <v>492249</v>
      </c>
      <c r="C1282" s="2" t="s">
        <v>580</v>
      </c>
      <c r="D1282" s="2" t="s">
        <v>5540</v>
      </c>
      <c r="E1282" s="2" t="s">
        <v>5541</v>
      </c>
      <c r="F1282" s="196" t="s">
        <v>5392</v>
      </c>
      <c r="G1282" s="2">
        <v>3</v>
      </c>
      <c r="H1282" s="2" t="s">
        <v>5760</v>
      </c>
      <c r="I1282" s="2" t="s">
        <v>298</v>
      </c>
      <c r="J1282" s="2" t="s">
        <v>5542</v>
      </c>
      <c r="K1282" s="2" t="s">
        <v>42</v>
      </c>
      <c r="L1282" s="34" t="str">
        <f t="shared" si="76"/>
        <v>中西　火々良 (3)</v>
      </c>
      <c r="M1282" s="34" t="str">
        <f t="shared" si="77"/>
        <v>04</v>
      </c>
      <c r="N1282" s="34" t="str">
        <f t="shared" si="78"/>
        <v>Homura NAKANISHI (04)</v>
      </c>
      <c r="O1282" s="34">
        <f t="shared" si="79"/>
        <v>100001292</v>
      </c>
    </row>
    <row r="1283" spans="1:15" ht="18">
      <c r="A1283" s="186">
        <v>1293</v>
      </c>
      <c r="B1283" s="2">
        <v>492249</v>
      </c>
      <c r="C1283" s="2" t="s">
        <v>580</v>
      </c>
      <c r="D1283" s="2" t="s">
        <v>5543</v>
      </c>
      <c r="E1283" s="2" t="s">
        <v>5544</v>
      </c>
      <c r="F1283" s="196" t="s">
        <v>5054</v>
      </c>
      <c r="G1283" s="2">
        <v>3</v>
      </c>
      <c r="H1283" s="2" t="s">
        <v>6024</v>
      </c>
      <c r="I1283" s="2" t="s">
        <v>207</v>
      </c>
      <c r="J1283" s="2" t="s">
        <v>3080</v>
      </c>
      <c r="K1283" s="2" t="s">
        <v>42</v>
      </c>
      <c r="L1283" s="34" t="str">
        <f t="shared" ref="L1283:L1346" si="80">IF($A1283="","",$D1283&amp;" ("&amp;$G1283&amp;")")</f>
        <v>松山　翔星 (3)</v>
      </c>
      <c r="M1283" s="34" t="str">
        <f t="shared" ref="M1283:M1346" si="81">IF($A1283="","",RIGHT(YEAR($F1283),2))</f>
        <v>05</v>
      </c>
      <c r="N1283" s="34" t="str">
        <f t="shared" ref="N1283:N1346" si="82">IF($A1283="","",$J1283&amp;" "&amp;$I1283&amp;" ("&amp;$M1283&amp;")")</f>
        <v>Shosei MATSUYAMA (05)</v>
      </c>
      <c r="O1283" s="34">
        <f t="shared" ref="O1283:O1346" si="83">IF($A1283="","",100000000+$A1283)</f>
        <v>100001293</v>
      </c>
    </row>
    <row r="1284" spans="1:15" ht="18">
      <c r="A1284" s="186">
        <v>1294</v>
      </c>
      <c r="B1284" s="2">
        <v>492249</v>
      </c>
      <c r="C1284" s="2" t="s">
        <v>580</v>
      </c>
      <c r="D1284" s="2" t="s">
        <v>5545</v>
      </c>
      <c r="E1284" s="2" t="s">
        <v>5546</v>
      </c>
      <c r="F1284" s="196" t="s">
        <v>7876</v>
      </c>
      <c r="G1284" s="2">
        <v>3</v>
      </c>
      <c r="H1284" s="2" t="s">
        <v>5760</v>
      </c>
      <c r="I1284" s="2" t="s">
        <v>95</v>
      </c>
      <c r="J1284" s="2" t="s">
        <v>309</v>
      </c>
      <c r="K1284" s="2" t="s">
        <v>42</v>
      </c>
      <c r="L1284" s="34" t="str">
        <f t="shared" si="80"/>
        <v>上田　隼也 (3)</v>
      </c>
      <c r="M1284" s="34" t="str">
        <f t="shared" si="81"/>
        <v>05</v>
      </c>
      <c r="N1284" s="34" t="str">
        <f t="shared" si="82"/>
        <v>Shunya UEDA (05)</v>
      </c>
      <c r="O1284" s="34">
        <f t="shared" si="83"/>
        <v>100001294</v>
      </c>
    </row>
    <row r="1285" spans="1:15" ht="18">
      <c r="A1285" s="186">
        <v>1295</v>
      </c>
      <c r="B1285" s="2">
        <v>492249</v>
      </c>
      <c r="C1285" s="2" t="s">
        <v>580</v>
      </c>
      <c r="D1285" s="2" t="s">
        <v>5547</v>
      </c>
      <c r="E1285" s="2" t="s">
        <v>5548</v>
      </c>
      <c r="F1285" s="196" t="s">
        <v>6954</v>
      </c>
      <c r="G1285" s="2">
        <v>3</v>
      </c>
      <c r="H1285" s="2" t="s">
        <v>5759</v>
      </c>
      <c r="I1285" s="2" t="s">
        <v>3876</v>
      </c>
      <c r="J1285" s="2" t="s">
        <v>250</v>
      </c>
      <c r="K1285" s="2" t="s">
        <v>42</v>
      </c>
      <c r="L1285" s="34" t="str">
        <f t="shared" si="80"/>
        <v>三澤　陽斗 (3)</v>
      </c>
      <c r="M1285" s="34" t="str">
        <f t="shared" si="81"/>
        <v>04</v>
      </c>
      <c r="N1285" s="34" t="str">
        <f t="shared" si="82"/>
        <v>Haruto MISAWA (04)</v>
      </c>
      <c r="O1285" s="34">
        <f t="shared" si="83"/>
        <v>100001295</v>
      </c>
    </row>
    <row r="1286" spans="1:15" ht="18">
      <c r="A1286" s="186">
        <v>1296</v>
      </c>
      <c r="B1286" s="2">
        <v>492249</v>
      </c>
      <c r="C1286" s="2" t="s">
        <v>580</v>
      </c>
      <c r="D1286" s="2" t="s">
        <v>5549</v>
      </c>
      <c r="E1286" s="2" t="s">
        <v>5550</v>
      </c>
      <c r="F1286" s="196" t="s">
        <v>5120</v>
      </c>
      <c r="G1286" s="2">
        <v>3</v>
      </c>
      <c r="H1286" s="2" t="s">
        <v>5768</v>
      </c>
      <c r="I1286" s="2" t="s">
        <v>456</v>
      </c>
      <c r="J1286" s="2" t="s">
        <v>327</v>
      </c>
      <c r="K1286" s="2" t="s">
        <v>42</v>
      </c>
      <c r="L1286" s="34" t="str">
        <f t="shared" si="80"/>
        <v>吉本　将希 (3)</v>
      </c>
      <c r="M1286" s="34" t="str">
        <f t="shared" si="81"/>
        <v>05</v>
      </c>
      <c r="N1286" s="34" t="str">
        <f t="shared" si="82"/>
        <v>Shoki YOSHIMOTO (05)</v>
      </c>
      <c r="O1286" s="34">
        <f t="shared" si="83"/>
        <v>100001296</v>
      </c>
    </row>
    <row r="1287" spans="1:15" ht="18">
      <c r="A1287" s="186">
        <v>1297</v>
      </c>
      <c r="B1287" s="2">
        <v>492249</v>
      </c>
      <c r="C1287" s="2" t="s">
        <v>580</v>
      </c>
      <c r="D1287" s="2" t="s">
        <v>7877</v>
      </c>
      <c r="E1287" s="2" t="s">
        <v>7878</v>
      </c>
      <c r="F1287" s="196" t="s">
        <v>7879</v>
      </c>
      <c r="G1287" s="2">
        <v>2</v>
      </c>
      <c r="H1287" s="2" t="s">
        <v>5768</v>
      </c>
      <c r="I1287" s="2" t="s">
        <v>461</v>
      </c>
      <c r="J1287" s="2" t="s">
        <v>539</v>
      </c>
      <c r="K1287" s="2" t="s">
        <v>42</v>
      </c>
      <c r="L1287" s="34" t="str">
        <f t="shared" si="80"/>
        <v>岩田　凛太郎 (2)</v>
      </c>
      <c r="M1287" s="34" t="str">
        <f t="shared" si="81"/>
        <v>05</v>
      </c>
      <c r="N1287" s="34" t="str">
        <f t="shared" si="82"/>
        <v>Rintaro IWATA (05)</v>
      </c>
      <c r="O1287" s="34">
        <f t="shared" si="83"/>
        <v>100001297</v>
      </c>
    </row>
    <row r="1288" spans="1:15" ht="18">
      <c r="A1288" s="186">
        <v>1298</v>
      </c>
      <c r="B1288" s="2">
        <v>492249</v>
      </c>
      <c r="C1288" s="2" t="s">
        <v>580</v>
      </c>
      <c r="D1288" s="2" t="s">
        <v>7880</v>
      </c>
      <c r="E1288" s="2" t="s">
        <v>7881</v>
      </c>
      <c r="F1288" s="196" t="s">
        <v>6077</v>
      </c>
      <c r="G1288" s="2">
        <v>2</v>
      </c>
      <c r="H1288" s="2" t="s">
        <v>5768</v>
      </c>
      <c r="I1288" s="2" t="s">
        <v>499</v>
      </c>
      <c r="J1288" s="2" t="s">
        <v>331</v>
      </c>
      <c r="K1288" s="2" t="s">
        <v>42</v>
      </c>
      <c r="L1288" s="34" t="str">
        <f t="shared" si="80"/>
        <v>大西　勧也 (2)</v>
      </c>
      <c r="M1288" s="34" t="str">
        <f t="shared" si="81"/>
        <v>06</v>
      </c>
      <c r="N1288" s="34" t="str">
        <f t="shared" si="82"/>
        <v>Yukiya ONISHI (06)</v>
      </c>
      <c r="O1288" s="34">
        <f t="shared" si="83"/>
        <v>100001298</v>
      </c>
    </row>
    <row r="1289" spans="1:15" ht="18">
      <c r="A1289" s="186">
        <v>1299</v>
      </c>
      <c r="B1289" s="2">
        <v>492249</v>
      </c>
      <c r="C1289" s="2" t="s">
        <v>580</v>
      </c>
      <c r="D1289" s="2" t="s">
        <v>7882</v>
      </c>
      <c r="E1289" s="2" t="s">
        <v>7883</v>
      </c>
      <c r="F1289" s="196" t="s">
        <v>7731</v>
      </c>
      <c r="G1289" s="2">
        <v>2</v>
      </c>
      <c r="H1289" s="2" t="s">
        <v>5759</v>
      </c>
      <c r="I1289" s="2" t="s">
        <v>746</v>
      </c>
      <c r="J1289" s="2" t="s">
        <v>141</v>
      </c>
      <c r="K1289" s="2" t="s">
        <v>42</v>
      </c>
      <c r="L1289" s="34" t="str">
        <f t="shared" si="80"/>
        <v>角本　尚也 (2)</v>
      </c>
      <c r="M1289" s="34" t="str">
        <f t="shared" si="81"/>
        <v>05</v>
      </c>
      <c r="N1289" s="34" t="str">
        <f t="shared" si="82"/>
        <v>Naoya KAKUMOTO (05)</v>
      </c>
      <c r="O1289" s="34">
        <f t="shared" si="83"/>
        <v>100001299</v>
      </c>
    </row>
    <row r="1290" spans="1:15" ht="18">
      <c r="A1290" s="186">
        <v>1300</v>
      </c>
      <c r="B1290" s="2">
        <v>492249</v>
      </c>
      <c r="C1290" s="2" t="s">
        <v>580</v>
      </c>
      <c r="D1290" s="2" t="s">
        <v>7884</v>
      </c>
      <c r="E1290" s="2" t="s">
        <v>7885</v>
      </c>
      <c r="F1290" s="196" t="s">
        <v>6255</v>
      </c>
      <c r="G1290" s="2">
        <v>2</v>
      </c>
      <c r="H1290" s="2" t="s">
        <v>5768</v>
      </c>
      <c r="I1290" s="2" t="s">
        <v>7886</v>
      </c>
      <c r="J1290" s="2" t="s">
        <v>7887</v>
      </c>
      <c r="K1290" s="2" t="s">
        <v>42</v>
      </c>
      <c r="L1290" s="34" t="str">
        <f t="shared" si="80"/>
        <v>秋野　樹輝 (2)</v>
      </c>
      <c r="M1290" s="34" t="str">
        <f t="shared" si="81"/>
        <v>06</v>
      </c>
      <c r="N1290" s="34" t="str">
        <f t="shared" si="82"/>
        <v>Juki AKINO (06)</v>
      </c>
      <c r="O1290" s="34">
        <f t="shared" si="83"/>
        <v>100001300</v>
      </c>
    </row>
    <row r="1291" spans="1:15" ht="18">
      <c r="A1291" s="186">
        <v>1301</v>
      </c>
      <c r="B1291" s="2">
        <v>492249</v>
      </c>
      <c r="C1291" s="2" t="s">
        <v>580</v>
      </c>
      <c r="D1291" s="2" t="s">
        <v>7888</v>
      </c>
      <c r="E1291" s="2" t="s">
        <v>7889</v>
      </c>
      <c r="F1291" s="196" t="s">
        <v>7890</v>
      </c>
      <c r="G1291" s="2">
        <v>2</v>
      </c>
      <c r="H1291" s="2" t="s">
        <v>5759</v>
      </c>
      <c r="I1291" s="2" t="s">
        <v>373</v>
      </c>
      <c r="J1291" s="2" t="s">
        <v>416</v>
      </c>
      <c r="K1291" s="2" t="s">
        <v>42</v>
      </c>
      <c r="L1291" s="34" t="str">
        <f t="shared" si="80"/>
        <v>小田　匠人 (2)</v>
      </c>
      <c r="M1291" s="34" t="str">
        <f t="shared" si="81"/>
        <v>05</v>
      </c>
      <c r="N1291" s="34" t="str">
        <f t="shared" si="82"/>
        <v>Takuto ODA (05)</v>
      </c>
      <c r="O1291" s="34">
        <f t="shared" si="83"/>
        <v>100001301</v>
      </c>
    </row>
    <row r="1292" spans="1:15" ht="18">
      <c r="A1292" s="186">
        <v>1302</v>
      </c>
      <c r="B1292" s="2">
        <v>492249</v>
      </c>
      <c r="C1292" s="2" t="s">
        <v>580</v>
      </c>
      <c r="D1292" s="2" t="s">
        <v>7891</v>
      </c>
      <c r="E1292" s="2" t="s">
        <v>7892</v>
      </c>
      <c r="F1292" s="196" t="s">
        <v>7893</v>
      </c>
      <c r="G1292" s="2">
        <v>2</v>
      </c>
      <c r="H1292" s="2" t="s">
        <v>5760</v>
      </c>
      <c r="I1292" s="2" t="s">
        <v>1321</v>
      </c>
      <c r="J1292" s="2" t="s">
        <v>79</v>
      </c>
      <c r="K1292" s="2" t="s">
        <v>42</v>
      </c>
      <c r="L1292" s="34" t="str">
        <f t="shared" si="80"/>
        <v>甲斐　傑 (2)</v>
      </c>
      <c r="M1292" s="34" t="str">
        <f t="shared" si="81"/>
        <v>05</v>
      </c>
      <c r="N1292" s="34" t="str">
        <f t="shared" si="82"/>
        <v>Suguru KAI (05)</v>
      </c>
      <c r="O1292" s="34">
        <f t="shared" si="83"/>
        <v>100001302</v>
      </c>
    </row>
    <row r="1293" spans="1:15" ht="18">
      <c r="A1293" s="186">
        <v>1303</v>
      </c>
      <c r="B1293" s="2">
        <v>492249</v>
      </c>
      <c r="C1293" s="2" t="s">
        <v>580</v>
      </c>
      <c r="D1293" s="2" t="s">
        <v>7894</v>
      </c>
      <c r="E1293" s="2" t="s">
        <v>7895</v>
      </c>
      <c r="F1293" s="196" t="s">
        <v>7331</v>
      </c>
      <c r="G1293" s="2">
        <v>2</v>
      </c>
      <c r="H1293" s="2" t="s">
        <v>5768</v>
      </c>
      <c r="I1293" s="2" t="s">
        <v>7896</v>
      </c>
      <c r="J1293" s="2" t="s">
        <v>250</v>
      </c>
      <c r="K1293" s="2" t="s">
        <v>42</v>
      </c>
      <c r="L1293" s="34" t="str">
        <f t="shared" si="80"/>
        <v>欅　晴仁 (2)</v>
      </c>
      <c r="M1293" s="34" t="str">
        <f t="shared" si="81"/>
        <v>05</v>
      </c>
      <c r="N1293" s="34" t="str">
        <f t="shared" si="82"/>
        <v>Haruto KEYAKI (05)</v>
      </c>
      <c r="O1293" s="34">
        <f t="shared" si="83"/>
        <v>100001303</v>
      </c>
    </row>
    <row r="1294" spans="1:15" ht="18">
      <c r="A1294" s="186">
        <v>1304</v>
      </c>
      <c r="B1294" s="2">
        <v>492249</v>
      </c>
      <c r="C1294" s="2" t="s">
        <v>580</v>
      </c>
      <c r="D1294" s="2" t="s">
        <v>7897</v>
      </c>
      <c r="E1294" s="2" t="s">
        <v>7898</v>
      </c>
      <c r="F1294" s="196" t="s">
        <v>7325</v>
      </c>
      <c r="G1294" s="2">
        <v>2</v>
      </c>
      <c r="H1294" s="2" t="s">
        <v>5779</v>
      </c>
      <c r="I1294" s="2" t="s">
        <v>7899</v>
      </c>
      <c r="J1294" s="2" t="s">
        <v>55</v>
      </c>
      <c r="K1294" s="2" t="s">
        <v>42</v>
      </c>
      <c r="L1294" s="34" t="str">
        <f t="shared" si="80"/>
        <v>小口　遥大 (2)</v>
      </c>
      <c r="M1294" s="34" t="str">
        <f t="shared" si="81"/>
        <v>05</v>
      </c>
      <c r="N1294" s="34" t="str">
        <f t="shared" si="82"/>
        <v>Haruki KOGUCHI (05)</v>
      </c>
      <c r="O1294" s="34">
        <f t="shared" si="83"/>
        <v>100001304</v>
      </c>
    </row>
    <row r="1295" spans="1:15" ht="18">
      <c r="A1295" s="186">
        <v>1305</v>
      </c>
      <c r="B1295" s="2">
        <v>492249</v>
      </c>
      <c r="C1295" s="2" t="s">
        <v>580</v>
      </c>
      <c r="D1295" s="2" t="s">
        <v>7900</v>
      </c>
      <c r="E1295" s="2" t="s">
        <v>7901</v>
      </c>
      <c r="F1295" s="196" t="s">
        <v>7902</v>
      </c>
      <c r="G1295" s="2">
        <v>2</v>
      </c>
      <c r="H1295" s="2" t="s">
        <v>5768</v>
      </c>
      <c r="I1295" s="2" t="s">
        <v>7903</v>
      </c>
      <c r="J1295" s="2" t="s">
        <v>105</v>
      </c>
      <c r="K1295" s="2" t="s">
        <v>42</v>
      </c>
      <c r="L1295" s="34" t="str">
        <f t="shared" si="80"/>
        <v>豊田　太一 (2)</v>
      </c>
      <c r="M1295" s="34" t="str">
        <f t="shared" si="81"/>
        <v>06</v>
      </c>
      <c r="N1295" s="34" t="str">
        <f t="shared" si="82"/>
        <v>Taichi TOYODA (06)</v>
      </c>
      <c r="O1295" s="34">
        <f t="shared" si="83"/>
        <v>100001305</v>
      </c>
    </row>
    <row r="1296" spans="1:15" ht="18">
      <c r="A1296" s="186">
        <v>1306</v>
      </c>
      <c r="B1296" s="2">
        <v>492249</v>
      </c>
      <c r="C1296" s="2" t="s">
        <v>580</v>
      </c>
      <c r="D1296" s="2" t="s">
        <v>7904</v>
      </c>
      <c r="E1296" s="2" t="s">
        <v>7905</v>
      </c>
      <c r="F1296" s="196" t="s">
        <v>7906</v>
      </c>
      <c r="G1296" s="2">
        <v>2</v>
      </c>
      <c r="H1296" s="2" t="s">
        <v>5768</v>
      </c>
      <c r="I1296" s="2" t="s">
        <v>242</v>
      </c>
      <c r="J1296" s="2" t="s">
        <v>3094</v>
      </c>
      <c r="K1296" s="2" t="s">
        <v>42</v>
      </c>
      <c r="L1296" s="34" t="str">
        <f t="shared" si="80"/>
        <v>中山　悟希 (2)</v>
      </c>
      <c r="M1296" s="34" t="str">
        <f t="shared" si="81"/>
        <v>06</v>
      </c>
      <c r="N1296" s="34" t="str">
        <f t="shared" si="82"/>
        <v>Satoki NAKAYAMA (06)</v>
      </c>
      <c r="O1296" s="34">
        <f t="shared" si="83"/>
        <v>100001306</v>
      </c>
    </row>
    <row r="1297" spans="1:15" ht="18">
      <c r="A1297" s="186">
        <v>1307</v>
      </c>
      <c r="B1297" s="2">
        <v>492249</v>
      </c>
      <c r="C1297" s="2" t="s">
        <v>580</v>
      </c>
      <c r="D1297" s="2" t="s">
        <v>7907</v>
      </c>
      <c r="E1297" s="2" t="s">
        <v>7908</v>
      </c>
      <c r="F1297" s="196" t="s">
        <v>7909</v>
      </c>
      <c r="G1297" s="2">
        <v>2</v>
      </c>
      <c r="H1297" s="2" t="s">
        <v>5759</v>
      </c>
      <c r="I1297" s="2" t="s">
        <v>1403</v>
      </c>
      <c r="J1297" s="2" t="s">
        <v>116</v>
      </c>
      <c r="K1297" s="2" t="s">
        <v>42</v>
      </c>
      <c r="L1297" s="34" t="str">
        <f t="shared" si="80"/>
        <v>湯本　朋生 (2)</v>
      </c>
      <c r="M1297" s="34" t="str">
        <f t="shared" si="81"/>
        <v>05</v>
      </c>
      <c r="N1297" s="34" t="str">
        <f t="shared" si="82"/>
        <v>Tomoki YUMOTO (05)</v>
      </c>
      <c r="O1297" s="34">
        <f t="shared" si="83"/>
        <v>100001307</v>
      </c>
    </row>
    <row r="1298" spans="1:15" ht="18">
      <c r="A1298" s="186">
        <v>1308</v>
      </c>
      <c r="B1298" s="2">
        <v>492249</v>
      </c>
      <c r="C1298" s="2" t="s">
        <v>580</v>
      </c>
      <c r="D1298" s="2" t="s">
        <v>7910</v>
      </c>
      <c r="E1298" s="2" t="s">
        <v>7911</v>
      </c>
      <c r="F1298" s="196" t="s">
        <v>5867</v>
      </c>
      <c r="G1298" s="2">
        <v>2</v>
      </c>
      <c r="H1298" s="2" t="s">
        <v>5834</v>
      </c>
      <c r="I1298" s="2" t="s">
        <v>44</v>
      </c>
      <c r="J1298" s="2" t="s">
        <v>182</v>
      </c>
      <c r="K1298" s="2" t="s">
        <v>42</v>
      </c>
      <c r="L1298" s="34" t="str">
        <f t="shared" si="80"/>
        <v>志水　直樹 (2)</v>
      </c>
      <c r="M1298" s="34" t="str">
        <f t="shared" si="81"/>
        <v>05</v>
      </c>
      <c r="N1298" s="34" t="str">
        <f t="shared" si="82"/>
        <v>Naoki SHIMIZU (05)</v>
      </c>
      <c r="O1298" s="34">
        <f t="shared" si="83"/>
        <v>100001308</v>
      </c>
    </row>
    <row r="1299" spans="1:15" ht="18">
      <c r="A1299" s="186">
        <v>1309</v>
      </c>
      <c r="B1299" s="2">
        <v>492249</v>
      </c>
      <c r="C1299" s="2" t="s">
        <v>580</v>
      </c>
      <c r="D1299" s="2" t="s">
        <v>7912</v>
      </c>
      <c r="E1299" s="2" t="s">
        <v>7913</v>
      </c>
      <c r="F1299" s="196" t="s">
        <v>7914</v>
      </c>
      <c r="G1299" s="2">
        <v>1</v>
      </c>
      <c r="H1299" s="2" t="s">
        <v>6024</v>
      </c>
      <c r="I1299" s="2" t="s">
        <v>7915</v>
      </c>
      <c r="J1299" s="2" t="s">
        <v>130</v>
      </c>
      <c r="K1299" s="2" t="s">
        <v>42</v>
      </c>
      <c r="L1299" s="34" t="str">
        <f t="shared" si="80"/>
        <v>谷山　達也 (1)</v>
      </c>
      <c r="M1299" s="34" t="str">
        <f t="shared" si="81"/>
        <v>06</v>
      </c>
      <c r="N1299" s="34" t="str">
        <f t="shared" si="82"/>
        <v>Tatsuya TANIYAMA (06)</v>
      </c>
      <c r="O1299" s="34">
        <f t="shared" si="83"/>
        <v>100001309</v>
      </c>
    </row>
    <row r="1300" spans="1:15" ht="18">
      <c r="A1300" s="186">
        <v>1310</v>
      </c>
      <c r="B1300" s="2">
        <v>492249</v>
      </c>
      <c r="C1300" s="2" t="s">
        <v>580</v>
      </c>
      <c r="D1300" s="2" t="s">
        <v>7916</v>
      </c>
      <c r="E1300" s="2" t="s">
        <v>7917</v>
      </c>
      <c r="F1300" s="196" t="s">
        <v>7835</v>
      </c>
      <c r="G1300" s="2">
        <v>1</v>
      </c>
      <c r="H1300" s="2" t="s">
        <v>5779</v>
      </c>
      <c r="I1300" s="2" t="s">
        <v>7918</v>
      </c>
      <c r="J1300" s="2" t="s">
        <v>7919</v>
      </c>
      <c r="K1300" s="2" t="s">
        <v>42</v>
      </c>
      <c r="L1300" s="34" t="str">
        <f t="shared" si="80"/>
        <v>井上　嵩二郎 (1)</v>
      </c>
      <c r="M1300" s="34" t="str">
        <f t="shared" si="81"/>
        <v>06</v>
      </c>
      <c r="N1300" s="34" t="str">
        <f t="shared" si="82"/>
        <v>Shujiro INOE (06)</v>
      </c>
      <c r="O1300" s="34">
        <f t="shared" si="83"/>
        <v>100001310</v>
      </c>
    </row>
    <row r="1301" spans="1:15" ht="18">
      <c r="A1301" s="186">
        <v>1311</v>
      </c>
      <c r="B1301" s="2">
        <v>492249</v>
      </c>
      <c r="C1301" s="2" t="s">
        <v>580</v>
      </c>
      <c r="D1301" s="2" t="s">
        <v>7920</v>
      </c>
      <c r="E1301" s="2" t="s">
        <v>7921</v>
      </c>
      <c r="F1301" s="196" t="s">
        <v>7922</v>
      </c>
      <c r="G1301" s="2">
        <v>1</v>
      </c>
      <c r="H1301" s="2" t="s">
        <v>5768</v>
      </c>
      <c r="I1301" s="2" t="s">
        <v>7923</v>
      </c>
      <c r="J1301" s="2" t="s">
        <v>1903</v>
      </c>
      <c r="K1301" s="2" t="s">
        <v>42</v>
      </c>
      <c r="L1301" s="34" t="str">
        <f t="shared" si="80"/>
        <v>川口　由一郎 (1)</v>
      </c>
      <c r="M1301" s="34" t="str">
        <f t="shared" si="81"/>
        <v>07</v>
      </c>
      <c r="N1301" s="34" t="str">
        <f t="shared" si="82"/>
        <v>Yuichiro KAGUCHI (07)</v>
      </c>
      <c r="O1301" s="34">
        <f t="shared" si="83"/>
        <v>100001311</v>
      </c>
    </row>
    <row r="1302" spans="1:15" ht="18">
      <c r="A1302" s="186">
        <v>1312</v>
      </c>
      <c r="B1302" s="2">
        <v>492249</v>
      </c>
      <c r="C1302" s="2" t="s">
        <v>580</v>
      </c>
      <c r="D1302" s="2" t="s">
        <v>7924</v>
      </c>
      <c r="E1302" s="2" t="s">
        <v>7925</v>
      </c>
      <c r="F1302" s="196" t="s">
        <v>7926</v>
      </c>
      <c r="G1302" s="2">
        <v>1</v>
      </c>
      <c r="H1302" s="2" t="s">
        <v>5830</v>
      </c>
      <c r="I1302" s="2" t="s">
        <v>6640</v>
      </c>
      <c r="J1302" s="2" t="s">
        <v>1954</v>
      </c>
      <c r="K1302" s="2" t="s">
        <v>42</v>
      </c>
      <c r="L1302" s="34" t="str">
        <f t="shared" si="80"/>
        <v>久世　羽駈 (1)</v>
      </c>
      <c r="M1302" s="34" t="str">
        <f t="shared" si="81"/>
        <v>06</v>
      </c>
      <c r="N1302" s="34" t="str">
        <f t="shared" si="82"/>
        <v>Haku KUZE (06)</v>
      </c>
      <c r="O1302" s="34">
        <f t="shared" si="83"/>
        <v>100001312</v>
      </c>
    </row>
    <row r="1303" spans="1:15" ht="18">
      <c r="A1303" s="186">
        <v>1313</v>
      </c>
      <c r="B1303" s="2">
        <v>492249</v>
      </c>
      <c r="C1303" s="2" t="s">
        <v>580</v>
      </c>
      <c r="D1303" s="2" t="s">
        <v>7927</v>
      </c>
      <c r="E1303" s="2" t="s">
        <v>7928</v>
      </c>
      <c r="F1303" s="196" t="s">
        <v>7929</v>
      </c>
      <c r="G1303" s="2">
        <v>1</v>
      </c>
      <c r="H1303" s="2" t="s">
        <v>5768</v>
      </c>
      <c r="I1303" s="2" t="s">
        <v>546</v>
      </c>
      <c r="J1303" s="2" t="s">
        <v>133</v>
      </c>
      <c r="K1303" s="2" t="s">
        <v>42</v>
      </c>
      <c r="L1303" s="34" t="str">
        <f t="shared" si="80"/>
        <v>浅井　理孔 (1)</v>
      </c>
      <c r="M1303" s="34" t="str">
        <f t="shared" si="81"/>
        <v>06</v>
      </c>
      <c r="N1303" s="34" t="str">
        <f t="shared" si="82"/>
        <v>Riku ASAI (06)</v>
      </c>
      <c r="O1303" s="34">
        <f t="shared" si="83"/>
        <v>100001313</v>
      </c>
    </row>
    <row r="1304" spans="1:15" ht="18">
      <c r="A1304" s="186">
        <v>1314</v>
      </c>
      <c r="B1304" s="2">
        <v>492249</v>
      </c>
      <c r="C1304" s="2" t="s">
        <v>580</v>
      </c>
      <c r="D1304" s="2" t="s">
        <v>7930</v>
      </c>
      <c r="E1304" s="2" t="s">
        <v>7931</v>
      </c>
      <c r="F1304" s="196" t="s">
        <v>7932</v>
      </c>
      <c r="G1304" s="2">
        <v>2</v>
      </c>
      <c r="H1304" s="2" t="s">
        <v>5759</v>
      </c>
      <c r="I1304" s="2" t="s">
        <v>129</v>
      </c>
      <c r="J1304" s="2" t="s">
        <v>4505</v>
      </c>
      <c r="K1304" s="2" t="s">
        <v>42</v>
      </c>
      <c r="L1304" s="34" t="str">
        <f t="shared" si="80"/>
        <v>田中　風雅 (2)</v>
      </c>
      <c r="M1304" s="34" t="str">
        <f t="shared" si="81"/>
        <v>06</v>
      </c>
      <c r="N1304" s="34" t="str">
        <f t="shared" si="82"/>
        <v>Fuga TANAKA (06)</v>
      </c>
      <c r="O1304" s="34">
        <f t="shared" si="83"/>
        <v>100001314</v>
      </c>
    </row>
    <row r="1305" spans="1:15" ht="18">
      <c r="A1305" s="186">
        <v>1315</v>
      </c>
      <c r="B1305" s="2">
        <v>492201</v>
      </c>
      <c r="C1305" s="2" t="s">
        <v>631</v>
      </c>
      <c r="D1305" s="2" t="s">
        <v>2003</v>
      </c>
      <c r="E1305" s="2" t="s">
        <v>2004</v>
      </c>
      <c r="F1305" s="196" t="s">
        <v>3607</v>
      </c>
      <c r="G1305" s="2">
        <v>4</v>
      </c>
      <c r="H1305" s="2" t="s">
        <v>5978</v>
      </c>
      <c r="I1305" s="2" t="s">
        <v>451</v>
      </c>
      <c r="J1305" s="2" t="s">
        <v>481</v>
      </c>
      <c r="K1305" s="2" t="s">
        <v>42</v>
      </c>
      <c r="L1305" s="34" t="str">
        <f t="shared" si="80"/>
        <v>古川　健輔 (4)</v>
      </c>
      <c r="M1305" s="34" t="str">
        <f t="shared" si="81"/>
        <v>03</v>
      </c>
      <c r="N1305" s="34" t="str">
        <f t="shared" si="82"/>
        <v>Kensuke FURUKAWA (03)</v>
      </c>
      <c r="O1305" s="34">
        <f t="shared" si="83"/>
        <v>100001315</v>
      </c>
    </row>
    <row r="1306" spans="1:15" ht="18">
      <c r="A1306" s="186">
        <v>1316</v>
      </c>
      <c r="B1306" s="2">
        <v>492201</v>
      </c>
      <c r="C1306" s="2" t="s">
        <v>631</v>
      </c>
      <c r="D1306" s="2" t="s">
        <v>2005</v>
      </c>
      <c r="E1306" s="2" t="s">
        <v>2006</v>
      </c>
      <c r="F1306" s="196" t="s">
        <v>4539</v>
      </c>
      <c r="G1306" s="2">
        <v>4</v>
      </c>
      <c r="H1306" s="2" t="s">
        <v>5978</v>
      </c>
      <c r="I1306" s="2" t="s">
        <v>497</v>
      </c>
      <c r="J1306" s="2" t="s">
        <v>101</v>
      </c>
      <c r="K1306" s="2" t="s">
        <v>42</v>
      </c>
      <c r="L1306" s="34" t="str">
        <f t="shared" si="80"/>
        <v>伴　遼典 (4)</v>
      </c>
      <c r="M1306" s="34" t="str">
        <f t="shared" si="81"/>
        <v>04</v>
      </c>
      <c r="N1306" s="34" t="str">
        <f t="shared" si="82"/>
        <v>Ryosuke BAN (04)</v>
      </c>
      <c r="O1306" s="34">
        <f t="shared" si="83"/>
        <v>100001316</v>
      </c>
    </row>
    <row r="1307" spans="1:15" ht="18">
      <c r="A1307" s="186">
        <v>1317</v>
      </c>
      <c r="B1307" s="2">
        <v>492201</v>
      </c>
      <c r="C1307" s="2" t="s">
        <v>631</v>
      </c>
      <c r="D1307" s="2" t="s">
        <v>2007</v>
      </c>
      <c r="E1307" s="2" t="s">
        <v>2008</v>
      </c>
      <c r="F1307" s="196" t="s">
        <v>3848</v>
      </c>
      <c r="G1307" s="2">
        <v>4</v>
      </c>
      <c r="H1307" s="2" t="s">
        <v>5768</v>
      </c>
      <c r="I1307" s="2" t="s">
        <v>2009</v>
      </c>
      <c r="J1307" s="2" t="s">
        <v>55</v>
      </c>
      <c r="K1307" s="2" t="s">
        <v>42</v>
      </c>
      <c r="L1307" s="34" t="str">
        <f t="shared" si="80"/>
        <v>油谷　陽輝 (4)</v>
      </c>
      <c r="M1307" s="34" t="str">
        <f t="shared" si="81"/>
        <v>04</v>
      </c>
      <c r="N1307" s="34" t="str">
        <f t="shared" si="82"/>
        <v>Haruki ABURATANI (04)</v>
      </c>
      <c r="O1307" s="34">
        <f t="shared" si="83"/>
        <v>100001317</v>
      </c>
    </row>
    <row r="1308" spans="1:15" ht="18">
      <c r="A1308" s="186">
        <v>1318</v>
      </c>
      <c r="B1308" s="2">
        <v>492201</v>
      </c>
      <c r="C1308" s="2" t="s">
        <v>631</v>
      </c>
      <c r="D1308" s="2" t="s">
        <v>2010</v>
      </c>
      <c r="E1308" s="2" t="s">
        <v>2011</v>
      </c>
      <c r="F1308" s="196" t="s">
        <v>4155</v>
      </c>
      <c r="G1308" s="2">
        <v>4</v>
      </c>
      <c r="H1308" s="2" t="s">
        <v>5759</v>
      </c>
      <c r="I1308" s="2" t="s">
        <v>2012</v>
      </c>
      <c r="J1308" s="2" t="s">
        <v>86</v>
      </c>
      <c r="K1308" s="2" t="s">
        <v>42</v>
      </c>
      <c r="L1308" s="34" t="str">
        <f t="shared" si="80"/>
        <v>柳楽　康太 (4)</v>
      </c>
      <c r="M1308" s="34" t="str">
        <f t="shared" si="81"/>
        <v>03</v>
      </c>
      <c r="N1308" s="34" t="str">
        <f t="shared" si="82"/>
        <v>Kota NAGIRA (03)</v>
      </c>
      <c r="O1308" s="34">
        <f t="shared" si="83"/>
        <v>100001318</v>
      </c>
    </row>
    <row r="1309" spans="1:15" ht="18">
      <c r="A1309" s="186">
        <v>1319</v>
      </c>
      <c r="B1309" s="2">
        <v>492201</v>
      </c>
      <c r="C1309" s="2" t="s">
        <v>631</v>
      </c>
      <c r="D1309" s="2" t="s">
        <v>2013</v>
      </c>
      <c r="E1309" s="2" t="s">
        <v>2014</v>
      </c>
      <c r="F1309" s="196" t="s">
        <v>4932</v>
      </c>
      <c r="G1309" s="2">
        <v>4</v>
      </c>
      <c r="H1309" s="2" t="s">
        <v>6128</v>
      </c>
      <c r="I1309" s="2" t="s">
        <v>2015</v>
      </c>
      <c r="J1309" s="2" t="s">
        <v>404</v>
      </c>
      <c r="K1309" s="2" t="s">
        <v>42</v>
      </c>
      <c r="L1309" s="34" t="str">
        <f t="shared" si="80"/>
        <v>土方　大也 (4)</v>
      </c>
      <c r="M1309" s="34" t="str">
        <f t="shared" si="81"/>
        <v>03</v>
      </c>
      <c r="N1309" s="34" t="str">
        <f t="shared" si="82"/>
        <v>Daiya HIJIKATA (03)</v>
      </c>
      <c r="O1309" s="34">
        <f t="shared" si="83"/>
        <v>100001319</v>
      </c>
    </row>
    <row r="1310" spans="1:15" ht="18">
      <c r="A1310" s="186">
        <v>1320</v>
      </c>
      <c r="B1310" s="2">
        <v>492201</v>
      </c>
      <c r="C1310" s="2" t="s">
        <v>631</v>
      </c>
      <c r="D1310" s="2" t="s">
        <v>2016</v>
      </c>
      <c r="E1310" s="2" t="s">
        <v>2017</v>
      </c>
      <c r="F1310" s="196" t="s">
        <v>3784</v>
      </c>
      <c r="G1310" s="2">
        <v>4</v>
      </c>
      <c r="H1310" s="2" t="s">
        <v>5759</v>
      </c>
      <c r="I1310" s="2" t="s">
        <v>2018</v>
      </c>
      <c r="J1310" s="2" t="s">
        <v>392</v>
      </c>
      <c r="K1310" s="2" t="s">
        <v>42</v>
      </c>
      <c r="L1310" s="34" t="str">
        <f t="shared" si="80"/>
        <v>馬場　寛太 (4)</v>
      </c>
      <c r="M1310" s="34" t="str">
        <f t="shared" si="81"/>
        <v>03</v>
      </c>
      <c r="N1310" s="34" t="str">
        <f t="shared" si="82"/>
        <v>Kanta UMABA (03)</v>
      </c>
      <c r="O1310" s="34">
        <f t="shared" si="83"/>
        <v>100001320</v>
      </c>
    </row>
    <row r="1311" spans="1:15" ht="18">
      <c r="A1311" s="186">
        <v>1321</v>
      </c>
      <c r="B1311" s="2">
        <v>492201</v>
      </c>
      <c r="C1311" s="2" t="s">
        <v>631</v>
      </c>
      <c r="D1311" s="2" t="s">
        <v>2019</v>
      </c>
      <c r="E1311" s="2" t="s">
        <v>2020</v>
      </c>
      <c r="F1311" s="196" t="s">
        <v>3849</v>
      </c>
      <c r="G1311" s="2">
        <v>4</v>
      </c>
      <c r="H1311" s="2" t="s">
        <v>5759</v>
      </c>
      <c r="I1311" s="2" t="s">
        <v>516</v>
      </c>
      <c r="J1311" s="2" t="s">
        <v>101</v>
      </c>
      <c r="K1311" s="2" t="s">
        <v>42</v>
      </c>
      <c r="L1311" s="34" t="str">
        <f t="shared" si="80"/>
        <v>原　稜介 (4)</v>
      </c>
      <c r="M1311" s="34" t="str">
        <f t="shared" si="81"/>
        <v>03</v>
      </c>
      <c r="N1311" s="34" t="str">
        <f t="shared" si="82"/>
        <v>Ryosuke HARA (03)</v>
      </c>
      <c r="O1311" s="34">
        <f t="shared" si="83"/>
        <v>100001321</v>
      </c>
    </row>
    <row r="1312" spans="1:15" ht="18">
      <c r="A1312" s="186">
        <v>1322</v>
      </c>
      <c r="B1312" s="2">
        <v>492201</v>
      </c>
      <c r="C1312" s="2" t="s">
        <v>631</v>
      </c>
      <c r="D1312" s="2" t="s">
        <v>2021</v>
      </c>
      <c r="E1312" s="2" t="s">
        <v>2022</v>
      </c>
      <c r="F1312" s="196" t="s">
        <v>4695</v>
      </c>
      <c r="G1312" s="2">
        <v>4</v>
      </c>
      <c r="H1312" s="2" t="s">
        <v>5759</v>
      </c>
      <c r="I1312" s="2" t="s">
        <v>454</v>
      </c>
      <c r="J1312" s="2" t="s">
        <v>495</v>
      </c>
      <c r="K1312" s="2" t="s">
        <v>42</v>
      </c>
      <c r="L1312" s="34" t="str">
        <f t="shared" si="80"/>
        <v>山内　望 (4)</v>
      </c>
      <c r="M1312" s="34" t="str">
        <f t="shared" si="81"/>
        <v>03</v>
      </c>
      <c r="N1312" s="34" t="str">
        <f t="shared" si="82"/>
        <v>Nozomu YAMAUCHI (03)</v>
      </c>
      <c r="O1312" s="34">
        <f t="shared" si="83"/>
        <v>100001322</v>
      </c>
    </row>
    <row r="1313" spans="1:15" ht="18">
      <c r="A1313" s="186">
        <v>1323</v>
      </c>
      <c r="B1313" s="2">
        <v>492201</v>
      </c>
      <c r="C1313" s="2" t="s">
        <v>631</v>
      </c>
      <c r="D1313" s="2" t="s">
        <v>2795</v>
      </c>
      <c r="E1313" s="2" t="s">
        <v>2796</v>
      </c>
      <c r="F1313" s="196" t="s">
        <v>4864</v>
      </c>
      <c r="G1313" s="2">
        <v>4</v>
      </c>
      <c r="H1313" s="2" t="s">
        <v>5779</v>
      </c>
      <c r="I1313" s="2" t="s">
        <v>263</v>
      </c>
      <c r="J1313" s="2" t="s">
        <v>539</v>
      </c>
      <c r="K1313" s="2" t="s">
        <v>42</v>
      </c>
      <c r="L1313" s="34" t="str">
        <f t="shared" si="80"/>
        <v>西村　倫太朗 (4)</v>
      </c>
      <c r="M1313" s="34" t="str">
        <f t="shared" si="81"/>
        <v>03</v>
      </c>
      <c r="N1313" s="34" t="str">
        <f t="shared" si="82"/>
        <v>Rintaro NISHIMURA (03)</v>
      </c>
      <c r="O1313" s="34">
        <f t="shared" si="83"/>
        <v>100001323</v>
      </c>
    </row>
    <row r="1314" spans="1:15" ht="18">
      <c r="A1314" s="186">
        <v>1324</v>
      </c>
      <c r="B1314" s="2">
        <v>492201</v>
      </c>
      <c r="C1314" s="2" t="s">
        <v>631</v>
      </c>
      <c r="D1314" s="2" t="s">
        <v>2797</v>
      </c>
      <c r="E1314" s="2" t="s">
        <v>2798</v>
      </c>
      <c r="F1314" s="196" t="s">
        <v>3990</v>
      </c>
      <c r="G1314" s="2">
        <v>4</v>
      </c>
      <c r="H1314" s="2" t="s">
        <v>5779</v>
      </c>
      <c r="I1314" s="2" t="s">
        <v>1342</v>
      </c>
      <c r="J1314" s="2" t="s">
        <v>312</v>
      </c>
      <c r="K1314" s="2" t="s">
        <v>42</v>
      </c>
      <c r="L1314" s="34" t="str">
        <f t="shared" si="80"/>
        <v>桂　蓮 (4)</v>
      </c>
      <c r="M1314" s="34" t="str">
        <f t="shared" si="81"/>
        <v>03</v>
      </c>
      <c r="N1314" s="34" t="str">
        <f t="shared" si="82"/>
        <v>Ren KATSURA (03)</v>
      </c>
      <c r="O1314" s="34">
        <f t="shared" si="83"/>
        <v>100001324</v>
      </c>
    </row>
    <row r="1315" spans="1:15" ht="18">
      <c r="A1315" s="186">
        <v>1325</v>
      </c>
      <c r="B1315" s="2">
        <v>492201</v>
      </c>
      <c r="C1315" s="2" t="s">
        <v>631</v>
      </c>
      <c r="D1315" s="2" t="s">
        <v>2799</v>
      </c>
      <c r="E1315" s="2" t="s">
        <v>2800</v>
      </c>
      <c r="F1315" s="196" t="s">
        <v>4555</v>
      </c>
      <c r="G1315" s="2">
        <v>4</v>
      </c>
      <c r="H1315" s="2" t="s">
        <v>5779</v>
      </c>
      <c r="I1315" s="2" t="s">
        <v>283</v>
      </c>
      <c r="J1315" s="2" t="s">
        <v>55</v>
      </c>
      <c r="K1315" s="2" t="s">
        <v>42</v>
      </c>
      <c r="L1315" s="34" t="str">
        <f t="shared" si="80"/>
        <v>落合　春希 (4)</v>
      </c>
      <c r="M1315" s="34" t="str">
        <f t="shared" si="81"/>
        <v>04</v>
      </c>
      <c r="N1315" s="34" t="str">
        <f t="shared" si="82"/>
        <v>Haruki OCHIAI (04)</v>
      </c>
      <c r="O1315" s="34">
        <f t="shared" si="83"/>
        <v>100001325</v>
      </c>
    </row>
    <row r="1316" spans="1:15" ht="18">
      <c r="A1316" s="186">
        <v>1326</v>
      </c>
      <c r="B1316" s="2">
        <v>492201</v>
      </c>
      <c r="C1316" s="2" t="s">
        <v>631</v>
      </c>
      <c r="D1316" s="2" t="s">
        <v>2801</v>
      </c>
      <c r="E1316" s="2" t="s">
        <v>2802</v>
      </c>
      <c r="F1316" s="196" t="s">
        <v>4540</v>
      </c>
      <c r="G1316" s="2">
        <v>4</v>
      </c>
      <c r="H1316" s="2" t="s">
        <v>5759</v>
      </c>
      <c r="I1316" s="2" t="s">
        <v>1265</v>
      </c>
      <c r="J1316" s="2" t="s">
        <v>958</v>
      </c>
      <c r="K1316" s="2" t="s">
        <v>42</v>
      </c>
      <c r="L1316" s="34" t="str">
        <f t="shared" si="80"/>
        <v>浅野　雄策 (4)</v>
      </c>
      <c r="M1316" s="34" t="str">
        <f t="shared" si="81"/>
        <v>04</v>
      </c>
      <c r="N1316" s="34" t="str">
        <f t="shared" si="82"/>
        <v>Yusaku ASANO (04)</v>
      </c>
      <c r="O1316" s="34">
        <f t="shared" si="83"/>
        <v>100001326</v>
      </c>
    </row>
    <row r="1317" spans="1:15" ht="18">
      <c r="A1317" s="186">
        <v>1327</v>
      </c>
      <c r="B1317" s="2">
        <v>492201</v>
      </c>
      <c r="C1317" s="2" t="s">
        <v>631</v>
      </c>
      <c r="D1317" s="2" t="s">
        <v>2803</v>
      </c>
      <c r="E1317" s="2" t="s">
        <v>2804</v>
      </c>
      <c r="F1317" s="196" t="s">
        <v>4934</v>
      </c>
      <c r="G1317" s="2">
        <v>4</v>
      </c>
      <c r="H1317" s="2" t="s">
        <v>5776</v>
      </c>
      <c r="I1317" s="2" t="s">
        <v>204</v>
      </c>
      <c r="J1317" s="2" t="s">
        <v>212</v>
      </c>
      <c r="K1317" s="2" t="s">
        <v>42</v>
      </c>
      <c r="L1317" s="34" t="str">
        <f t="shared" si="80"/>
        <v>藤田　歩夢 (4)</v>
      </c>
      <c r="M1317" s="34" t="str">
        <f t="shared" si="81"/>
        <v>03</v>
      </c>
      <c r="N1317" s="34" t="str">
        <f t="shared" si="82"/>
        <v>Ayumu FUJITA (03)</v>
      </c>
      <c r="O1317" s="34">
        <f t="shared" si="83"/>
        <v>100001327</v>
      </c>
    </row>
    <row r="1318" spans="1:15" ht="18">
      <c r="A1318" s="186">
        <v>1328</v>
      </c>
      <c r="B1318" s="2">
        <v>492201</v>
      </c>
      <c r="C1318" s="2" t="s">
        <v>631</v>
      </c>
      <c r="D1318" s="2" t="s">
        <v>4935</v>
      </c>
      <c r="E1318" s="2" t="s">
        <v>4936</v>
      </c>
      <c r="F1318" s="196" t="s">
        <v>3605</v>
      </c>
      <c r="G1318" s="2">
        <v>4</v>
      </c>
      <c r="H1318" s="2" t="s">
        <v>6128</v>
      </c>
      <c r="I1318" s="2" t="s">
        <v>149</v>
      </c>
      <c r="J1318" s="2" t="s">
        <v>389</v>
      </c>
      <c r="K1318" s="2" t="s">
        <v>42</v>
      </c>
      <c r="L1318" s="34" t="str">
        <f t="shared" si="80"/>
        <v>中田　力稀 (4)</v>
      </c>
      <c r="M1318" s="34" t="str">
        <f t="shared" si="81"/>
        <v>03</v>
      </c>
      <c r="N1318" s="34" t="str">
        <f t="shared" si="82"/>
        <v>Riki NAKATA (03)</v>
      </c>
      <c r="O1318" s="34">
        <f t="shared" si="83"/>
        <v>100001328</v>
      </c>
    </row>
    <row r="1319" spans="1:15" ht="18">
      <c r="A1319" s="186">
        <v>1329</v>
      </c>
      <c r="B1319" s="2">
        <v>492201</v>
      </c>
      <c r="C1319" s="2" t="s">
        <v>631</v>
      </c>
      <c r="D1319" s="2" t="s">
        <v>4937</v>
      </c>
      <c r="E1319" s="2" t="s">
        <v>4938</v>
      </c>
      <c r="F1319" s="196" t="s">
        <v>4939</v>
      </c>
      <c r="G1319" s="2">
        <v>4</v>
      </c>
      <c r="H1319" s="2" t="s">
        <v>5779</v>
      </c>
      <c r="I1319" s="2" t="s">
        <v>3019</v>
      </c>
      <c r="J1319" s="2" t="s">
        <v>4940</v>
      </c>
      <c r="K1319" s="2" t="s">
        <v>42</v>
      </c>
      <c r="L1319" s="34" t="str">
        <f t="shared" si="80"/>
        <v>古田　萌人 (4)</v>
      </c>
      <c r="M1319" s="34" t="str">
        <f t="shared" si="81"/>
        <v>03</v>
      </c>
      <c r="N1319" s="34" t="str">
        <f t="shared" si="82"/>
        <v>Moeto FURUTA (03)</v>
      </c>
      <c r="O1319" s="34">
        <f t="shared" si="83"/>
        <v>100001329</v>
      </c>
    </row>
    <row r="1320" spans="1:15" ht="18">
      <c r="A1320" s="186">
        <v>1330</v>
      </c>
      <c r="B1320" s="2">
        <v>492201</v>
      </c>
      <c r="C1320" s="2" t="s">
        <v>631</v>
      </c>
      <c r="D1320" s="2" t="s">
        <v>4941</v>
      </c>
      <c r="E1320" s="2" t="s">
        <v>4942</v>
      </c>
      <c r="F1320" s="196" t="s">
        <v>4551</v>
      </c>
      <c r="G1320" s="2">
        <v>4</v>
      </c>
      <c r="H1320" s="2" t="s">
        <v>5779</v>
      </c>
      <c r="I1320" s="2" t="s">
        <v>195</v>
      </c>
      <c r="J1320" s="2" t="s">
        <v>586</v>
      </c>
      <c r="K1320" s="2" t="s">
        <v>42</v>
      </c>
      <c r="L1320" s="34" t="str">
        <f t="shared" si="80"/>
        <v>近藤　善行 (4)</v>
      </c>
      <c r="M1320" s="34" t="str">
        <f t="shared" si="81"/>
        <v>03</v>
      </c>
      <c r="N1320" s="34" t="str">
        <f t="shared" si="82"/>
        <v>Yoshiyuki KONDO (03)</v>
      </c>
      <c r="O1320" s="34">
        <f t="shared" si="83"/>
        <v>100001330</v>
      </c>
    </row>
    <row r="1321" spans="1:15" ht="18">
      <c r="A1321" s="186">
        <v>1331</v>
      </c>
      <c r="B1321" s="2">
        <v>492201</v>
      </c>
      <c r="C1321" s="2" t="s">
        <v>631</v>
      </c>
      <c r="D1321" s="2" t="s">
        <v>4943</v>
      </c>
      <c r="E1321" s="2" t="s">
        <v>4944</v>
      </c>
      <c r="F1321" s="196" t="s">
        <v>4945</v>
      </c>
      <c r="G1321" s="2">
        <v>3</v>
      </c>
      <c r="H1321" s="2" t="s">
        <v>6128</v>
      </c>
      <c r="I1321" s="2" t="s">
        <v>587</v>
      </c>
      <c r="J1321" s="2" t="s">
        <v>559</v>
      </c>
      <c r="K1321" s="2" t="s">
        <v>42</v>
      </c>
      <c r="L1321" s="34" t="str">
        <f t="shared" si="80"/>
        <v>佐野　立樹 (3)</v>
      </c>
      <c r="M1321" s="34" t="str">
        <f t="shared" si="81"/>
        <v>04</v>
      </c>
      <c r="N1321" s="34" t="str">
        <f t="shared" si="82"/>
        <v>Ritsuki SANO (04)</v>
      </c>
      <c r="O1321" s="34">
        <f t="shared" si="83"/>
        <v>100001331</v>
      </c>
    </row>
    <row r="1322" spans="1:15" ht="18">
      <c r="A1322" s="186">
        <v>1332</v>
      </c>
      <c r="B1322" s="2">
        <v>492201</v>
      </c>
      <c r="C1322" s="2" t="s">
        <v>631</v>
      </c>
      <c r="D1322" s="2" t="s">
        <v>4946</v>
      </c>
      <c r="E1322" s="2" t="s">
        <v>4947</v>
      </c>
      <c r="F1322" s="196" t="s">
        <v>4948</v>
      </c>
      <c r="G1322" s="2">
        <v>3</v>
      </c>
      <c r="H1322" s="2" t="s">
        <v>5759</v>
      </c>
      <c r="I1322" s="2" t="s">
        <v>995</v>
      </c>
      <c r="J1322" s="2" t="s">
        <v>71</v>
      </c>
      <c r="K1322" s="2" t="s">
        <v>42</v>
      </c>
      <c r="L1322" s="34" t="str">
        <f t="shared" si="80"/>
        <v>堀口　恒希 (3)</v>
      </c>
      <c r="M1322" s="34" t="str">
        <f t="shared" si="81"/>
        <v>04</v>
      </c>
      <c r="N1322" s="34" t="str">
        <f t="shared" si="82"/>
        <v>Koki HORIGUCHI (04)</v>
      </c>
      <c r="O1322" s="34">
        <f t="shared" si="83"/>
        <v>100001332</v>
      </c>
    </row>
    <row r="1323" spans="1:15" ht="18">
      <c r="A1323" s="186">
        <v>1333</v>
      </c>
      <c r="B1323" s="2">
        <v>492201</v>
      </c>
      <c r="C1323" s="2" t="s">
        <v>631</v>
      </c>
      <c r="D1323" s="2" t="s">
        <v>4952</v>
      </c>
      <c r="E1323" s="2" t="s">
        <v>4953</v>
      </c>
      <c r="F1323" s="196" t="s">
        <v>4138</v>
      </c>
      <c r="G1323" s="2">
        <v>3</v>
      </c>
      <c r="H1323" s="2" t="s">
        <v>5768</v>
      </c>
      <c r="I1323" s="2" t="s">
        <v>3071</v>
      </c>
      <c r="J1323" s="2" t="s">
        <v>4954</v>
      </c>
      <c r="K1323" s="2" t="s">
        <v>42</v>
      </c>
      <c r="L1323" s="34" t="str">
        <f t="shared" si="80"/>
        <v>門脇　睦樹 (3)</v>
      </c>
      <c r="M1323" s="34" t="str">
        <f t="shared" si="81"/>
        <v>05</v>
      </c>
      <c r="N1323" s="34" t="str">
        <f t="shared" si="82"/>
        <v>Mutsuki KADOWAKI (05)</v>
      </c>
      <c r="O1323" s="34">
        <f t="shared" si="83"/>
        <v>100001333</v>
      </c>
    </row>
    <row r="1324" spans="1:15" ht="18">
      <c r="A1324" s="186">
        <v>1334</v>
      </c>
      <c r="B1324" s="2">
        <v>492201</v>
      </c>
      <c r="C1324" s="2" t="s">
        <v>631</v>
      </c>
      <c r="D1324" s="2" t="s">
        <v>4955</v>
      </c>
      <c r="E1324" s="2" t="s">
        <v>4956</v>
      </c>
      <c r="F1324" s="196" t="s">
        <v>4376</v>
      </c>
      <c r="G1324" s="2">
        <v>3</v>
      </c>
      <c r="H1324" s="2" t="s">
        <v>6128</v>
      </c>
      <c r="I1324" s="2" t="s">
        <v>190</v>
      </c>
      <c r="J1324" s="2" t="s">
        <v>400</v>
      </c>
      <c r="K1324" s="2" t="s">
        <v>42</v>
      </c>
      <c r="L1324" s="34" t="str">
        <f t="shared" si="80"/>
        <v>石田　大河 (3)</v>
      </c>
      <c r="M1324" s="34" t="str">
        <f t="shared" si="81"/>
        <v>05</v>
      </c>
      <c r="N1324" s="34" t="str">
        <f t="shared" si="82"/>
        <v>Taiga ISHIDA (05)</v>
      </c>
      <c r="O1324" s="34">
        <f t="shared" si="83"/>
        <v>100001334</v>
      </c>
    </row>
    <row r="1325" spans="1:15" ht="18">
      <c r="A1325" s="186">
        <v>1335</v>
      </c>
      <c r="B1325" s="2">
        <v>492201</v>
      </c>
      <c r="C1325" s="2" t="s">
        <v>631</v>
      </c>
      <c r="D1325" s="2" t="s">
        <v>4957</v>
      </c>
      <c r="E1325" s="2" t="s">
        <v>4958</v>
      </c>
      <c r="F1325" s="196" t="s">
        <v>4959</v>
      </c>
      <c r="G1325" s="2">
        <v>3</v>
      </c>
      <c r="H1325" s="2" t="s">
        <v>5768</v>
      </c>
      <c r="I1325" s="2" t="s">
        <v>465</v>
      </c>
      <c r="J1325" s="2" t="s">
        <v>621</v>
      </c>
      <c r="K1325" s="2" t="s">
        <v>42</v>
      </c>
      <c r="L1325" s="34" t="str">
        <f t="shared" si="80"/>
        <v>中嶋　大遥 (3)</v>
      </c>
      <c r="M1325" s="34" t="str">
        <f t="shared" si="81"/>
        <v>04</v>
      </c>
      <c r="N1325" s="34" t="str">
        <f t="shared" si="82"/>
        <v>Taiyo NAKAJIMA (04)</v>
      </c>
      <c r="O1325" s="34">
        <f t="shared" si="83"/>
        <v>100001335</v>
      </c>
    </row>
    <row r="1326" spans="1:15" ht="18">
      <c r="A1326" s="186">
        <v>1336</v>
      </c>
      <c r="B1326" s="2">
        <v>492201</v>
      </c>
      <c r="C1326" s="2" t="s">
        <v>631</v>
      </c>
      <c r="D1326" s="2" t="s">
        <v>4960</v>
      </c>
      <c r="E1326" s="2" t="s">
        <v>4961</v>
      </c>
      <c r="F1326" s="196" t="s">
        <v>4962</v>
      </c>
      <c r="G1326" s="2">
        <v>3</v>
      </c>
      <c r="H1326" s="2" t="s">
        <v>6218</v>
      </c>
      <c r="I1326" s="2" t="s">
        <v>866</v>
      </c>
      <c r="J1326" s="2" t="s">
        <v>1909</v>
      </c>
      <c r="K1326" s="2" t="s">
        <v>42</v>
      </c>
      <c r="L1326" s="34" t="str">
        <f t="shared" si="80"/>
        <v>大庭　一心 (3)</v>
      </c>
      <c r="M1326" s="34" t="str">
        <f t="shared" si="81"/>
        <v>05</v>
      </c>
      <c r="N1326" s="34" t="str">
        <f t="shared" si="82"/>
        <v>Isshin OBA (05)</v>
      </c>
      <c r="O1326" s="34">
        <f t="shared" si="83"/>
        <v>100001336</v>
      </c>
    </row>
    <row r="1327" spans="1:15" ht="18">
      <c r="A1327" s="186">
        <v>1337</v>
      </c>
      <c r="B1327" s="2">
        <v>492201</v>
      </c>
      <c r="C1327" s="2" t="s">
        <v>631</v>
      </c>
      <c r="D1327" s="2" t="s">
        <v>4963</v>
      </c>
      <c r="E1327" s="2" t="s">
        <v>4964</v>
      </c>
      <c r="F1327" s="196" t="s">
        <v>4965</v>
      </c>
      <c r="G1327" s="2">
        <v>3</v>
      </c>
      <c r="H1327" s="2" t="s">
        <v>5978</v>
      </c>
      <c r="I1327" s="2" t="s">
        <v>4966</v>
      </c>
      <c r="J1327" s="2" t="s">
        <v>94</v>
      </c>
      <c r="K1327" s="2" t="s">
        <v>42</v>
      </c>
      <c r="L1327" s="34" t="str">
        <f t="shared" si="80"/>
        <v>風口　奏楽 (3)</v>
      </c>
      <c r="M1327" s="34" t="str">
        <f t="shared" si="81"/>
        <v>04</v>
      </c>
      <c r="N1327" s="34" t="str">
        <f t="shared" si="82"/>
        <v>Sota KAZEGUCHI (04)</v>
      </c>
      <c r="O1327" s="34">
        <f t="shared" si="83"/>
        <v>100001337</v>
      </c>
    </row>
    <row r="1328" spans="1:15" ht="18">
      <c r="A1328" s="186">
        <v>1338</v>
      </c>
      <c r="B1328" s="2">
        <v>492201</v>
      </c>
      <c r="C1328" s="2" t="s">
        <v>631</v>
      </c>
      <c r="D1328" s="2" t="s">
        <v>4967</v>
      </c>
      <c r="E1328" s="2" t="s">
        <v>4968</v>
      </c>
      <c r="F1328" s="196" t="s">
        <v>3577</v>
      </c>
      <c r="G1328" s="2">
        <v>3</v>
      </c>
      <c r="H1328" s="2" t="s">
        <v>5759</v>
      </c>
      <c r="I1328" s="2" t="s">
        <v>238</v>
      </c>
      <c r="J1328" s="2" t="s">
        <v>205</v>
      </c>
      <c r="K1328" s="2" t="s">
        <v>42</v>
      </c>
      <c r="L1328" s="34" t="str">
        <f t="shared" si="80"/>
        <v>阿部　雄斗 (3)</v>
      </c>
      <c r="M1328" s="34" t="str">
        <f t="shared" si="81"/>
        <v>04</v>
      </c>
      <c r="N1328" s="34" t="str">
        <f t="shared" si="82"/>
        <v>Yuto ABE (04)</v>
      </c>
      <c r="O1328" s="34">
        <f t="shared" si="83"/>
        <v>100001338</v>
      </c>
    </row>
    <row r="1329" spans="1:15" ht="18">
      <c r="A1329" s="186">
        <v>1339</v>
      </c>
      <c r="B1329" s="2">
        <v>492201</v>
      </c>
      <c r="C1329" s="2" t="s">
        <v>631</v>
      </c>
      <c r="D1329" s="2" t="s">
        <v>4969</v>
      </c>
      <c r="E1329" s="2" t="s">
        <v>4970</v>
      </c>
      <c r="F1329" s="196" t="s">
        <v>3833</v>
      </c>
      <c r="G1329" s="2">
        <v>4</v>
      </c>
      <c r="H1329" s="2" t="s">
        <v>7146</v>
      </c>
      <c r="I1329" s="2" t="s">
        <v>4971</v>
      </c>
      <c r="J1329" s="2" t="s">
        <v>354</v>
      </c>
      <c r="K1329" s="2" t="s">
        <v>42</v>
      </c>
      <c r="L1329" s="34" t="str">
        <f t="shared" si="80"/>
        <v>吉澤　恵太朗 (4)</v>
      </c>
      <c r="M1329" s="34" t="str">
        <f t="shared" si="81"/>
        <v>03</v>
      </c>
      <c r="N1329" s="34" t="str">
        <f t="shared" si="82"/>
        <v>Keitaro YOSHIZAWA (03)</v>
      </c>
      <c r="O1329" s="34">
        <f t="shared" si="83"/>
        <v>100001339</v>
      </c>
    </row>
    <row r="1330" spans="1:15" ht="18">
      <c r="A1330" s="186">
        <v>1340</v>
      </c>
      <c r="B1330" s="2">
        <v>492201</v>
      </c>
      <c r="C1330" s="2" t="s">
        <v>631</v>
      </c>
      <c r="D1330" s="2" t="s">
        <v>5556</v>
      </c>
      <c r="E1330" s="2" t="s">
        <v>7933</v>
      </c>
      <c r="F1330" s="196" t="s">
        <v>3585</v>
      </c>
      <c r="G1330" s="2">
        <v>3</v>
      </c>
      <c r="H1330" s="2" t="s">
        <v>5779</v>
      </c>
      <c r="I1330" s="2" t="s">
        <v>188</v>
      </c>
      <c r="J1330" s="2" t="s">
        <v>5557</v>
      </c>
      <c r="K1330" s="2" t="s">
        <v>42</v>
      </c>
      <c r="L1330" s="34" t="str">
        <f t="shared" si="80"/>
        <v>福田　旺城 (3)</v>
      </c>
      <c r="M1330" s="34" t="str">
        <f t="shared" si="81"/>
        <v>04</v>
      </c>
      <c r="N1330" s="34" t="str">
        <f t="shared" si="82"/>
        <v>Oki FUKUDA (04)</v>
      </c>
      <c r="O1330" s="34">
        <f t="shared" si="83"/>
        <v>100001340</v>
      </c>
    </row>
    <row r="1331" spans="1:15" ht="18">
      <c r="A1331" s="186">
        <v>1341</v>
      </c>
      <c r="B1331" s="2">
        <v>492201</v>
      </c>
      <c r="C1331" s="2" t="s">
        <v>631</v>
      </c>
      <c r="D1331" s="2" t="s">
        <v>5558</v>
      </c>
      <c r="E1331" s="2" t="s">
        <v>5559</v>
      </c>
      <c r="F1331" s="196" t="s">
        <v>7934</v>
      </c>
      <c r="G1331" s="2">
        <v>3</v>
      </c>
      <c r="H1331" s="2" t="s">
        <v>5760</v>
      </c>
      <c r="I1331" s="2" t="s">
        <v>349</v>
      </c>
      <c r="J1331" s="2" t="s">
        <v>372</v>
      </c>
      <c r="K1331" s="2" t="s">
        <v>42</v>
      </c>
      <c r="L1331" s="34" t="str">
        <f t="shared" si="80"/>
        <v>橋本　隼貴 (3)</v>
      </c>
      <c r="M1331" s="34" t="str">
        <f t="shared" si="81"/>
        <v>05</v>
      </c>
      <c r="N1331" s="34" t="str">
        <f t="shared" si="82"/>
        <v>Junki HASHIMOTO (05)</v>
      </c>
      <c r="O1331" s="34">
        <f t="shared" si="83"/>
        <v>100001341</v>
      </c>
    </row>
    <row r="1332" spans="1:15" ht="18">
      <c r="A1332" s="186">
        <v>1342</v>
      </c>
      <c r="B1332" s="2">
        <v>492201</v>
      </c>
      <c r="C1332" s="2" t="s">
        <v>631</v>
      </c>
      <c r="D1332" s="2" t="s">
        <v>5560</v>
      </c>
      <c r="E1332" s="2" t="s">
        <v>5561</v>
      </c>
      <c r="F1332" s="196" t="s">
        <v>4782</v>
      </c>
      <c r="G1332" s="2">
        <v>3</v>
      </c>
      <c r="H1332" s="2" t="s">
        <v>5978</v>
      </c>
      <c r="I1332" s="2" t="s">
        <v>91</v>
      </c>
      <c r="J1332" s="2" t="s">
        <v>120</v>
      </c>
      <c r="K1332" s="2" t="s">
        <v>42</v>
      </c>
      <c r="L1332" s="34" t="str">
        <f t="shared" si="80"/>
        <v>藤原　柊平 (3)</v>
      </c>
      <c r="M1332" s="34" t="str">
        <f t="shared" si="81"/>
        <v>04</v>
      </c>
      <c r="N1332" s="34" t="str">
        <f t="shared" si="82"/>
        <v>Shuhei FUJIWARA (04)</v>
      </c>
      <c r="O1332" s="34">
        <f t="shared" si="83"/>
        <v>100001342</v>
      </c>
    </row>
    <row r="1333" spans="1:15" ht="18">
      <c r="A1333" s="186">
        <v>1343</v>
      </c>
      <c r="B1333" s="2">
        <v>492201</v>
      </c>
      <c r="C1333" s="2" t="s">
        <v>631</v>
      </c>
      <c r="D1333" s="2" t="s">
        <v>5562</v>
      </c>
      <c r="E1333" s="2" t="s">
        <v>5563</v>
      </c>
      <c r="F1333" s="196" t="s">
        <v>5770</v>
      </c>
      <c r="G1333" s="2">
        <v>3</v>
      </c>
      <c r="H1333" s="2" t="s">
        <v>5759</v>
      </c>
      <c r="I1333" s="2" t="s">
        <v>149</v>
      </c>
      <c r="J1333" s="2" t="s">
        <v>447</v>
      </c>
      <c r="K1333" s="2" t="s">
        <v>42</v>
      </c>
      <c r="L1333" s="34" t="str">
        <f t="shared" si="80"/>
        <v>中田　皓大 (3)</v>
      </c>
      <c r="M1333" s="34" t="str">
        <f t="shared" si="81"/>
        <v>04</v>
      </c>
      <c r="N1333" s="34" t="str">
        <f t="shared" si="82"/>
        <v>Hiroto NAKATA (04)</v>
      </c>
      <c r="O1333" s="34">
        <f t="shared" si="83"/>
        <v>100001343</v>
      </c>
    </row>
    <row r="1334" spans="1:15" ht="18">
      <c r="A1334" s="186">
        <v>1344</v>
      </c>
      <c r="B1334" s="2">
        <v>492201</v>
      </c>
      <c r="C1334" s="2" t="s">
        <v>631</v>
      </c>
      <c r="D1334" s="2" t="s">
        <v>5564</v>
      </c>
      <c r="E1334" s="2" t="s">
        <v>5565</v>
      </c>
      <c r="F1334" s="196" t="s">
        <v>6221</v>
      </c>
      <c r="G1334" s="2">
        <v>3</v>
      </c>
      <c r="H1334" s="2" t="s">
        <v>5759</v>
      </c>
      <c r="I1334" s="2" t="s">
        <v>885</v>
      </c>
      <c r="J1334" s="2" t="s">
        <v>5566</v>
      </c>
      <c r="K1334" s="2" t="s">
        <v>42</v>
      </c>
      <c r="L1334" s="34" t="str">
        <f t="shared" si="80"/>
        <v>横山　寛治 (3)</v>
      </c>
      <c r="M1334" s="34" t="str">
        <f t="shared" si="81"/>
        <v>05</v>
      </c>
      <c r="N1334" s="34" t="str">
        <f t="shared" si="82"/>
        <v>Kanji YOKOYAMA (05)</v>
      </c>
      <c r="O1334" s="34">
        <f t="shared" si="83"/>
        <v>100001344</v>
      </c>
    </row>
    <row r="1335" spans="1:15" ht="18">
      <c r="A1335" s="186">
        <v>1345</v>
      </c>
      <c r="B1335" s="2">
        <v>492201</v>
      </c>
      <c r="C1335" s="2" t="s">
        <v>631</v>
      </c>
      <c r="D1335" s="2" t="s">
        <v>7935</v>
      </c>
      <c r="E1335" s="2" t="s">
        <v>7936</v>
      </c>
      <c r="F1335" s="196" t="s">
        <v>7937</v>
      </c>
      <c r="G1335" s="2">
        <v>3</v>
      </c>
      <c r="H1335" s="2" t="s">
        <v>5779</v>
      </c>
      <c r="I1335" s="2" t="s">
        <v>1109</v>
      </c>
      <c r="J1335" s="2" t="s">
        <v>105</v>
      </c>
      <c r="K1335" s="2" t="s">
        <v>42</v>
      </c>
      <c r="L1335" s="34" t="str">
        <f t="shared" si="80"/>
        <v>下田　汰知 (3)</v>
      </c>
      <c r="M1335" s="34" t="str">
        <f t="shared" si="81"/>
        <v>02</v>
      </c>
      <c r="N1335" s="34" t="str">
        <f t="shared" si="82"/>
        <v>Taichi SHIMODA (02)</v>
      </c>
      <c r="O1335" s="34">
        <f t="shared" si="83"/>
        <v>100001345</v>
      </c>
    </row>
    <row r="1336" spans="1:15" ht="18">
      <c r="A1336" s="186">
        <v>1346</v>
      </c>
      <c r="B1336" s="2">
        <v>492201</v>
      </c>
      <c r="C1336" s="2" t="s">
        <v>631</v>
      </c>
      <c r="D1336" s="2" t="s">
        <v>7938</v>
      </c>
      <c r="E1336" s="2" t="s">
        <v>7939</v>
      </c>
      <c r="F1336" s="196" t="s">
        <v>6223</v>
      </c>
      <c r="G1336" s="2">
        <v>3</v>
      </c>
      <c r="H1336" s="2" t="s">
        <v>5779</v>
      </c>
      <c r="I1336" s="2" t="s">
        <v>349</v>
      </c>
      <c r="J1336" s="2" t="s">
        <v>203</v>
      </c>
      <c r="K1336" s="2" t="s">
        <v>42</v>
      </c>
      <c r="L1336" s="34" t="str">
        <f t="shared" si="80"/>
        <v>橋本　琉靖 (3)</v>
      </c>
      <c r="M1336" s="34" t="str">
        <f t="shared" si="81"/>
        <v>04</v>
      </c>
      <c r="N1336" s="34" t="str">
        <f t="shared" si="82"/>
        <v>Ryusei HASHIMOTO (04)</v>
      </c>
      <c r="O1336" s="34">
        <f t="shared" si="83"/>
        <v>100001346</v>
      </c>
    </row>
    <row r="1337" spans="1:15" ht="18">
      <c r="A1337" s="186">
        <v>1347</v>
      </c>
      <c r="B1337" s="2">
        <v>492201</v>
      </c>
      <c r="C1337" s="2" t="s">
        <v>631</v>
      </c>
      <c r="D1337" s="2" t="s">
        <v>7940</v>
      </c>
      <c r="E1337" s="2" t="s">
        <v>7941</v>
      </c>
      <c r="F1337" s="196" t="s">
        <v>6232</v>
      </c>
      <c r="G1337" s="2">
        <v>3</v>
      </c>
      <c r="H1337" s="2" t="s">
        <v>5760</v>
      </c>
      <c r="I1337" s="2" t="s">
        <v>7942</v>
      </c>
      <c r="J1337" s="2" t="s">
        <v>116</v>
      </c>
      <c r="K1337" s="2" t="s">
        <v>42</v>
      </c>
      <c r="L1337" s="34" t="str">
        <f t="shared" si="80"/>
        <v>名田　智貴 (3)</v>
      </c>
      <c r="M1337" s="34" t="str">
        <f t="shared" si="81"/>
        <v>05</v>
      </c>
      <c r="N1337" s="34" t="str">
        <f t="shared" si="82"/>
        <v>Tomoki NADA (05)</v>
      </c>
      <c r="O1337" s="34">
        <f t="shared" si="83"/>
        <v>100001347</v>
      </c>
    </row>
    <row r="1338" spans="1:15" ht="18">
      <c r="A1338" s="186">
        <v>1348</v>
      </c>
      <c r="B1338" s="2">
        <v>492201</v>
      </c>
      <c r="C1338" s="2" t="s">
        <v>631</v>
      </c>
      <c r="D1338" s="2" t="s">
        <v>7943</v>
      </c>
      <c r="E1338" s="2" t="s">
        <v>7944</v>
      </c>
      <c r="F1338" s="196" t="s">
        <v>4280</v>
      </c>
      <c r="G1338" s="2">
        <v>3</v>
      </c>
      <c r="H1338" s="2" t="s">
        <v>6025</v>
      </c>
      <c r="I1338" s="2" t="s">
        <v>1288</v>
      </c>
      <c r="J1338" s="2" t="s">
        <v>66</v>
      </c>
      <c r="K1338" s="2" t="s">
        <v>42</v>
      </c>
      <c r="L1338" s="34" t="str">
        <f t="shared" si="80"/>
        <v>村松　奏汰 (3)</v>
      </c>
      <c r="M1338" s="34" t="str">
        <f t="shared" si="81"/>
        <v>04</v>
      </c>
      <c r="N1338" s="34" t="str">
        <f t="shared" si="82"/>
        <v>Kanata MURAMATSU (04)</v>
      </c>
      <c r="O1338" s="34">
        <f t="shared" si="83"/>
        <v>100001348</v>
      </c>
    </row>
    <row r="1339" spans="1:15" ht="18">
      <c r="A1339" s="186">
        <v>1349</v>
      </c>
      <c r="B1339" s="2">
        <v>492201</v>
      </c>
      <c r="C1339" s="2" t="s">
        <v>631</v>
      </c>
      <c r="D1339" s="2" t="s">
        <v>7945</v>
      </c>
      <c r="E1339" s="2" t="s">
        <v>7946</v>
      </c>
      <c r="F1339" s="196" t="s">
        <v>7727</v>
      </c>
      <c r="G1339" s="2">
        <v>2</v>
      </c>
      <c r="H1339" s="2" t="s">
        <v>5978</v>
      </c>
      <c r="I1339" s="2" t="s">
        <v>7947</v>
      </c>
      <c r="J1339" s="2" t="s">
        <v>250</v>
      </c>
      <c r="K1339" s="2" t="s">
        <v>42</v>
      </c>
      <c r="L1339" s="34" t="str">
        <f t="shared" si="80"/>
        <v>吉冨　晴心 (2)</v>
      </c>
      <c r="M1339" s="34" t="str">
        <f t="shared" si="81"/>
        <v>05</v>
      </c>
      <c r="N1339" s="34" t="str">
        <f t="shared" si="82"/>
        <v>Haruto YOSHIDOMI (05)</v>
      </c>
      <c r="O1339" s="34">
        <f t="shared" si="83"/>
        <v>100001349</v>
      </c>
    </row>
    <row r="1340" spans="1:15" ht="18">
      <c r="A1340" s="186">
        <v>1350</v>
      </c>
      <c r="B1340" s="2">
        <v>492201</v>
      </c>
      <c r="C1340" s="2" t="s">
        <v>631</v>
      </c>
      <c r="D1340" s="2" t="s">
        <v>7948</v>
      </c>
      <c r="E1340" s="2" t="s">
        <v>7949</v>
      </c>
      <c r="F1340" s="196" t="s">
        <v>6836</v>
      </c>
      <c r="G1340" s="2">
        <v>2</v>
      </c>
      <c r="H1340" s="2" t="s">
        <v>5759</v>
      </c>
      <c r="I1340" s="2" t="s">
        <v>499</v>
      </c>
      <c r="J1340" s="2" t="s">
        <v>135</v>
      </c>
      <c r="K1340" s="2" t="s">
        <v>42</v>
      </c>
      <c r="L1340" s="34" t="str">
        <f t="shared" si="80"/>
        <v>大西　翔也 (2)</v>
      </c>
      <c r="M1340" s="34" t="str">
        <f t="shared" si="81"/>
        <v>05</v>
      </c>
      <c r="N1340" s="34" t="str">
        <f t="shared" si="82"/>
        <v>Shoya ONISHI (05)</v>
      </c>
      <c r="O1340" s="34">
        <f t="shared" si="83"/>
        <v>100001350</v>
      </c>
    </row>
    <row r="1341" spans="1:15" ht="18">
      <c r="A1341" s="186">
        <v>1351</v>
      </c>
      <c r="B1341" s="2">
        <v>492201</v>
      </c>
      <c r="C1341" s="2" t="s">
        <v>631</v>
      </c>
      <c r="D1341" s="2" t="s">
        <v>7950</v>
      </c>
      <c r="E1341" s="2" t="s">
        <v>7951</v>
      </c>
      <c r="F1341" s="196" t="s">
        <v>7952</v>
      </c>
      <c r="G1341" s="2">
        <v>2</v>
      </c>
      <c r="H1341" s="2" t="s">
        <v>6128</v>
      </c>
      <c r="I1341" s="2" t="s">
        <v>1265</v>
      </c>
      <c r="J1341" s="2" t="s">
        <v>71</v>
      </c>
      <c r="K1341" s="2" t="s">
        <v>42</v>
      </c>
      <c r="L1341" s="34" t="str">
        <f t="shared" si="80"/>
        <v>浅野　晃輝 (2)</v>
      </c>
      <c r="M1341" s="34" t="str">
        <f t="shared" si="81"/>
        <v>05</v>
      </c>
      <c r="N1341" s="34" t="str">
        <f t="shared" si="82"/>
        <v>Koki ASANO (05)</v>
      </c>
      <c r="O1341" s="34">
        <f t="shared" si="83"/>
        <v>100001351</v>
      </c>
    </row>
    <row r="1342" spans="1:15" ht="18">
      <c r="A1342" s="186">
        <v>1352</v>
      </c>
      <c r="B1342" s="2">
        <v>492201</v>
      </c>
      <c r="C1342" s="2" t="s">
        <v>631</v>
      </c>
      <c r="D1342" s="2" t="s">
        <v>7953</v>
      </c>
      <c r="E1342" s="2" t="s">
        <v>7954</v>
      </c>
      <c r="F1342" s="196" t="s">
        <v>7955</v>
      </c>
      <c r="G1342" s="2">
        <v>2</v>
      </c>
      <c r="H1342" s="2" t="s">
        <v>5779</v>
      </c>
      <c r="I1342" s="2" t="s">
        <v>842</v>
      </c>
      <c r="J1342" s="2" t="s">
        <v>276</v>
      </c>
      <c r="K1342" s="2" t="s">
        <v>42</v>
      </c>
      <c r="L1342" s="34" t="str">
        <f t="shared" si="80"/>
        <v>東　祥汰 (2)</v>
      </c>
      <c r="M1342" s="34" t="str">
        <f t="shared" si="81"/>
        <v>05</v>
      </c>
      <c r="N1342" s="34" t="str">
        <f t="shared" si="82"/>
        <v>Shota AZUMA (05)</v>
      </c>
      <c r="O1342" s="34">
        <f t="shared" si="83"/>
        <v>100001352</v>
      </c>
    </row>
    <row r="1343" spans="1:15" ht="18">
      <c r="A1343" s="186">
        <v>1353</v>
      </c>
      <c r="B1343" s="2">
        <v>492201</v>
      </c>
      <c r="C1343" s="2" t="s">
        <v>631</v>
      </c>
      <c r="D1343" s="2" t="s">
        <v>7956</v>
      </c>
      <c r="E1343" s="2" t="s">
        <v>7957</v>
      </c>
      <c r="F1343" s="196" t="s">
        <v>6583</v>
      </c>
      <c r="G1343" s="2">
        <v>2</v>
      </c>
      <c r="H1343" s="2" t="s">
        <v>6025</v>
      </c>
      <c r="I1343" s="2" t="s">
        <v>7958</v>
      </c>
      <c r="J1343" s="2" t="s">
        <v>133</v>
      </c>
      <c r="K1343" s="2" t="s">
        <v>42</v>
      </c>
      <c r="L1343" s="34" t="str">
        <f t="shared" si="80"/>
        <v>井指　陸 (2)</v>
      </c>
      <c r="M1343" s="34" t="str">
        <f t="shared" si="81"/>
        <v>05</v>
      </c>
      <c r="N1343" s="34" t="str">
        <f t="shared" si="82"/>
        <v>Riku ISASHI (05)</v>
      </c>
      <c r="O1343" s="34">
        <f t="shared" si="83"/>
        <v>100001353</v>
      </c>
    </row>
    <row r="1344" spans="1:15" ht="18">
      <c r="A1344" s="186">
        <v>1354</v>
      </c>
      <c r="B1344" s="2">
        <v>492201</v>
      </c>
      <c r="C1344" s="2" t="s">
        <v>631</v>
      </c>
      <c r="D1344" s="2" t="s">
        <v>7959</v>
      </c>
      <c r="E1344" s="2" t="s">
        <v>7960</v>
      </c>
      <c r="F1344" s="196" t="s">
        <v>7674</v>
      </c>
      <c r="G1344" s="2">
        <v>2</v>
      </c>
      <c r="H1344" s="2" t="s">
        <v>5779</v>
      </c>
      <c r="I1344" s="2" t="s">
        <v>238</v>
      </c>
      <c r="J1344" s="2" t="s">
        <v>7961</v>
      </c>
      <c r="K1344" s="2" t="s">
        <v>42</v>
      </c>
      <c r="L1344" s="34" t="str">
        <f t="shared" si="80"/>
        <v>阿部　叶夢 (2)</v>
      </c>
      <c r="M1344" s="34" t="str">
        <f t="shared" si="81"/>
        <v>05</v>
      </c>
      <c r="N1344" s="34" t="str">
        <f t="shared" si="82"/>
        <v>Kanamu ABE (05)</v>
      </c>
      <c r="O1344" s="34">
        <f t="shared" si="83"/>
        <v>100001354</v>
      </c>
    </row>
    <row r="1345" spans="1:15" ht="18">
      <c r="A1345" s="186">
        <v>1355</v>
      </c>
      <c r="B1345" s="2">
        <v>492201</v>
      </c>
      <c r="C1345" s="2" t="s">
        <v>631</v>
      </c>
      <c r="D1345" s="2" t="s">
        <v>7962</v>
      </c>
      <c r="E1345" s="2" t="s">
        <v>7963</v>
      </c>
      <c r="F1345" s="196" t="s">
        <v>6112</v>
      </c>
      <c r="G1345" s="2">
        <v>2</v>
      </c>
      <c r="H1345" s="2" t="s">
        <v>6128</v>
      </c>
      <c r="I1345" s="2" t="s">
        <v>7964</v>
      </c>
      <c r="J1345" s="2" t="s">
        <v>185</v>
      </c>
      <c r="K1345" s="2" t="s">
        <v>42</v>
      </c>
      <c r="L1345" s="34" t="str">
        <f t="shared" si="80"/>
        <v>五月女　皓 (2)</v>
      </c>
      <c r="M1345" s="34" t="str">
        <f t="shared" si="81"/>
        <v>06</v>
      </c>
      <c r="N1345" s="34" t="str">
        <f t="shared" si="82"/>
        <v>Hikaru SAOTOME (06)</v>
      </c>
      <c r="O1345" s="34">
        <f t="shared" si="83"/>
        <v>100001355</v>
      </c>
    </row>
    <row r="1346" spans="1:15" ht="18">
      <c r="A1346" s="186">
        <v>1356</v>
      </c>
      <c r="B1346" s="2">
        <v>492201</v>
      </c>
      <c r="C1346" s="2" t="s">
        <v>631</v>
      </c>
      <c r="D1346" s="2" t="s">
        <v>7965</v>
      </c>
      <c r="E1346" s="2" t="s">
        <v>7966</v>
      </c>
      <c r="F1346" s="196" t="s">
        <v>6672</v>
      </c>
      <c r="G1346" s="2">
        <v>2</v>
      </c>
      <c r="H1346" s="2" t="s">
        <v>5978</v>
      </c>
      <c r="I1346" s="2" t="s">
        <v>1454</v>
      </c>
      <c r="J1346" s="2" t="s">
        <v>592</v>
      </c>
      <c r="K1346" s="2" t="s">
        <v>42</v>
      </c>
      <c r="L1346" s="34" t="str">
        <f t="shared" si="80"/>
        <v>村井　隆真 (2)</v>
      </c>
      <c r="M1346" s="34" t="str">
        <f t="shared" si="81"/>
        <v>06</v>
      </c>
      <c r="N1346" s="34" t="str">
        <f t="shared" si="82"/>
        <v>Ryuma MURAI (06)</v>
      </c>
      <c r="O1346" s="34">
        <f t="shared" si="83"/>
        <v>100001356</v>
      </c>
    </row>
    <row r="1347" spans="1:15" ht="18">
      <c r="A1347" s="186">
        <v>1357</v>
      </c>
      <c r="B1347" s="2">
        <v>492201</v>
      </c>
      <c r="C1347" s="2" t="s">
        <v>631</v>
      </c>
      <c r="D1347" s="2" t="s">
        <v>7967</v>
      </c>
      <c r="E1347" s="2" t="s">
        <v>7968</v>
      </c>
      <c r="F1347" s="196" t="s">
        <v>5950</v>
      </c>
      <c r="G1347" s="2">
        <v>2</v>
      </c>
      <c r="H1347" s="2" t="s">
        <v>5759</v>
      </c>
      <c r="I1347" s="2" t="s">
        <v>57</v>
      </c>
      <c r="J1347" s="2" t="s">
        <v>139</v>
      </c>
      <c r="K1347" s="2" t="s">
        <v>42</v>
      </c>
      <c r="L1347" s="34" t="str">
        <f t="shared" ref="L1347:L1410" si="84">IF($A1347="","",$D1347&amp;" ("&amp;$G1347&amp;")")</f>
        <v>山田　瞬 (2)</v>
      </c>
      <c r="M1347" s="34" t="str">
        <f t="shared" ref="M1347:M1410" si="85">IF($A1347="","",RIGHT(YEAR($F1347),2))</f>
        <v>05</v>
      </c>
      <c r="N1347" s="34" t="str">
        <f t="shared" ref="N1347:N1410" si="86">IF($A1347="","",$J1347&amp;" "&amp;$I1347&amp;" ("&amp;$M1347&amp;")")</f>
        <v>Shun YAMADA (05)</v>
      </c>
      <c r="O1347" s="34">
        <f t="shared" ref="O1347:O1410" si="87">IF($A1347="","",100000000+$A1347)</f>
        <v>100001357</v>
      </c>
    </row>
    <row r="1348" spans="1:15" ht="18">
      <c r="A1348" s="186">
        <v>1358</v>
      </c>
      <c r="B1348" s="2">
        <v>492201</v>
      </c>
      <c r="C1348" s="2" t="s">
        <v>631</v>
      </c>
      <c r="D1348" s="2" t="s">
        <v>7969</v>
      </c>
      <c r="E1348" s="2" t="s">
        <v>7970</v>
      </c>
      <c r="F1348" s="196" t="s">
        <v>6589</v>
      </c>
      <c r="G1348" s="2">
        <v>2</v>
      </c>
      <c r="H1348" s="2" t="s">
        <v>5978</v>
      </c>
      <c r="I1348" s="2" t="s">
        <v>268</v>
      </c>
      <c r="J1348" s="2" t="s">
        <v>94</v>
      </c>
      <c r="K1348" s="2" t="s">
        <v>42</v>
      </c>
      <c r="L1348" s="34" t="str">
        <f t="shared" si="84"/>
        <v>臼井　創太 (2)</v>
      </c>
      <c r="M1348" s="34" t="str">
        <f t="shared" si="85"/>
        <v>05</v>
      </c>
      <c r="N1348" s="34" t="str">
        <f t="shared" si="86"/>
        <v>Sota USUI (05)</v>
      </c>
      <c r="O1348" s="34">
        <f t="shared" si="87"/>
        <v>100001358</v>
      </c>
    </row>
    <row r="1349" spans="1:15" ht="18">
      <c r="A1349" s="186">
        <v>1359</v>
      </c>
      <c r="B1349" s="2">
        <v>492201</v>
      </c>
      <c r="C1349" s="2" t="s">
        <v>631</v>
      </c>
      <c r="D1349" s="2" t="s">
        <v>7971</v>
      </c>
      <c r="E1349" s="2" t="s">
        <v>7972</v>
      </c>
      <c r="F1349" s="196" t="s">
        <v>5861</v>
      </c>
      <c r="G1349" s="2">
        <v>2</v>
      </c>
      <c r="H1349" s="2" t="s">
        <v>5760</v>
      </c>
      <c r="I1349" s="2" t="s">
        <v>148</v>
      </c>
      <c r="J1349" s="2" t="s">
        <v>250</v>
      </c>
      <c r="K1349" s="2" t="s">
        <v>42</v>
      </c>
      <c r="L1349" s="34" t="str">
        <f t="shared" si="84"/>
        <v>石井　喜人 (2)</v>
      </c>
      <c r="M1349" s="34" t="str">
        <f t="shared" si="85"/>
        <v>06</v>
      </c>
      <c r="N1349" s="34" t="str">
        <f t="shared" si="86"/>
        <v>Haruto ISHII (06)</v>
      </c>
      <c r="O1349" s="34">
        <f t="shared" si="87"/>
        <v>100001359</v>
      </c>
    </row>
    <row r="1350" spans="1:15" ht="18">
      <c r="A1350" s="186">
        <v>1360</v>
      </c>
      <c r="B1350" s="2">
        <v>492201</v>
      </c>
      <c r="C1350" s="2" t="s">
        <v>631</v>
      </c>
      <c r="D1350" s="2" t="s">
        <v>7973</v>
      </c>
      <c r="E1350" s="2" t="s">
        <v>7974</v>
      </c>
      <c r="F1350" s="196" t="s">
        <v>7975</v>
      </c>
      <c r="G1350" s="2">
        <v>2</v>
      </c>
      <c r="H1350" s="2" t="s">
        <v>5759</v>
      </c>
      <c r="I1350" s="2" t="s">
        <v>278</v>
      </c>
      <c r="J1350" s="2" t="s">
        <v>116</v>
      </c>
      <c r="K1350" s="2" t="s">
        <v>42</v>
      </c>
      <c r="L1350" s="34" t="str">
        <f t="shared" si="84"/>
        <v>井上　智貴 (2)</v>
      </c>
      <c r="M1350" s="34" t="str">
        <f t="shared" si="85"/>
        <v>05</v>
      </c>
      <c r="N1350" s="34" t="str">
        <f t="shared" si="86"/>
        <v>Tomoki INOUE (05)</v>
      </c>
      <c r="O1350" s="34">
        <f t="shared" si="87"/>
        <v>100001360</v>
      </c>
    </row>
    <row r="1351" spans="1:15" ht="18">
      <c r="A1351" s="186">
        <v>1361</v>
      </c>
      <c r="B1351" s="2">
        <v>492201</v>
      </c>
      <c r="C1351" s="2" t="s">
        <v>631</v>
      </c>
      <c r="D1351" s="2" t="s">
        <v>7976</v>
      </c>
      <c r="E1351" s="2" t="s">
        <v>7977</v>
      </c>
      <c r="F1351" s="196" t="s">
        <v>6561</v>
      </c>
      <c r="G1351" s="2">
        <v>2</v>
      </c>
      <c r="H1351" s="2" t="s">
        <v>5978</v>
      </c>
      <c r="I1351" s="2" t="s">
        <v>201</v>
      </c>
      <c r="J1351" s="2" t="s">
        <v>3094</v>
      </c>
      <c r="K1351" s="2" t="s">
        <v>42</v>
      </c>
      <c r="L1351" s="34" t="str">
        <f t="shared" si="84"/>
        <v>中川　敬貴 (2)</v>
      </c>
      <c r="M1351" s="34" t="str">
        <f t="shared" si="85"/>
        <v>05</v>
      </c>
      <c r="N1351" s="34" t="str">
        <f t="shared" si="86"/>
        <v>Satoki NAKAGAWA (05)</v>
      </c>
      <c r="O1351" s="34">
        <f t="shared" si="87"/>
        <v>100001361</v>
      </c>
    </row>
    <row r="1352" spans="1:15" ht="18">
      <c r="A1352" s="186">
        <v>1362</v>
      </c>
      <c r="B1352" s="2">
        <v>492201</v>
      </c>
      <c r="C1352" s="2" t="s">
        <v>631</v>
      </c>
      <c r="D1352" s="2" t="s">
        <v>4949</v>
      </c>
      <c r="E1352" s="2" t="s">
        <v>4950</v>
      </c>
      <c r="F1352" s="196" t="s">
        <v>4735</v>
      </c>
      <c r="G1352" s="2">
        <v>3</v>
      </c>
      <c r="H1352" s="2" t="s">
        <v>5762</v>
      </c>
      <c r="I1352" s="2" t="s">
        <v>4951</v>
      </c>
      <c r="J1352" s="2" t="s">
        <v>250</v>
      </c>
      <c r="K1352" s="2" t="s">
        <v>42</v>
      </c>
      <c r="L1352" s="34" t="str">
        <f t="shared" si="84"/>
        <v>恵中　春斗 (3)</v>
      </c>
      <c r="M1352" s="34" t="str">
        <f t="shared" si="85"/>
        <v>04</v>
      </c>
      <c r="N1352" s="34" t="str">
        <f t="shared" si="86"/>
        <v>Haruto ENAKA (04)</v>
      </c>
      <c r="O1352" s="34">
        <f t="shared" si="87"/>
        <v>100001362</v>
      </c>
    </row>
    <row r="1353" spans="1:15" ht="18">
      <c r="A1353" s="186">
        <v>1363</v>
      </c>
      <c r="B1353" s="2">
        <v>492201</v>
      </c>
      <c r="C1353" s="2" t="s">
        <v>631</v>
      </c>
      <c r="D1353" s="2" t="s">
        <v>7978</v>
      </c>
      <c r="E1353" s="2" t="s">
        <v>7979</v>
      </c>
      <c r="F1353" s="196" t="s">
        <v>7902</v>
      </c>
      <c r="G1353" s="2">
        <v>2</v>
      </c>
      <c r="H1353" s="2" t="s">
        <v>5978</v>
      </c>
      <c r="I1353" s="2" t="s">
        <v>192</v>
      </c>
      <c r="J1353" s="2" t="s">
        <v>646</v>
      </c>
      <c r="K1353" s="2" t="s">
        <v>42</v>
      </c>
      <c r="L1353" s="34" t="str">
        <f t="shared" si="84"/>
        <v>山下　蒼悟 (2)</v>
      </c>
      <c r="M1353" s="34" t="str">
        <f t="shared" si="85"/>
        <v>06</v>
      </c>
      <c r="N1353" s="34" t="str">
        <f t="shared" si="86"/>
        <v>Sogo YAMASHITA (06)</v>
      </c>
      <c r="O1353" s="34">
        <f t="shared" si="87"/>
        <v>100001363</v>
      </c>
    </row>
    <row r="1354" spans="1:15" ht="18">
      <c r="A1354" s="186">
        <v>1364</v>
      </c>
      <c r="B1354" s="2">
        <v>492201</v>
      </c>
      <c r="C1354" s="2" t="s">
        <v>631</v>
      </c>
      <c r="D1354" s="2" t="s">
        <v>7980</v>
      </c>
      <c r="E1354" s="2" t="s">
        <v>7981</v>
      </c>
      <c r="F1354" s="196" t="s">
        <v>7074</v>
      </c>
      <c r="G1354" s="2">
        <v>2</v>
      </c>
      <c r="H1354" s="2" t="s">
        <v>5779</v>
      </c>
      <c r="I1354" s="2" t="s">
        <v>356</v>
      </c>
      <c r="J1354" s="2" t="s">
        <v>460</v>
      </c>
      <c r="K1354" s="2" t="s">
        <v>42</v>
      </c>
      <c r="L1354" s="34" t="str">
        <f t="shared" si="84"/>
        <v>西山　直翔 (2)</v>
      </c>
      <c r="M1354" s="34" t="str">
        <f t="shared" si="85"/>
        <v>05</v>
      </c>
      <c r="N1354" s="34" t="str">
        <f t="shared" si="86"/>
        <v>Naoto NISHIYAMA (05)</v>
      </c>
      <c r="O1354" s="34">
        <f t="shared" si="87"/>
        <v>100001364</v>
      </c>
    </row>
    <row r="1355" spans="1:15" ht="18">
      <c r="A1355" s="186">
        <v>1365</v>
      </c>
      <c r="B1355" s="2">
        <v>492201</v>
      </c>
      <c r="C1355" s="2" t="s">
        <v>631</v>
      </c>
      <c r="D1355" s="2" t="s">
        <v>7982</v>
      </c>
      <c r="E1355" s="2" t="s">
        <v>7983</v>
      </c>
      <c r="F1355" s="196" t="s">
        <v>6996</v>
      </c>
      <c r="G1355" s="2">
        <v>2</v>
      </c>
      <c r="H1355" s="2" t="s">
        <v>5978</v>
      </c>
      <c r="I1355" s="2" t="s">
        <v>298</v>
      </c>
      <c r="J1355" s="2" t="s">
        <v>7984</v>
      </c>
      <c r="K1355" s="2" t="s">
        <v>42</v>
      </c>
      <c r="L1355" s="34" t="str">
        <f t="shared" si="84"/>
        <v>中西　秀幸 (2)</v>
      </c>
      <c r="M1355" s="34" t="str">
        <f t="shared" si="85"/>
        <v>06</v>
      </c>
      <c r="N1355" s="34" t="str">
        <f t="shared" si="86"/>
        <v>Hideyuki NAKANISHI (06)</v>
      </c>
      <c r="O1355" s="34">
        <f t="shared" si="87"/>
        <v>100001365</v>
      </c>
    </row>
    <row r="1356" spans="1:15" ht="18">
      <c r="A1356" s="186">
        <v>1366</v>
      </c>
      <c r="B1356" s="2">
        <v>492201</v>
      </c>
      <c r="C1356" s="2" t="s">
        <v>631</v>
      </c>
      <c r="D1356" s="2" t="s">
        <v>7985</v>
      </c>
      <c r="E1356" s="2" t="s">
        <v>7986</v>
      </c>
      <c r="F1356" s="196" t="s">
        <v>7987</v>
      </c>
      <c r="G1356" s="2">
        <v>2</v>
      </c>
      <c r="H1356" s="2" t="s">
        <v>6025</v>
      </c>
      <c r="I1356" s="2" t="s">
        <v>177</v>
      </c>
      <c r="J1356" s="2" t="s">
        <v>979</v>
      </c>
      <c r="K1356" s="2" t="s">
        <v>42</v>
      </c>
      <c r="L1356" s="34" t="str">
        <f t="shared" si="84"/>
        <v>鈴木　柊 (2)</v>
      </c>
      <c r="M1356" s="34" t="str">
        <f t="shared" si="85"/>
        <v>05</v>
      </c>
      <c r="N1356" s="34" t="str">
        <f t="shared" si="86"/>
        <v>Shu SUZUKI (05)</v>
      </c>
      <c r="O1356" s="34">
        <f t="shared" si="87"/>
        <v>100001366</v>
      </c>
    </row>
    <row r="1357" spans="1:15" ht="18">
      <c r="A1357" s="186">
        <v>1367</v>
      </c>
      <c r="B1357" s="2">
        <v>492201</v>
      </c>
      <c r="C1357" s="2" t="s">
        <v>631</v>
      </c>
      <c r="D1357" s="2" t="s">
        <v>7988</v>
      </c>
      <c r="E1357" s="2" t="s">
        <v>7989</v>
      </c>
      <c r="F1357" s="196" t="s">
        <v>7723</v>
      </c>
      <c r="G1357" s="2">
        <v>2</v>
      </c>
      <c r="H1357" s="2" t="s">
        <v>5996</v>
      </c>
      <c r="I1357" s="2" t="s">
        <v>1023</v>
      </c>
      <c r="J1357" s="2" t="s">
        <v>1344</v>
      </c>
      <c r="K1357" s="2" t="s">
        <v>42</v>
      </c>
      <c r="L1357" s="34" t="str">
        <f t="shared" si="84"/>
        <v>岡野　璃大 (2)</v>
      </c>
      <c r="M1357" s="34" t="str">
        <f t="shared" si="85"/>
        <v>05</v>
      </c>
      <c r="N1357" s="34" t="str">
        <f t="shared" si="86"/>
        <v>Rio OKANO (05)</v>
      </c>
      <c r="O1357" s="34">
        <f t="shared" si="87"/>
        <v>100001367</v>
      </c>
    </row>
    <row r="1358" spans="1:15" ht="18">
      <c r="A1358" s="186">
        <v>1368</v>
      </c>
      <c r="B1358" s="2">
        <v>492201</v>
      </c>
      <c r="C1358" s="2" t="s">
        <v>631</v>
      </c>
      <c r="D1358" s="2" t="s">
        <v>7990</v>
      </c>
      <c r="E1358" s="2" t="s">
        <v>7991</v>
      </c>
      <c r="F1358" s="196" t="s">
        <v>7252</v>
      </c>
      <c r="G1358" s="2">
        <v>2</v>
      </c>
      <c r="H1358" s="2" t="s">
        <v>5779</v>
      </c>
      <c r="I1358" s="2" t="s">
        <v>115</v>
      </c>
      <c r="J1358" s="2" t="s">
        <v>45</v>
      </c>
      <c r="K1358" s="2" t="s">
        <v>42</v>
      </c>
      <c r="L1358" s="34" t="str">
        <f t="shared" si="84"/>
        <v>前田　航太朗 (2)</v>
      </c>
      <c r="M1358" s="34" t="str">
        <f t="shared" si="85"/>
        <v>06</v>
      </c>
      <c r="N1358" s="34" t="str">
        <f t="shared" si="86"/>
        <v>Kotaro MAEDA (06)</v>
      </c>
      <c r="O1358" s="34">
        <f t="shared" si="87"/>
        <v>100001368</v>
      </c>
    </row>
    <row r="1359" spans="1:15" ht="18">
      <c r="A1359" s="186">
        <v>1369</v>
      </c>
      <c r="B1359" s="2">
        <v>492201</v>
      </c>
      <c r="C1359" s="2" t="s">
        <v>631</v>
      </c>
      <c r="D1359" s="2" t="s">
        <v>7992</v>
      </c>
      <c r="E1359" s="2" t="s">
        <v>7993</v>
      </c>
      <c r="F1359" s="196" t="s">
        <v>7994</v>
      </c>
      <c r="G1359" s="2">
        <v>1</v>
      </c>
      <c r="H1359" s="2" t="s">
        <v>5978</v>
      </c>
      <c r="I1359" s="2" t="s">
        <v>201</v>
      </c>
      <c r="J1359" s="2" t="s">
        <v>6378</v>
      </c>
      <c r="K1359" s="2" t="s">
        <v>42</v>
      </c>
      <c r="L1359" s="34" t="str">
        <f t="shared" si="84"/>
        <v>中川　貴心 (1)</v>
      </c>
      <c r="M1359" s="34" t="str">
        <f t="shared" si="85"/>
        <v>06</v>
      </c>
      <c r="N1359" s="34" t="str">
        <f t="shared" si="86"/>
        <v>Kishin NAKAGAWA (06)</v>
      </c>
      <c r="O1359" s="34">
        <f t="shared" si="87"/>
        <v>100001369</v>
      </c>
    </row>
    <row r="1360" spans="1:15" ht="18">
      <c r="A1360" s="186">
        <v>1370</v>
      </c>
      <c r="B1360" s="2">
        <v>492201</v>
      </c>
      <c r="C1360" s="2" t="s">
        <v>631</v>
      </c>
      <c r="D1360" s="2" t="s">
        <v>7995</v>
      </c>
      <c r="E1360" s="2" t="s">
        <v>7996</v>
      </c>
      <c r="F1360" s="196" t="s">
        <v>6718</v>
      </c>
      <c r="G1360" s="2">
        <v>1</v>
      </c>
      <c r="H1360" s="2" t="s">
        <v>6027</v>
      </c>
      <c r="I1360" s="2" t="s">
        <v>7460</v>
      </c>
      <c r="J1360" s="2" t="s">
        <v>5277</v>
      </c>
      <c r="K1360" s="2" t="s">
        <v>42</v>
      </c>
      <c r="L1360" s="34" t="str">
        <f t="shared" si="84"/>
        <v>赤尾　優斗 (1)</v>
      </c>
      <c r="M1360" s="34" t="str">
        <f t="shared" si="85"/>
        <v>06</v>
      </c>
      <c r="N1360" s="34" t="str">
        <f t="shared" si="86"/>
        <v>Yuuto AKAO (06)</v>
      </c>
      <c r="O1360" s="34">
        <f t="shared" si="87"/>
        <v>100001370</v>
      </c>
    </row>
    <row r="1361" spans="1:15" ht="18">
      <c r="A1361" s="186">
        <v>1371</v>
      </c>
      <c r="B1361" s="2">
        <v>492201</v>
      </c>
      <c r="C1361" s="2" t="s">
        <v>631</v>
      </c>
      <c r="D1361" s="2" t="s">
        <v>7997</v>
      </c>
      <c r="E1361" s="2" t="s">
        <v>7998</v>
      </c>
      <c r="F1361" s="196" t="s">
        <v>6159</v>
      </c>
      <c r="G1361" s="2">
        <v>1</v>
      </c>
      <c r="H1361" s="2" t="s">
        <v>5760</v>
      </c>
      <c r="I1361" s="2" t="s">
        <v>7999</v>
      </c>
      <c r="J1361" s="2" t="s">
        <v>8000</v>
      </c>
      <c r="K1361" s="2" t="s">
        <v>42</v>
      </c>
      <c r="L1361" s="34" t="str">
        <f t="shared" si="84"/>
        <v>秋岡　円 (1)</v>
      </c>
      <c r="M1361" s="34" t="str">
        <f t="shared" si="85"/>
        <v>07</v>
      </c>
      <c r="N1361" s="34" t="str">
        <f t="shared" si="86"/>
        <v>Marui AKIOKA (07)</v>
      </c>
      <c r="O1361" s="34">
        <f t="shared" si="87"/>
        <v>100001371</v>
      </c>
    </row>
    <row r="1362" spans="1:15" ht="18">
      <c r="A1362" s="186">
        <v>1372</v>
      </c>
      <c r="B1362" s="2">
        <v>492201</v>
      </c>
      <c r="C1362" s="2" t="s">
        <v>631</v>
      </c>
      <c r="D1362" s="2" t="s">
        <v>8001</v>
      </c>
      <c r="E1362" s="2" t="s">
        <v>8002</v>
      </c>
      <c r="F1362" s="196" t="s">
        <v>8003</v>
      </c>
      <c r="G1362" s="2">
        <v>1</v>
      </c>
      <c r="H1362" s="2" t="s">
        <v>5760</v>
      </c>
      <c r="I1362" s="2" t="s">
        <v>8004</v>
      </c>
      <c r="J1362" s="2" t="s">
        <v>457</v>
      </c>
      <c r="K1362" s="2" t="s">
        <v>42</v>
      </c>
      <c r="L1362" s="34" t="str">
        <f t="shared" si="84"/>
        <v>足立　朱優 (1)</v>
      </c>
      <c r="M1362" s="34" t="str">
        <f t="shared" si="85"/>
        <v>06</v>
      </c>
      <c r="N1362" s="34" t="str">
        <f t="shared" si="86"/>
        <v>Shuya ADATI (06)</v>
      </c>
      <c r="O1362" s="34">
        <f t="shared" si="87"/>
        <v>100001372</v>
      </c>
    </row>
    <row r="1363" spans="1:15" ht="18">
      <c r="A1363" s="186">
        <v>1373</v>
      </c>
      <c r="B1363" s="2">
        <v>492201</v>
      </c>
      <c r="C1363" s="2" t="s">
        <v>631</v>
      </c>
      <c r="D1363" s="2" t="s">
        <v>8005</v>
      </c>
      <c r="E1363" s="2" t="s">
        <v>8006</v>
      </c>
      <c r="F1363" s="196" t="s">
        <v>7144</v>
      </c>
      <c r="G1363" s="2">
        <v>1</v>
      </c>
      <c r="H1363" s="2" t="s">
        <v>5760</v>
      </c>
      <c r="I1363" s="2" t="s">
        <v>669</v>
      </c>
      <c r="J1363" s="2" t="s">
        <v>844</v>
      </c>
      <c r="K1363" s="2" t="s">
        <v>42</v>
      </c>
      <c r="L1363" s="34" t="str">
        <f t="shared" si="84"/>
        <v>中本　飛羽 (1)</v>
      </c>
      <c r="M1363" s="34" t="str">
        <f t="shared" si="85"/>
        <v>06</v>
      </c>
      <c r="N1363" s="34" t="str">
        <f t="shared" si="86"/>
        <v>Towa NAKAMOTO (06)</v>
      </c>
      <c r="O1363" s="34">
        <f t="shared" si="87"/>
        <v>100001373</v>
      </c>
    </row>
    <row r="1364" spans="1:15" ht="18">
      <c r="A1364" s="186">
        <v>1374</v>
      </c>
      <c r="B1364" s="2">
        <v>492201</v>
      </c>
      <c r="C1364" s="2" t="s">
        <v>631</v>
      </c>
      <c r="D1364" s="2" t="s">
        <v>8007</v>
      </c>
      <c r="E1364" s="2" t="s">
        <v>8008</v>
      </c>
      <c r="F1364" s="196" t="s">
        <v>7286</v>
      </c>
      <c r="G1364" s="2">
        <v>1</v>
      </c>
      <c r="H1364" s="2" t="s">
        <v>5978</v>
      </c>
      <c r="I1364" s="2" t="s">
        <v>93</v>
      </c>
      <c r="J1364" s="2" t="s">
        <v>212</v>
      </c>
      <c r="K1364" s="2" t="s">
        <v>42</v>
      </c>
      <c r="L1364" s="34" t="str">
        <f t="shared" si="84"/>
        <v>小谷　歩 (1)</v>
      </c>
      <c r="M1364" s="34" t="str">
        <f t="shared" si="85"/>
        <v>06</v>
      </c>
      <c r="N1364" s="34" t="str">
        <f t="shared" si="86"/>
        <v>Ayumu KOTANI (06)</v>
      </c>
      <c r="O1364" s="34">
        <f t="shared" si="87"/>
        <v>100001374</v>
      </c>
    </row>
    <row r="1365" spans="1:15" ht="18">
      <c r="A1365" s="186">
        <v>1375</v>
      </c>
      <c r="B1365" s="2">
        <v>492201</v>
      </c>
      <c r="C1365" s="2" t="s">
        <v>631</v>
      </c>
      <c r="D1365" s="2" t="s">
        <v>8009</v>
      </c>
      <c r="E1365" s="2" t="s">
        <v>8010</v>
      </c>
      <c r="F1365" s="196" t="s">
        <v>8011</v>
      </c>
      <c r="G1365" s="2">
        <v>1</v>
      </c>
      <c r="H1365" s="2" t="s">
        <v>5779</v>
      </c>
      <c r="I1365" s="2" t="s">
        <v>1104</v>
      </c>
      <c r="J1365" s="2" t="s">
        <v>196</v>
      </c>
      <c r="K1365" s="2" t="s">
        <v>42</v>
      </c>
      <c r="L1365" s="34" t="str">
        <f t="shared" si="84"/>
        <v>秦野　暁人 (1)</v>
      </c>
      <c r="M1365" s="34" t="str">
        <f t="shared" si="85"/>
        <v>06</v>
      </c>
      <c r="N1365" s="34" t="str">
        <f t="shared" si="86"/>
        <v>Akito HATANO (06)</v>
      </c>
      <c r="O1365" s="34">
        <f t="shared" si="87"/>
        <v>100001375</v>
      </c>
    </row>
    <row r="1366" spans="1:15" ht="18">
      <c r="A1366" s="186">
        <v>1376</v>
      </c>
      <c r="B1366" s="2">
        <v>492201</v>
      </c>
      <c r="C1366" s="2" t="s">
        <v>631</v>
      </c>
      <c r="D1366" s="2" t="s">
        <v>8012</v>
      </c>
      <c r="E1366" s="2" t="s">
        <v>8013</v>
      </c>
      <c r="F1366" s="196" t="s">
        <v>6364</v>
      </c>
      <c r="G1366" s="2">
        <v>1</v>
      </c>
      <c r="H1366" s="2" t="s">
        <v>5779</v>
      </c>
      <c r="I1366" s="2" t="s">
        <v>274</v>
      </c>
      <c r="J1366" s="2" t="s">
        <v>4492</v>
      </c>
      <c r="K1366" s="2" t="s">
        <v>42</v>
      </c>
      <c r="L1366" s="34" t="str">
        <f t="shared" si="84"/>
        <v>山本　隼大 (1)</v>
      </c>
      <c r="M1366" s="34" t="str">
        <f t="shared" si="85"/>
        <v>07</v>
      </c>
      <c r="N1366" s="34" t="str">
        <f t="shared" si="86"/>
        <v>Syunta YAMAMOTO (07)</v>
      </c>
      <c r="O1366" s="34">
        <f t="shared" si="87"/>
        <v>100001376</v>
      </c>
    </row>
    <row r="1367" spans="1:15" ht="18">
      <c r="A1367" s="186">
        <v>1377</v>
      </c>
      <c r="B1367" s="2">
        <v>492201</v>
      </c>
      <c r="C1367" s="2" t="s">
        <v>631</v>
      </c>
      <c r="D1367" s="2" t="s">
        <v>8014</v>
      </c>
      <c r="E1367" s="2" t="s">
        <v>8015</v>
      </c>
      <c r="F1367" s="196" t="s">
        <v>8016</v>
      </c>
      <c r="G1367" s="2">
        <v>1</v>
      </c>
      <c r="H1367" s="2" t="s">
        <v>5779</v>
      </c>
      <c r="I1367" s="2" t="s">
        <v>428</v>
      </c>
      <c r="J1367" s="2" t="s">
        <v>844</v>
      </c>
      <c r="K1367" s="2" t="s">
        <v>42</v>
      </c>
      <c r="L1367" s="34" t="str">
        <f t="shared" si="84"/>
        <v>藤井　飛和 (1)</v>
      </c>
      <c r="M1367" s="34" t="str">
        <f t="shared" si="85"/>
        <v>06</v>
      </c>
      <c r="N1367" s="34" t="str">
        <f t="shared" si="86"/>
        <v>Towa FUJII (06)</v>
      </c>
      <c r="O1367" s="34">
        <f t="shared" si="87"/>
        <v>100001377</v>
      </c>
    </row>
    <row r="1368" spans="1:15" ht="18">
      <c r="A1368" s="186">
        <v>1378</v>
      </c>
      <c r="B1368" s="2">
        <v>492201</v>
      </c>
      <c r="C1368" s="2" t="s">
        <v>631</v>
      </c>
      <c r="D1368" s="2" t="s">
        <v>8017</v>
      </c>
      <c r="E1368" s="2" t="s">
        <v>8018</v>
      </c>
      <c r="F1368" s="196" t="s">
        <v>7120</v>
      </c>
      <c r="G1368" s="2">
        <v>1</v>
      </c>
      <c r="H1368" s="2" t="s">
        <v>5760</v>
      </c>
      <c r="I1368" s="2" t="s">
        <v>8019</v>
      </c>
      <c r="J1368" s="2" t="s">
        <v>1852</v>
      </c>
      <c r="K1368" s="2" t="s">
        <v>42</v>
      </c>
      <c r="L1368" s="34" t="str">
        <f t="shared" si="84"/>
        <v>船野　叶登 (1)</v>
      </c>
      <c r="M1368" s="34" t="str">
        <f t="shared" si="85"/>
        <v>06</v>
      </c>
      <c r="N1368" s="34" t="str">
        <f t="shared" si="86"/>
        <v>Kanato FUNENO (06)</v>
      </c>
      <c r="O1368" s="34">
        <f t="shared" si="87"/>
        <v>100001378</v>
      </c>
    </row>
    <row r="1369" spans="1:15" ht="18">
      <c r="A1369" s="186">
        <v>1379</v>
      </c>
      <c r="B1369" s="2">
        <v>492205</v>
      </c>
      <c r="C1369" s="2" t="s">
        <v>834</v>
      </c>
      <c r="D1369" s="2" t="s">
        <v>1842</v>
      </c>
      <c r="E1369" s="2" t="s">
        <v>1843</v>
      </c>
      <c r="F1369" s="196" t="s">
        <v>3880</v>
      </c>
      <c r="G1369" s="2">
        <v>4</v>
      </c>
      <c r="H1369" s="2" t="s">
        <v>5759</v>
      </c>
      <c r="I1369" s="2" t="s">
        <v>835</v>
      </c>
      <c r="J1369" s="2" t="s">
        <v>414</v>
      </c>
      <c r="K1369" s="2" t="s">
        <v>42</v>
      </c>
      <c r="L1369" s="34" t="str">
        <f t="shared" si="84"/>
        <v>須田　真央 (4)</v>
      </c>
      <c r="M1369" s="34" t="str">
        <f t="shared" si="85"/>
        <v>03</v>
      </c>
      <c r="N1369" s="34" t="str">
        <f t="shared" si="86"/>
        <v>Mahiro SUDA (03)</v>
      </c>
      <c r="O1369" s="34">
        <f t="shared" si="87"/>
        <v>100001379</v>
      </c>
    </row>
    <row r="1370" spans="1:15" ht="18">
      <c r="A1370" s="186">
        <v>1380</v>
      </c>
      <c r="B1370" s="2">
        <v>492205</v>
      </c>
      <c r="C1370" s="2" t="s">
        <v>834</v>
      </c>
      <c r="D1370" s="2" t="s">
        <v>1844</v>
      </c>
      <c r="E1370" s="2" t="s">
        <v>1845</v>
      </c>
      <c r="F1370" s="196" t="s">
        <v>4972</v>
      </c>
      <c r="G1370" s="2">
        <v>4</v>
      </c>
      <c r="H1370" s="2" t="s">
        <v>5760</v>
      </c>
      <c r="I1370" s="2" t="s">
        <v>1846</v>
      </c>
      <c r="J1370" s="2" t="s">
        <v>60</v>
      </c>
      <c r="K1370" s="2" t="s">
        <v>42</v>
      </c>
      <c r="L1370" s="34" t="str">
        <f t="shared" si="84"/>
        <v>婦木　拓実 (4)</v>
      </c>
      <c r="M1370" s="34" t="str">
        <f t="shared" si="85"/>
        <v>03</v>
      </c>
      <c r="N1370" s="34" t="str">
        <f t="shared" si="86"/>
        <v>Takumi FUKI (03)</v>
      </c>
      <c r="O1370" s="34">
        <f t="shared" si="87"/>
        <v>100001380</v>
      </c>
    </row>
    <row r="1371" spans="1:15" ht="18">
      <c r="A1371" s="186">
        <v>1381</v>
      </c>
      <c r="B1371" s="2">
        <v>492205</v>
      </c>
      <c r="C1371" s="2" t="s">
        <v>834</v>
      </c>
      <c r="D1371" s="2" t="s">
        <v>1847</v>
      </c>
      <c r="E1371" s="2" t="s">
        <v>1848</v>
      </c>
      <c r="F1371" s="196" t="s">
        <v>4697</v>
      </c>
      <c r="G1371" s="2">
        <v>4</v>
      </c>
      <c r="H1371" s="2" t="s">
        <v>5759</v>
      </c>
      <c r="I1371" s="2" t="s">
        <v>459</v>
      </c>
      <c r="J1371" s="2" t="s">
        <v>97</v>
      </c>
      <c r="K1371" s="2" t="s">
        <v>42</v>
      </c>
      <c r="L1371" s="34" t="str">
        <f t="shared" si="84"/>
        <v>宮﨑　源喜 (4)</v>
      </c>
      <c r="M1371" s="34" t="str">
        <f t="shared" si="85"/>
        <v>03</v>
      </c>
      <c r="N1371" s="34" t="str">
        <f t="shared" si="86"/>
        <v>Genki MIYAZAKI (03)</v>
      </c>
      <c r="O1371" s="34">
        <f t="shared" si="87"/>
        <v>100001381</v>
      </c>
    </row>
    <row r="1372" spans="1:15" ht="18">
      <c r="A1372" s="186">
        <v>1382</v>
      </c>
      <c r="B1372" s="2">
        <v>492205</v>
      </c>
      <c r="C1372" s="2" t="s">
        <v>834</v>
      </c>
      <c r="D1372" s="2" t="s">
        <v>1849</v>
      </c>
      <c r="E1372" s="2" t="s">
        <v>8020</v>
      </c>
      <c r="F1372" s="196" t="s">
        <v>4973</v>
      </c>
      <c r="G1372" s="2">
        <v>4</v>
      </c>
      <c r="H1372" s="2" t="s">
        <v>5759</v>
      </c>
      <c r="I1372" s="2" t="s">
        <v>237</v>
      </c>
      <c r="J1372" s="2" t="s">
        <v>988</v>
      </c>
      <c r="K1372" s="2" t="s">
        <v>42</v>
      </c>
      <c r="L1372" s="34" t="str">
        <f t="shared" si="84"/>
        <v>山﨑　真聖 (4)</v>
      </c>
      <c r="M1372" s="34" t="str">
        <f t="shared" si="85"/>
        <v>03</v>
      </c>
      <c r="N1372" s="34" t="str">
        <f t="shared" si="86"/>
        <v>Masatoshi YAMAZAKI (03)</v>
      </c>
      <c r="O1372" s="34">
        <f t="shared" si="87"/>
        <v>100001382</v>
      </c>
    </row>
    <row r="1373" spans="1:15" ht="18">
      <c r="A1373" s="186">
        <v>1383</v>
      </c>
      <c r="B1373" s="2">
        <v>492205</v>
      </c>
      <c r="C1373" s="2" t="s">
        <v>834</v>
      </c>
      <c r="D1373" s="2" t="s">
        <v>1850</v>
      </c>
      <c r="E1373" s="2" t="s">
        <v>1851</v>
      </c>
      <c r="F1373" s="196" t="s">
        <v>4974</v>
      </c>
      <c r="G1373" s="2">
        <v>4</v>
      </c>
      <c r="H1373" s="2" t="s">
        <v>5759</v>
      </c>
      <c r="I1373" s="2" t="s">
        <v>751</v>
      </c>
      <c r="J1373" s="2" t="s">
        <v>1852</v>
      </c>
      <c r="K1373" s="2" t="s">
        <v>42</v>
      </c>
      <c r="L1373" s="34" t="str">
        <f t="shared" si="84"/>
        <v>田村　奏人 (4)</v>
      </c>
      <c r="M1373" s="34" t="str">
        <f t="shared" si="85"/>
        <v>03</v>
      </c>
      <c r="N1373" s="34" t="str">
        <f t="shared" si="86"/>
        <v>Kanato TAMURA (03)</v>
      </c>
      <c r="O1373" s="34">
        <f t="shared" si="87"/>
        <v>100001383</v>
      </c>
    </row>
    <row r="1374" spans="1:15" ht="18">
      <c r="A1374" s="186">
        <v>1384</v>
      </c>
      <c r="B1374" s="2">
        <v>492205</v>
      </c>
      <c r="C1374" s="2" t="s">
        <v>834</v>
      </c>
      <c r="D1374" s="2" t="s">
        <v>2947</v>
      </c>
      <c r="E1374" s="2" t="s">
        <v>2948</v>
      </c>
      <c r="F1374" s="196" t="s">
        <v>3990</v>
      </c>
      <c r="G1374" s="2">
        <v>4</v>
      </c>
      <c r="H1374" s="2" t="s">
        <v>5760</v>
      </c>
      <c r="I1374" s="2" t="s">
        <v>48</v>
      </c>
      <c r="J1374" s="2" t="s">
        <v>60</v>
      </c>
      <c r="K1374" s="2" t="s">
        <v>42</v>
      </c>
      <c r="L1374" s="34" t="str">
        <f t="shared" si="84"/>
        <v>岡田　拓海 (4)</v>
      </c>
      <c r="M1374" s="34" t="str">
        <f t="shared" si="85"/>
        <v>03</v>
      </c>
      <c r="N1374" s="34" t="str">
        <f t="shared" si="86"/>
        <v>Takumi OKADA (03)</v>
      </c>
      <c r="O1374" s="34">
        <f t="shared" si="87"/>
        <v>100001384</v>
      </c>
    </row>
    <row r="1375" spans="1:15" ht="18">
      <c r="A1375" s="186">
        <v>1385</v>
      </c>
      <c r="B1375" s="2">
        <v>492205</v>
      </c>
      <c r="C1375" s="2" t="s">
        <v>834</v>
      </c>
      <c r="D1375" s="2" t="s">
        <v>1840</v>
      </c>
      <c r="E1375" s="2" t="s">
        <v>1841</v>
      </c>
      <c r="F1375" s="196" t="s">
        <v>3880</v>
      </c>
      <c r="G1375" s="2">
        <v>4</v>
      </c>
      <c r="H1375" s="2" t="s">
        <v>5759</v>
      </c>
      <c r="I1375" s="2" t="s">
        <v>754</v>
      </c>
      <c r="J1375" s="2" t="s">
        <v>178</v>
      </c>
      <c r="K1375" s="2" t="s">
        <v>42</v>
      </c>
      <c r="L1375" s="34" t="str">
        <f t="shared" si="84"/>
        <v>樹　亮太 (4)</v>
      </c>
      <c r="M1375" s="34" t="str">
        <f t="shared" si="85"/>
        <v>03</v>
      </c>
      <c r="N1375" s="34" t="str">
        <f t="shared" si="86"/>
        <v>Ryota UEKI (03)</v>
      </c>
      <c r="O1375" s="34">
        <f t="shared" si="87"/>
        <v>100001385</v>
      </c>
    </row>
    <row r="1376" spans="1:15" ht="18">
      <c r="A1376" s="186">
        <v>1386</v>
      </c>
      <c r="B1376" s="2">
        <v>492205</v>
      </c>
      <c r="C1376" s="2" t="s">
        <v>834</v>
      </c>
      <c r="D1376" s="2" t="s">
        <v>2949</v>
      </c>
      <c r="E1376" s="2" t="s">
        <v>2950</v>
      </c>
      <c r="F1376" s="196" t="s">
        <v>3894</v>
      </c>
      <c r="G1376" s="2">
        <v>4</v>
      </c>
      <c r="H1376" s="2" t="s">
        <v>5760</v>
      </c>
      <c r="I1376" s="2" t="s">
        <v>8021</v>
      </c>
      <c r="J1376" s="2" t="s">
        <v>498</v>
      </c>
      <c r="K1376" s="2" t="s">
        <v>42</v>
      </c>
      <c r="L1376" s="34" t="str">
        <f t="shared" si="84"/>
        <v>妹尾　楓真 (4)</v>
      </c>
      <c r="M1376" s="34" t="str">
        <f t="shared" si="85"/>
        <v>03</v>
      </c>
      <c r="N1376" s="34" t="str">
        <f t="shared" si="86"/>
        <v>Fuma SENOO (03)</v>
      </c>
      <c r="O1376" s="34">
        <f t="shared" si="87"/>
        <v>100001386</v>
      </c>
    </row>
    <row r="1377" spans="1:15" ht="18">
      <c r="A1377" s="186">
        <v>1387</v>
      </c>
      <c r="B1377" s="2">
        <v>492205</v>
      </c>
      <c r="C1377" s="2" t="s">
        <v>834</v>
      </c>
      <c r="D1377" s="2" t="s">
        <v>2951</v>
      </c>
      <c r="E1377" s="2" t="s">
        <v>2952</v>
      </c>
      <c r="F1377" s="196" t="s">
        <v>3833</v>
      </c>
      <c r="G1377" s="2">
        <v>4</v>
      </c>
      <c r="H1377" s="2" t="s">
        <v>5760</v>
      </c>
      <c r="I1377" s="2" t="s">
        <v>3143</v>
      </c>
      <c r="J1377" s="2" t="s">
        <v>346</v>
      </c>
      <c r="K1377" s="2" t="s">
        <v>42</v>
      </c>
      <c r="L1377" s="34" t="str">
        <f t="shared" si="84"/>
        <v>新　博貴 (4)</v>
      </c>
      <c r="M1377" s="34" t="str">
        <f t="shared" si="85"/>
        <v>03</v>
      </c>
      <c r="N1377" s="34" t="str">
        <f t="shared" si="86"/>
        <v>Hiroki SHIN (03)</v>
      </c>
      <c r="O1377" s="34">
        <f t="shared" si="87"/>
        <v>100001387</v>
      </c>
    </row>
    <row r="1378" spans="1:15" ht="18">
      <c r="A1378" s="186">
        <v>1388</v>
      </c>
      <c r="B1378" s="2">
        <v>492205</v>
      </c>
      <c r="C1378" s="2" t="s">
        <v>834</v>
      </c>
      <c r="D1378" s="2" t="s">
        <v>2953</v>
      </c>
      <c r="E1378" s="2" t="s">
        <v>2954</v>
      </c>
      <c r="F1378" s="196" t="s">
        <v>3616</v>
      </c>
      <c r="G1378" s="2">
        <v>4</v>
      </c>
      <c r="H1378" s="2" t="s">
        <v>5759</v>
      </c>
      <c r="I1378" s="2" t="s">
        <v>458</v>
      </c>
      <c r="J1378" s="2" t="s">
        <v>215</v>
      </c>
      <c r="K1378" s="2" t="s">
        <v>42</v>
      </c>
      <c r="L1378" s="34" t="str">
        <f t="shared" si="84"/>
        <v>河井　颯 (4)</v>
      </c>
      <c r="M1378" s="34" t="str">
        <f t="shared" si="85"/>
        <v>03</v>
      </c>
      <c r="N1378" s="34" t="str">
        <f t="shared" si="86"/>
        <v>Hayate KAWAI (03)</v>
      </c>
      <c r="O1378" s="34">
        <f t="shared" si="87"/>
        <v>100001388</v>
      </c>
    </row>
    <row r="1379" spans="1:15" ht="18">
      <c r="A1379" s="186">
        <v>1389</v>
      </c>
      <c r="B1379" s="2">
        <v>492205</v>
      </c>
      <c r="C1379" s="2" t="s">
        <v>834</v>
      </c>
      <c r="D1379" s="2" t="s">
        <v>2955</v>
      </c>
      <c r="E1379" s="2" t="s">
        <v>2956</v>
      </c>
      <c r="F1379" s="196" t="s">
        <v>3991</v>
      </c>
      <c r="G1379" s="2">
        <v>4</v>
      </c>
      <c r="H1379" s="2" t="s">
        <v>5759</v>
      </c>
      <c r="I1379" s="2" t="s">
        <v>583</v>
      </c>
      <c r="J1379" s="2" t="s">
        <v>232</v>
      </c>
      <c r="K1379" s="2" t="s">
        <v>42</v>
      </c>
      <c r="L1379" s="34" t="str">
        <f t="shared" si="84"/>
        <v>中井　真太郎 (4)</v>
      </c>
      <c r="M1379" s="34" t="str">
        <f t="shared" si="85"/>
        <v>03</v>
      </c>
      <c r="N1379" s="34" t="str">
        <f t="shared" si="86"/>
        <v>Shintaro NAKAI (03)</v>
      </c>
      <c r="O1379" s="34">
        <f t="shared" si="87"/>
        <v>100001389</v>
      </c>
    </row>
    <row r="1380" spans="1:15" ht="18">
      <c r="A1380" s="186">
        <v>1390</v>
      </c>
      <c r="B1380" s="2">
        <v>492205</v>
      </c>
      <c r="C1380" s="2" t="s">
        <v>834</v>
      </c>
      <c r="D1380" s="2" t="s">
        <v>4975</v>
      </c>
      <c r="E1380" s="2" t="s">
        <v>4976</v>
      </c>
      <c r="F1380" s="196" t="s">
        <v>3825</v>
      </c>
      <c r="G1380" s="2">
        <v>4</v>
      </c>
      <c r="H1380" s="2" t="s">
        <v>5759</v>
      </c>
      <c r="I1380" s="2" t="s">
        <v>4977</v>
      </c>
      <c r="J1380" s="2" t="s">
        <v>181</v>
      </c>
      <c r="K1380" s="2" t="s">
        <v>42</v>
      </c>
      <c r="L1380" s="34" t="str">
        <f t="shared" si="84"/>
        <v>麻生　海斗 (4)</v>
      </c>
      <c r="M1380" s="34" t="str">
        <f t="shared" si="85"/>
        <v>03</v>
      </c>
      <c r="N1380" s="34" t="str">
        <f t="shared" si="86"/>
        <v>Kaito ASO (03)</v>
      </c>
      <c r="O1380" s="34">
        <f t="shared" si="87"/>
        <v>100001390</v>
      </c>
    </row>
    <row r="1381" spans="1:15" ht="18">
      <c r="A1381" s="186">
        <v>1391</v>
      </c>
      <c r="B1381" s="2">
        <v>492205</v>
      </c>
      <c r="C1381" s="2" t="s">
        <v>834</v>
      </c>
      <c r="D1381" s="2" t="s">
        <v>4978</v>
      </c>
      <c r="E1381" s="2" t="s">
        <v>4979</v>
      </c>
      <c r="F1381" s="196" t="s">
        <v>3917</v>
      </c>
      <c r="G1381" s="2">
        <v>4</v>
      </c>
      <c r="H1381" s="2" t="s">
        <v>5759</v>
      </c>
      <c r="I1381" s="2" t="s">
        <v>876</v>
      </c>
      <c r="J1381" s="2" t="s">
        <v>341</v>
      </c>
      <c r="K1381" s="2" t="s">
        <v>42</v>
      </c>
      <c r="L1381" s="34" t="str">
        <f t="shared" si="84"/>
        <v>北埜　一真 (4)</v>
      </c>
      <c r="M1381" s="34" t="str">
        <f t="shared" si="85"/>
        <v>03</v>
      </c>
      <c r="N1381" s="34" t="str">
        <f t="shared" si="86"/>
        <v>Kazuma KITANO (03)</v>
      </c>
      <c r="O1381" s="34">
        <f t="shared" si="87"/>
        <v>100001391</v>
      </c>
    </row>
    <row r="1382" spans="1:15" ht="18">
      <c r="A1382" s="186">
        <v>1392</v>
      </c>
      <c r="B1382" s="2">
        <v>492205</v>
      </c>
      <c r="C1382" s="2" t="s">
        <v>834</v>
      </c>
      <c r="D1382" s="2" t="s">
        <v>4980</v>
      </c>
      <c r="E1382" s="2" t="s">
        <v>4981</v>
      </c>
      <c r="F1382" s="196" t="s">
        <v>4225</v>
      </c>
      <c r="G1382" s="2">
        <v>4</v>
      </c>
      <c r="H1382" s="2" t="s">
        <v>5759</v>
      </c>
      <c r="I1382" s="2" t="s">
        <v>91</v>
      </c>
      <c r="J1382" s="2" t="s">
        <v>169</v>
      </c>
      <c r="K1382" s="2" t="s">
        <v>42</v>
      </c>
      <c r="L1382" s="34" t="str">
        <f t="shared" si="84"/>
        <v>藤原　悠成 (4)</v>
      </c>
      <c r="M1382" s="34" t="str">
        <f t="shared" si="85"/>
        <v>03</v>
      </c>
      <c r="N1382" s="34" t="str">
        <f t="shared" si="86"/>
        <v>Yusei FUJIWARA (03)</v>
      </c>
      <c r="O1382" s="34">
        <f t="shared" si="87"/>
        <v>100001392</v>
      </c>
    </row>
    <row r="1383" spans="1:15" ht="18">
      <c r="A1383" s="186">
        <v>1393</v>
      </c>
      <c r="B1383" s="2">
        <v>492205</v>
      </c>
      <c r="C1383" s="2" t="s">
        <v>834</v>
      </c>
      <c r="D1383" s="2" t="s">
        <v>4982</v>
      </c>
      <c r="E1383" s="2" t="s">
        <v>2934</v>
      </c>
      <c r="F1383" s="196" t="s">
        <v>4983</v>
      </c>
      <c r="G1383" s="2">
        <v>3</v>
      </c>
      <c r="H1383" s="2" t="s">
        <v>5760</v>
      </c>
      <c r="I1383" s="2" t="s">
        <v>95</v>
      </c>
      <c r="J1383" s="2" t="s">
        <v>128</v>
      </c>
      <c r="K1383" s="2" t="s">
        <v>42</v>
      </c>
      <c r="L1383" s="34" t="str">
        <f t="shared" si="84"/>
        <v>上田　康平 (3)</v>
      </c>
      <c r="M1383" s="34" t="str">
        <f t="shared" si="85"/>
        <v>05</v>
      </c>
      <c r="N1383" s="34" t="str">
        <f t="shared" si="86"/>
        <v>Kohei UEDA (05)</v>
      </c>
      <c r="O1383" s="34">
        <f t="shared" si="87"/>
        <v>100001393</v>
      </c>
    </row>
    <row r="1384" spans="1:15" ht="18">
      <c r="A1384" s="186">
        <v>1394</v>
      </c>
      <c r="B1384" s="2">
        <v>492205</v>
      </c>
      <c r="C1384" s="2" t="s">
        <v>834</v>
      </c>
      <c r="D1384" s="2" t="s">
        <v>4984</v>
      </c>
      <c r="E1384" s="2" t="s">
        <v>4985</v>
      </c>
      <c r="F1384" s="196" t="s">
        <v>4986</v>
      </c>
      <c r="G1384" s="2">
        <v>3</v>
      </c>
      <c r="H1384" s="2" t="s">
        <v>5759</v>
      </c>
      <c r="I1384" s="2" t="s">
        <v>821</v>
      </c>
      <c r="J1384" s="2" t="s">
        <v>116</v>
      </c>
      <c r="K1384" s="2" t="s">
        <v>42</v>
      </c>
      <c r="L1384" s="34" t="str">
        <f t="shared" si="84"/>
        <v>楳田　知己 (3)</v>
      </c>
      <c r="M1384" s="34" t="str">
        <f t="shared" si="85"/>
        <v>05</v>
      </c>
      <c r="N1384" s="34" t="str">
        <f t="shared" si="86"/>
        <v>Tomoki UMEDA (05)</v>
      </c>
      <c r="O1384" s="34">
        <f t="shared" si="87"/>
        <v>100001394</v>
      </c>
    </row>
    <row r="1385" spans="1:15" ht="18">
      <c r="A1385" s="186">
        <v>1395</v>
      </c>
      <c r="B1385" s="2">
        <v>492205</v>
      </c>
      <c r="C1385" s="2" t="s">
        <v>834</v>
      </c>
      <c r="D1385" s="2" t="s">
        <v>4987</v>
      </c>
      <c r="E1385" s="2" t="s">
        <v>4988</v>
      </c>
      <c r="F1385" s="196" t="s">
        <v>4778</v>
      </c>
      <c r="G1385" s="2">
        <v>3</v>
      </c>
      <c r="H1385" s="2" t="s">
        <v>5760</v>
      </c>
      <c r="I1385" s="2" t="s">
        <v>492</v>
      </c>
      <c r="J1385" s="2" t="s">
        <v>8022</v>
      </c>
      <c r="K1385" s="2" t="s">
        <v>42</v>
      </c>
      <c r="L1385" s="34" t="str">
        <f t="shared" si="84"/>
        <v>小川　隆太朗 (3)</v>
      </c>
      <c r="M1385" s="34" t="str">
        <f t="shared" si="85"/>
        <v>05</v>
      </c>
      <c r="N1385" s="34" t="str">
        <f t="shared" si="86"/>
        <v>Ryutaro OGAWA (05)</v>
      </c>
      <c r="O1385" s="34">
        <f t="shared" si="87"/>
        <v>100001395</v>
      </c>
    </row>
    <row r="1386" spans="1:15" ht="18">
      <c r="A1386" s="186">
        <v>1396</v>
      </c>
      <c r="B1386" s="2">
        <v>492205</v>
      </c>
      <c r="C1386" s="2" t="s">
        <v>834</v>
      </c>
      <c r="D1386" s="2" t="s">
        <v>4989</v>
      </c>
      <c r="E1386" s="2" t="s">
        <v>4990</v>
      </c>
      <c r="F1386" s="196" t="s">
        <v>3866</v>
      </c>
      <c r="G1386" s="2">
        <v>3</v>
      </c>
      <c r="H1386" s="2" t="s">
        <v>5760</v>
      </c>
      <c r="I1386" s="2" t="s">
        <v>4991</v>
      </c>
      <c r="J1386" s="2" t="s">
        <v>4992</v>
      </c>
      <c r="K1386" s="2" t="s">
        <v>42</v>
      </c>
      <c r="L1386" s="34" t="str">
        <f t="shared" si="84"/>
        <v>京川　大真 (3)</v>
      </c>
      <c r="M1386" s="34" t="str">
        <f t="shared" si="85"/>
        <v>04</v>
      </c>
      <c r="N1386" s="34" t="str">
        <f t="shared" si="86"/>
        <v>Taiji KYOKAWA (04)</v>
      </c>
      <c r="O1386" s="34">
        <f t="shared" si="87"/>
        <v>100001396</v>
      </c>
    </row>
    <row r="1387" spans="1:15" ht="18">
      <c r="A1387" s="186">
        <v>1397</v>
      </c>
      <c r="B1387" s="2">
        <v>492205</v>
      </c>
      <c r="C1387" s="2" t="s">
        <v>834</v>
      </c>
      <c r="D1387" s="2" t="s">
        <v>4993</v>
      </c>
      <c r="E1387" s="2" t="s">
        <v>4994</v>
      </c>
      <c r="F1387" s="196" t="s">
        <v>4735</v>
      </c>
      <c r="G1387" s="2">
        <v>3</v>
      </c>
      <c r="H1387" s="2" t="s">
        <v>5759</v>
      </c>
      <c r="I1387" s="2" t="s">
        <v>4995</v>
      </c>
      <c r="J1387" s="2" t="s">
        <v>62</v>
      </c>
      <c r="K1387" s="2" t="s">
        <v>42</v>
      </c>
      <c r="L1387" s="34" t="str">
        <f t="shared" si="84"/>
        <v>角野　凌誠 (3)</v>
      </c>
      <c r="M1387" s="34" t="str">
        <f t="shared" si="85"/>
        <v>04</v>
      </c>
      <c r="N1387" s="34" t="str">
        <f t="shared" si="86"/>
        <v>Ryosei SUMINO (04)</v>
      </c>
      <c r="O1387" s="34">
        <f t="shared" si="87"/>
        <v>100001397</v>
      </c>
    </row>
    <row r="1388" spans="1:15" ht="18">
      <c r="A1388" s="186">
        <v>1398</v>
      </c>
      <c r="B1388" s="2">
        <v>492205</v>
      </c>
      <c r="C1388" s="2" t="s">
        <v>834</v>
      </c>
      <c r="D1388" s="2" t="s">
        <v>4996</v>
      </c>
      <c r="E1388" s="2" t="s">
        <v>4997</v>
      </c>
      <c r="F1388" s="196" t="s">
        <v>3903</v>
      </c>
      <c r="G1388" s="2">
        <v>3</v>
      </c>
      <c r="H1388" s="2" t="s">
        <v>5760</v>
      </c>
      <c r="I1388" s="2" t="s">
        <v>349</v>
      </c>
      <c r="J1388" s="2" t="s">
        <v>116</v>
      </c>
      <c r="K1388" s="2" t="s">
        <v>42</v>
      </c>
      <c r="L1388" s="34" t="str">
        <f t="shared" si="84"/>
        <v>橋本　友樹 (3)</v>
      </c>
      <c r="M1388" s="34" t="str">
        <f t="shared" si="85"/>
        <v>04</v>
      </c>
      <c r="N1388" s="34" t="str">
        <f t="shared" si="86"/>
        <v>Tomoki HASHIMOTO (04)</v>
      </c>
      <c r="O1388" s="34">
        <f t="shared" si="87"/>
        <v>100001398</v>
      </c>
    </row>
    <row r="1389" spans="1:15" ht="18">
      <c r="A1389" s="186">
        <v>1399</v>
      </c>
      <c r="B1389" s="2">
        <v>492205</v>
      </c>
      <c r="C1389" s="2" t="s">
        <v>834</v>
      </c>
      <c r="D1389" s="2" t="s">
        <v>4998</v>
      </c>
      <c r="E1389" s="2" t="s">
        <v>4999</v>
      </c>
      <c r="F1389" s="196" t="s">
        <v>4587</v>
      </c>
      <c r="G1389" s="2">
        <v>3</v>
      </c>
      <c r="H1389" s="2" t="s">
        <v>5759</v>
      </c>
      <c r="I1389" s="2" t="s">
        <v>578</v>
      </c>
      <c r="J1389" s="2" t="s">
        <v>325</v>
      </c>
      <c r="K1389" s="2" t="s">
        <v>42</v>
      </c>
      <c r="L1389" s="34" t="str">
        <f t="shared" si="84"/>
        <v>泉　奏至 (3)</v>
      </c>
      <c r="M1389" s="34" t="str">
        <f t="shared" si="85"/>
        <v>04</v>
      </c>
      <c r="N1389" s="34" t="str">
        <f t="shared" si="86"/>
        <v>Soshi IZUMI (04)</v>
      </c>
      <c r="O1389" s="34">
        <f t="shared" si="87"/>
        <v>100001399</v>
      </c>
    </row>
    <row r="1390" spans="1:15" ht="18">
      <c r="A1390" s="186">
        <v>1400</v>
      </c>
      <c r="B1390" s="2">
        <v>492205</v>
      </c>
      <c r="C1390" s="2" t="s">
        <v>834</v>
      </c>
      <c r="D1390" s="2" t="s">
        <v>5000</v>
      </c>
      <c r="E1390" s="2" t="s">
        <v>5001</v>
      </c>
      <c r="F1390" s="196" t="s">
        <v>5002</v>
      </c>
      <c r="G1390" s="2">
        <v>3</v>
      </c>
      <c r="H1390" s="2" t="s">
        <v>5760</v>
      </c>
      <c r="I1390" s="2" t="s">
        <v>308</v>
      </c>
      <c r="J1390" s="2" t="s">
        <v>5003</v>
      </c>
      <c r="K1390" s="2" t="s">
        <v>42</v>
      </c>
      <c r="L1390" s="34" t="str">
        <f t="shared" si="84"/>
        <v>宮本　恵成 (3)</v>
      </c>
      <c r="M1390" s="34" t="str">
        <f t="shared" si="85"/>
        <v>04</v>
      </c>
      <c r="N1390" s="34" t="str">
        <f t="shared" si="86"/>
        <v>Yoshimasa MIYAMOTO (04)</v>
      </c>
      <c r="O1390" s="34">
        <f t="shared" si="87"/>
        <v>100001400</v>
      </c>
    </row>
    <row r="1391" spans="1:15" ht="18">
      <c r="A1391" s="186">
        <v>1401</v>
      </c>
      <c r="B1391" s="2">
        <v>492205</v>
      </c>
      <c r="C1391" s="2" t="s">
        <v>834</v>
      </c>
      <c r="D1391" s="2" t="s">
        <v>8023</v>
      </c>
      <c r="E1391" s="2" t="s">
        <v>8024</v>
      </c>
      <c r="F1391" s="196" t="s">
        <v>3649</v>
      </c>
      <c r="G1391" s="2">
        <v>3</v>
      </c>
      <c r="H1391" s="2" t="s">
        <v>5769</v>
      </c>
      <c r="I1391" s="2" t="s">
        <v>48</v>
      </c>
      <c r="J1391" s="2" t="s">
        <v>53</v>
      </c>
      <c r="K1391" s="2" t="s">
        <v>42</v>
      </c>
      <c r="L1391" s="34" t="str">
        <f t="shared" si="84"/>
        <v>岡田　悠希 (3)</v>
      </c>
      <c r="M1391" s="34" t="str">
        <f t="shared" si="85"/>
        <v>04</v>
      </c>
      <c r="N1391" s="34" t="str">
        <f t="shared" si="86"/>
        <v>Yuki OKADA (04)</v>
      </c>
      <c r="O1391" s="34">
        <f t="shared" si="87"/>
        <v>100001401</v>
      </c>
    </row>
    <row r="1392" spans="1:15" ht="18">
      <c r="A1392" s="186">
        <v>1402</v>
      </c>
      <c r="B1392" s="2">
        <v>492205</v>
      </c>
      <c r="C1392" s="2" t="s">
        <v>834</v>
      </c>
      <c r="D1392" s="2" t="s">
        <v>8025</v>
      </c>
      <c r="E1392" s="2" t="s">
        <v>8026</v>
      </c>
      <c r="F1392" s="196" t="s">
        <v>8027</v>
      </c>
      <c r="G1392" s="2">
        <v>3</v>
      </c>
      <c r="H1392" s="2" t="s">
        <v>5760</v>
      </c>
      <c r="I1392" s="2" t="s">
        <v>275</v>
      </c>
      <c r="J1392" s="2" t="s">
        <v>8028</v>
      </c>
      <c r="K1392" s="2" t="s">
        <v>42</v>
      </c>
      <c r="L1392" s="34" t="str">
        <f t="shared" si="84"/>
        <v>渡邊　哉太朗 (3)</v>
      </c>
      <c r="M1392" s="34" t="str">
        <f t="shared" si="85"/>
        <v>04</v>
      </c>
      <c r="N1392" s="34" t="str">
        <f t="shared" si="86"/>
        <v>Yataro WATANABE (04)</v>
      </c>
      <c r="O1392" s="34">
        <f t="shared" si="87"/>
        <v>100001402</v>
      </c>
    </row>
    <row r="1393" spans="1:15" ht="18">
      <c r="A1393" s="186">
        <v>1403</v>
      </c>
      <c r="B1393" s="2">
        <v>492205</v>
      </c>
      <c r="C1393" s="2" t="s">
        <v>834</v>
      </c>
      <c r="D1393" s="2" t="s">
        <v>8029</v>
      </c>
      <c r="E1393" s="2" t="s">
        <v>8030</v>
      </c>
      <c r="F1393" s="196" t="s">
        <v>6486</v>
      </c>
      <c r="G1393" s="2">
        <v>3</v>
      </c>
      <c r="H1393" s="2" t="s">
        <v>5759</v>
      </c>
      <c r="I1393" s="2" t="s">
        <v>8031</v>
      </c>
      <c r="J1393" s="2" t="s">
        <v>122</v>
      </c>
      <c r="K1393" s="2" t="s">
        <v>42</v>
      </c>
      <c r="L1393" s="34" t="str">
        <f t="shared" si="84"/>
        <v>瀧川　就太 (3)</v>
      </c>
      <c r="M1393" s="34" t="str">
        <f t="shared" si="85"/>
        <v>04</v>
      </c>
      <c r="N1393" s="34" t="str">
        <f t="shared" si="86"/>
        <v>Shuta TAKIGAWA (04)</v>
      </c>
      <c r="O1393" s="34">
        <f t="shared" si="87"/>
        <v>100001403</v>
      </c>
    </row>
    <row r="1394" spans="1:15" ht="18">
      <c r="A1394" s="186">
        <v>1404</v>
      </c>
      <c r="B1394" s="2">
        <v>492205</v>
      </c>
      <c r="C1394" s="2" t="s">
        <v>834</v>
      </c>
      <c r="D1394" s="2" t="s">
        <v>8032</v>
      </c>
      <c r="E1394" s="2" t="s">
        <v>8033</v>
      </c>
      <c r="F1394" s="196" t="s">
        <v>8034</v>
      </c>
      <c r="G1394" s="2">
        <v>3</v>
      </c>
      <c r="H1394" s="2" t="s">
        <v>5768</v>
      </c>
      <c r="I1394" s="2" t="s">
        <v>187</v>
      </c>
      <c r="J1394" s="2" t="s">
        <v>123</v>
      </c>
      <c r="K1394" s="2" t="s">
        <v>42</v>
      </c>
      <c r="L1394" s="34" t="str">
        <f t="shared" si="84"/>
        <v>松村　倖輔 (3)</v>
      </c>
      <c r="M1394" s="34" t="str">
        <f t="shared" si="85"/>
        <v>04</v>
      </c>
      <c r="N1394" s="34" t="str">
        <f t="shared" si="86"/>
        <v>Kosuke MATSUMURA (04)</v>
      </c>
      <c r="O1394" s="34">
        <f t="shared" si="87"/>
        <v>100001404</v>
      </c>
    </row>
    <row r="1395" spans="1:15" ht="18">
      <c r="A1395" s="186">
        <v>1405</v>
      </c>
      <c r="B1395" s="2">
        <v>492205</v>
      </c>
      <c r="C1395" s="2" t="s">
        <v>834</v>
      </c>
      <c r="D1395" s="2" t="s">
        <v>8035</v>
      </c>
      <c r="E1395" s="2" t="s">
        <v>8036</v>
      </c>
      <c r="F1395" s="196" t="s">
        <v>8037</v>
      </c>
      <c r="G1395" s="2">
        <v>3</v>
      </c>
      <c r="H1395" s="2" t="s">
        <v>5760</v>
      </c>
      <c r="I1395" s="2" t="s">
        <v>8038</v>
      </c>
      <c r="J1395" s="2" t="s">
        <v>56</v>
      </c>
      <c r="K1395" s="2" t="s">
        <v>42</v>
      </c>
      <c r="L1395" s="34" t="str">
        <f t="shared" si="84"/>
        <v>池渕　天翔 (3)</v>
      </c>
      <c r="M1395" s="34" t="str">
        <f t="shared" si="85"/>
        <v>05</v>
      </c>
      <c r="N1395" s="34" t="str">
        <f t="shared" si="86"/>
        <v>Tsubasa IKEBUCHI (05)</v>
      </c>
      <c r="O1395" s="34">
        <f t="shared" si="87"/>
        <v>100001405</v>
      </c>
    </row>
    <row r="1396" spans="1:15" ht="18">
      <c r="A1396" s="186">
        <v>1406</v>
      </c>
      <c r="B1396" s="2">
        <v>492205</v>
      </c>
      <c r="C1396" s="2" t="s">
        <v>834</v>
      </c>
      <c r="D1396" s="2" t="s">
        <v>8039</v>
      </c>
      <c r="E1396" s="2" t="s">
        <v>8040</v>
      </c>
      <c r="F1396" s="196" t="s">
        <v>6086</v>
      </c>
      <c r="G1396" s="2">
        <v>2</v>
      </c>
      <c r="H1396" s="2" t="s">
        <v>5760</v>
      </c>
      <c r="I1396" s="2" t="s">
        <v>8041</v>
      </c>
      <c r="J1396" s="2" t="s">
        <v>6686</v>
      </c>
      <c r="K1396" s="2" t="s">
        <v>42</v>
      </c>
      <c r="L1396" s="34" t="str">
        <f t="shared" si="84"/>
        <v>岩坂　蓮太 (2)</v>
      </c>
      <c r="M1396" s="34" t="str">
        <f t="shared" si="85"/>
        <v>05</v>
      </c>
      <c r="N1396" s="34" t="str">
        <f t="shared" si="86"/>
        <v>Renta IWASAKA (05)</v>
      </c>
      <c r="O1396" s="34">
        <f t="shared" si="87"/>
        <v>100001406</v>
      </c>
    </row>
    <row r="1397" spans="1:15" ht="18">
      <c r="A1397" s="186">
        <v>1407</v>
      </c>
      <c r="B1397" s="2">
        <v>492205</v>
      </c>
      <c r="C1397" s="2" t="s">
        <v>834</v>
      </c>
      <c r="D1397" s="2" t="s">
        <v>8042</v>
      </c>
      <c r="E1397" s="2" t="s">
        <v>8043</v>
      </c>
      <c r="F1397" s="196" t="s">
        <v>8044</v>
      </c>
      <c r="G1397" s="2">
        <v>2</v>
      </c>
      <c r="H1397" s="2" t="s">
        <v>5759</v>
      </c>
      <c r="I1397" s="2" t="s">
        <v>95</v>
      </c>
      <c r="J1397" s="2" t="s">
        <v>392</v>
      </c>
      <c r="K1397" s="2" t="s">
        <v>42</v>
      </c>
      <c r="L1397" s="34" t="str">
        <f t="shared" si="84"/>
        <v>上田　寛太 (2)</v>
      </c>
      <c r="M1397" s="34" t="str">
        <f t="shared" si="85"/>
        <v>05</v>
      </c>
      <c r="N1397" s="34" t="str">
        <f t="shared" si="86"/>
        <v>Kanta UEDA (05)</v>
      </c>
      <c r="O1397" s="34">
        <f t="shared" si="87"/>
        <v>100001407</v>
      </c>
    </row>
    <row r="1398" spans="1:15" ht="18">
      <c r="A1398" s="186">
        <v>1408</v>
      </c>
      <c r="B1398" s="2">
        <v>492205</v>
      </c>
      <c r="C1398" s="2" t="s">
        <v>834</v>
      </c>
      <c r="D1398" s="2" t="s">
        <v>8045</v>
      </c>
      <c r="E1398" s="2" t="s">
        <v>8046</v>
      </c>
      <c r="F1398" s="196" t="s">
        <v>8047</v>
      </c>
      <c r="G1398" s="2">
        <v>2</v>
      </c>
      <c r="H1398" s="2" t="s">
        <v>5768</v>
      </c>
      <c r="I1398" s="2" t="s">
        <v>512</v>
      </c>
      <c r="J1398" s="2" t="s">
        <v>209</v>
      </c>
      <c r="K1398" s="2" t="s">
        <v>42</v>
      </c>
      <c r="L1398" s="34" t="str">
        <f t="shared" si="84"/>
        <v>卯野　大樹 (2)</v>
      </c>
      <c r="M1398" s="34" t="str">
        <f t="shared" si="85"/>
        <v>06</v>
      </c>
      <c r="N1398" s="34" t="str">
        <f t="shared" si="86"/>
        <v>Daiki UNO (06)</v>
      </c>
      <c r="O1398" s="34">
        <f t="shared" si="87"/>
        <v>100001408</v>
      </c>
    </row>
    <row r="1399" spans="1:15" ht="18">
      <c r="A1399" s="186">
        <v>1409</v>
      </c>
      <c r="B1399" s="2">
        <v>492205</v>
      </c>
      <c r="C1399" s="2" t="s">
        <v>834</v>
      </c>
      <c r="D1399" s="2" t="s">
        <v>8048</v>
      </c>
      <c r="E1399" s="2" t="s">
        <v>8049</v>
      </c>
      <c r="F1399" s="196" t="s">
        <v>6062</v>
      </c>
      <c r="G1399" s="2">
        <v>2</v>
      </c>
      <c r="H1399" s="2" t="s">
        <v>5759</v>
      </c>
      <c r="I1399" s="2" t="s">
        <v>8050</v>
      </c>
      <c r="J1399" s="2" t="s">
        <v>8051</v>
      </c>
      <c r="K1399" s="2" t="s">
        <v>42</v>
      </c>
      <c r="L1399" s="34" t="str">
        <f t="shared" si="84"/>
        <v>内尾　射光矢 (2)</v>
      </c>
      <c r="M1399" s="34" t="str">
        <f t="shared" si="85"/>
        <v>05</v>
      </c>
      <c r="N1399" s="34" t="str">
        <f t="shared" si="86"/>
        <v>Iruya UCHIO (05)</v>
      </c>
      <c r="O1399" s="34">
        <f t="shared" si="87"/>
        <v>100001409</v>
      </c>
    </row>
    <row r="1400" spans="1:15" ht="18">
      <c r="A1400" s="186">
        <v>1410</v>
      </c>
      <c r="B1400" s="2">
        <v>492205</v>
      </c>
      <c r="C1400" s="2" t="s">
        <v>834</v>
      </c>
      <c r="D1400" s="2" t="s">
        <v>8052</v>
      </c>
      <c r="E1400" s="2" t="s">
        <v>8053</v>
      </c>
      <c r="F1400" s="196" t="s">
        <v>6618</v>
      </c>
      <c r="G1400" s="2">
        <v>2</v>
      </c>
      <c r="H1400" s="2" t="s">
        <v>5768</v>
      </c>
      <c r="I1400" s="2" t="s">
        <v>48</v>
      </c>
      <c r="J1400" s="2" t="s">
        <v>8054</v>
      </c>
      <c r="K1400" s="2" t="s">
        <v>42</v>
      </c>
      <c r="L1400" s="34" t="str">
        <f t="shared" si="84"/>
        <v>岡田　飛龍 (2)</v>
      </c>
      <c r="M1400" s="34" t="str">
        <f t="shared" si="85"/>
        <v>05</v>
      </c>
      <c r="N1400" s="34" t="str">
        <f t="shared" si="86"/>
        <v>Hiryu OKADA (05)</v>
      </c>
      <c r="O1400" s="34">
        <f t="shared" si="87"/>
        <v>100001410</v>
      </c>
    </row>
    <row r="1401" spans="1:15" ht="18">
      <c r="A1401" s="186">
        <v>1411</v>
      </c>
      <c r="B1401" s="2">
        <v>492205</v>
      </c>
      <c r="C1401" s="2" t="s">
        <v>834</v>
      </c>
      <c r="D1401" s="2" t="s">
        <v>8055</v>
      </c>
      <c r="E1401" s="2" t="s">
        <v>8056</v>
      </c>
      <c r="F1401" s="196" t="s">
        <v>8057</v>
      </c>
      <c r="G1401" s="2">
        <v>2</v>
      </c>
      <c r="H1401" s="2" t="s">
        <v>5759</v>
      </c>
      <c r="I1401" s="2" t="s">
        <v>458</v>
      </c>
      <c r="J1401" s="2" t="s">
        <v>71</v>
      </c>
      <c r="K1401" s="2" t="s">
        <v>42</v>
      </c>
      <c r="L1401" s="34" t="str">
        <f t="shared" si="84"/>
        <v>河合　恒輝 (2)</v>
      </c>
      <c r="M1401" s="34" t="str">
        <f t="shared" si="85"/>
        <v>05</v>
      </c>
      <c r="N1401" s="34" t="str">
        <f t="shared" si="86"/>
        <v>Koki KAWAI (05)</v>
      </c>
      <c r="O1401" s="34">
        <f t="shared" si="87"/>
        <v>100001411</v>
      </c>
    </row>
    <row r="1402" spans="1:15" ht="18">
      <c r="A1402" s="186">
        <v>1412</v>
      </c>
      <c r="B1402" s="2">
        <v>492205</v>
      </c>
      <c r="C1402" s="2" t="s">
        <v>834</v>
      </c>
      <c r="D1402" s="2" t="s">
        <v>8058</v>
      </c>
      <c r="E1402" s="2" t="s">
        <v>8059</v>
      </c>
      <c r="F1402" s="196" t="s">
        <v>6313</v>
      </c>
      <c r="G1402" s="2">
        <v>2</v>
      </c>
      <c r="H1402" s="2" t="s">
        <v>5760</v>
      </c>
      <c r="I1402" s="2" t="s">
        <v>129</v>
      </c>
      <c r="J1402" s="2" t="s">
        <v>64</v>
      </c>
      <c r="K1402" s="2" t="s">
        <v>42</v>
      </c>
      <c r="L1402" s="34" t="str">
        <f t="shared" si="84"/>
        <v>田中　大地 (2)</v>
      </c>
      <c r="M1402" s="34" t="str">
        <f t="shared" si="85"/>
        <v>05</v>
      </c>
      <c r="N1402" s="34" t="str">
        <f t="shared" si="86"/>
        <v>Daichi TANAKA (05)</v>
      </c>
      <c r="O1402" s="34">
        <f t="shared" si="87"/>
        <v>100001412</v>
      </c>
    </row>
    <row r="1403" spans="1:15" ht="18">
      <c r="A1403" s="186">
        <v>1413</v>
      </c>
      <c r="B1403" s="2">
        <v>492205</v>
      </c>
      <c r="C1403" s="2" t="s">
        <v>834</v>
      </c>
      <c r="D1403" s="2" t="s">
        <v>8060</v>
      </c>
      <c r="E1403" s="2" t="s">
        <v>8061</v>
      </c>
      <c r="F1403" s="196" t="s">
        <v>6652</v>
      </c>
      <c r="G1403" s="2">
        <v>2</v>
      </c>
      <c r="H1403" s="2" t="s">
        <v>5768</v>
      </c>
      <c r="I1403" s="2" t="s">
        <v>865</v>
      </c>
      <c r="J1403" s="2" t="s">
        <v>7682</v>
      </c>
      <c r="K1403" s="2" t="s">
        <v>42</v>
      </c>
      <c r="L1403" s="34" t="str">
        <f t="shared" si="84"/>
        <v>谷村　祐太郎 (2)</v>
      </c>
      <c r="M1403" s="34" t="str">
        <f t="shared" si="85"/>
        <v>05</v>
      </c>
      <c r="N1403" s="34" t="str">
        <f t="shared" si="86"/>
        <v>Yutaro TANIMURA (05)</v>
      </c>
      <c r="O1403" s="34">
        <f t="shared" si="87"/>
        <v>100001413</v>
      </c>
    </row>
    <row r="1404" spans="1:15" ht="18">
      <c r="A1404" s="186">
        <v>1414</v>
      </c>
      <c r="B1404" s="2">
        <v>492205</v>
      </c>
      <c r="C1404" s="2" t="s">
        <v>834</v>
      </c>
      <c r="D1404" s="2" t="s">
        <v>8062</v>
      </c>
      <c r="E1404" s="2" t="s">
        <v>8063</v>
      </c>
      <c r="F1404" s="196" t="s">
        <v>8064</v>
      </c>
      <c r="G1404" s="2">
        <v>2</v>
      </c>
      <c r="H1404" s="2" t="s">
        <v>5830</v>
      </c>
      <c r="I1404" s="2" t="s">
        <v>8065</v>
      </c>
      <c r="J1404" s="2" t="s">
        <v>8066</v>
      </c>
      <c r="K1404" s="2" t="s">
        <v>42</v>
      </c>
      <c r="L1404" s="34" t="str">
        <f t="shared" si="84"/>
        <v>野島　清盟 (2)</v>
      </c>
      <c r="M1404" s="34" t="str">
        <f t="shared" si="85"/>
        <v>06</v>
      </c>
      <c r="N1404" s="34" t="str">
        <f t="shared" si="86"/>
        <v>Seimei NOJIMA (06)</v>
      </c>
      <c r="O1404" s="34">
        <f t="shared" si="87"/>
        <v>100001414</v>
      </c>
    </row>
    <row r="1405" spans="1:15" ht="18">
      <c r="A1405" s="186">
        <v>1415</v>
      </c>
      <c r="B1405" s="2">
        <v>492205</v>
      </c>
      <c r="C1405" s="2" t="s">
        <v>834</v>
      </c>
      <c r="D1405" s="2" t="s">
        <v>8067</v>
      </c>
      <c r="E1405" s="2" t="s">
        <v>8068</v>
      </c>
      <c r="F1405" s="196" t="s">
        <v>5888</v>
      </c>
      <c r="G1405" s="2">
        <v>2</v>
      </c>
      <c r="H1405" s="2" t="s">
        <v>5759</v>
      </c>
      <c r="I1405" s="2" t="s">
        <v>3019</v>
      </c>
      <c r="J1405" s="2" t="s">
        <v>848</v>
      </c>
      <c r="K1405" s="2" t="s">
        <v>42</v>
      </c>
      <c r="L1405" s="34" t="str">
        <f t="shared" si="84"/>
        <v>古田　一吹 (2)</v>
      </c>
      <c r="M1405" s="34" t="str">
        <f t="shared" si="85"/>
        <v>05</v>
      </c>
      <c r="N1405" s="34" t="str">
        <f t="shared" si="86"/>
        <v>Ibuki FURUTA (05)</v>
      </c>
      <c r="O1405" s="34">
        <f t="shared" si="87"/>
        <v>100001415</v>
      </c>
    </row>
    <row r="1406" spans="1:15" ht="18">
      <c r="A1406" s="186">
        <v>1416</v>
      </c>
      <c r="B1406" s="2">
        <v>492205</v>
      </c>
      <c r="C1406" s="2" t="s">
        <v>834</v>
      </c>
      <c r="D1406" s="2" t="s">
        <v>8069</v>
      </c>
      <c r="E1406" s="2" t="s">
        <v>8070</v>
      </c>
      <c r="F1406" s="196" t="s">
        <v>7890</v>
      </c>
      <c r="G1406" s="2">
        <v>2</v>
      </c>
      <c r="H1406" s="2" t="s">
        <v>5759</v>
      </c>
      <c r="I1406" s="2" t="s">
        <v>8071</v>
      </c>
      <c r="J1406" s="2" t="s">
        <v>68</v>
      </c>
      <c r="K1406" s="2" t="s">
        <v>42</v>
      </c>
      <c r="L1406" s="34" t="str">
        <f t="shared" si="84"/>
        <v>瀬樂　雅斗 (2)</v>
      </c>
      <c r="M1406" s="34" t="str">
        <f t="shared" si="85"/>
        <v>05</v>
      </c>
      <c r="N1406" s="34" t="str">
        <f t="shared" si="86"/>
        <v>Masato SERAKU (05)</v>
      </c>
      <c r="O1406" s="34">
        <f t="shared" si="87"/>
        <v>100001416</v>
      </c>
    </row>
    <row r="1407" spans="1:15" ht="18">
      <c r="A1407" s="186">
        <v>1417</v>
      </c>
      <c r="B1407" s="2">
        <v>492205</v>
      </c>
      <c r="C1407" s="2" t="s">
        <v>834</v>
      </c>
      <c r="D1407" s="2" t="s">
        <v>8072</v>
      </c>
      <c r="E1407" s="2" t="s">
        <v>8073</v>
      </c>
      <c r="F1407" s="196" t="s">
        <v>6266</v>
      </c>
      <c r="G1407" s="2">
        <v>2</v>
      </c>
      <c r="H1407" s="2" t="s">
        <v>5759</v>
      </c>
      <c r="I1407" s="2" t="s">
        <v>8074</v>
      </c>
      <c r="J1407" s="2" t="s">
        <v>8075</v>
      </c>
      <c r="K1407" s="2" t="s">
        <v>42</v>
      </c>
      <c r="L1407" s="34" t="str">
        <f t="shared" si="84"/>
        <v>瀬﨑　刻 (2)</v>
      </c>
      <c r="M1407" s="34" t="str">
        <f t="shared" si="85"/>
        <v>05</v>
      </c>
      <c r="N1407" s="34" t="str">
        <f t="shared" si="86"/>
        <v>Kokuto SEZAKI (05)</v>
      </c>
      <c r="O1407" s="34">
        <f t="shared" si="87"/>
        <v>100001417</v>
      </c>
    </row>
    <row r="1408" spans="1:15" ht="18">
      <c r="A1408" s="186">
        <v>1418</v>
      </c>
      <c r="B1408" s="2">
        <v>492205</v>
      </c>
      <c r="C1408" s="2" t="s">
        <v>834</v>
      </c>
      <c r="D1408" s="2" t="s">
        <v>8076</v>
      </c>
      <c r="E1408" s="2" t="s">
        <v>8077</v>
      </c>
      <c r="F1408" s="196" t="s">
        <v>4233</v>
      </c>
      <c r="G1408" s="2">
        <v>4</v>
      </c>
      <c r="H1408" s="2" t="s">
        <v>5779</v>
      </c>
      <c r="I1408" s="2" t="s">
        <v>1036</v>
      </c>
      <c r="J1408" s="2" t="s">
        <v>105</v>
      </c>
      <c r="K1408" s="2" t="s">
        <v>42</v>
      </c>
      <c r="L1408" s="34" t="str">
        <f t="shared" si="84"/>
        <v>長尾　太智 (4)</v>
      </c>
      <c r="M1408" s="34" t="str">
        <f t="shared" si="85"/>
        <v>02</v>
      </c>
      <c r="N1408" s="34" t="str">
        <f t="shared" si="86"/>
        <v>Taichi NAGAO (02)</v>
      </c>
      <c r="O1408" s="34">
        <f t="shared" si="87"/>
        <v>100001418</v>
      </c>
    </row>
    <row r="1409" spans="1:15" ht="18">
      <c r="A1409" s="186">
        <v>1419</v>
      </c>
      <c r="B1409" s="2">
        <v>492205</v>
      </c>
      <c r="C1409" s="2" t="s">
        <v>834</v>
      </c>
      <c r="D1409" s="2" t="s">
        <v>8078</v>
      </c>
      <c r="E1409" s="2" t="s">
        <v>8079</v>
      </c>
      <c r="F1409" s="196" t="s">
        <v>7893</v>
      </c>
      <c r="G1409" s="2">
        <v>2</v>
      </c>
      <c r="H1409" s="2" t="s">
        <v>5779</v>
      </c>
      <c r="I1409" s="2" t="s">
        <v>61</v>
      </c>
      <c r="J1409" s="2" t="s">
        <v>50</v>
      </c>
      <c r="K1409" s="2" t="s">
        <v>42</v>
      </c>
      <c r="L1409" s="34" t="str">
        <f t="shared" si="84"/>
        <v>森本　優也 (2)</v>
      </c>
      <c r="M1409" s="34" t="str">
        <f t="shared" si="85"/>
        <v>05</v>
      </c>
      <c r="N1409" s="34" t="str">
        <f t="shared" si="86"/>
        <v>Yuya MORIMOTO (05)</v>
      </c>
      <c r="O1409" s="34">
        <f t="shared" si="87"/>
        <v>100001419</v>
      </c>
    </row>
    <row r="1410" spans="1:15" ht="18">
      <c r="A1410" s="186">
        <v>1420</v>
      </c>
      <c r="B1410" s="2">
        <v>492205</v>
      </c>
      <c r="C1410" s="2" t="s">
        <v>834</v>
      </c>
      <c r="D1410" s="2" t="s">
        <v>8080</v>
      </c>
      <c r="E1410" s="2" t="s">
        <v>8081</v>
      </c>
      <c r="F1410" s="196" t="s">
        <v>5884</v>
      </c>
      <c r="G1410" s="2">
        <v>2</v>
      </c>
      <c r="H1410" s="2" t="s">
        <v>5759</v>
      </c>
      <c r="I1410" s="2" t="s">
        <v>8082</v>
      </c>
      <c r="J1410" s="2" t="s">
        <v>182</v>
      </c>
      <c r="K1410" s="2" t="s">
        <v>42</v>
      </c>
      <c r="L1410" s="34" t="str">
        <f t="shared" si="84"/>
        <v>為近　直輝 (2)</v>
      </c>
      <c r="M1410" s="34" t="str">
        <f t="shared" si="85"/>
        <v>05</v>
      </c>
      <c r="N1410" s="34" t="str">
        <f t="shared" si="86"/>
        <v>Naoki TAMECHIKA (05)</v>
      </c>
      <c r="O1410" s="34">
        <f t="shared" si="87"/>
        <v>100001420</v>
      </c>
    </row>
    <row r="1411" spans="1:15" ht="18">
      <c r="A1411" s="186">
        <v>1421</v>
      </c>
      <c r="B1411" s="2">
        <v>492205</v>
      </c>
      <c r="C1411" s="2" t="s">
        <v>834</v>
      </c>
      <c r="D1411" s="2" t="s">
        <v>8083</v>
      </c>
      <c r="E1411" s="2" t="s">
        <v>8084</v>
      </c>
      <c r="F1411" s="196" t="s">
        <v>8085</v>
      </c>
      <c r="G1411" s="2">
        <v>2</v>
      </c>
      <c r="H1411" s="2" t="s">
        <v>5978</v>
      </c>
      <c r="I1411" s="2" t="s">
        <v>83</v>
      </c>
      <c r="J1411" s="2" t="s">
        <v>592</v>
      </c>
      <c r="K1411" s="2" t="s">
        <v>42</v>
      </c>
      <c r="L1411" s="34" t="str">
        <f t="shared" ref="L1411:L1474" si="88">IF($A1411="","",$D1411&amp;" ("&amp;$G1411&amp;")")</f>
        <v>竹内　隆真 (2)</v>
      </c>
      <c r="M1411" s="34" t="str">
        <f t="shared" ref="M1411:M1474" si="89">IF($A1411="","",RIGHT(YEAR($F1411),2))</f>
        <v>05</v>
      </c>
      <c r="N1411" s="34" t="str">
        <f t="shared" ref="N1411:N1474" si="90">IF($A1411="","",$J1411&amp;" "&amp;$I1411&amp;" ("&amp;$M1411&amp;")")</f>
        <v>Ryuma TAKEUCHI (05)</v>
      </c>
      <c r="O1411" s="34">
        <f t="shared" ref="O1411:O1474" si="91">IF($A1411="","",100000000+$A1411)</f>
        <v>100001421</v>
      </c>
    </row>
    <row r="1412" spans="1:15" ht="18">
      <c r="A1412" s="186">
        <v>1422</v>
      </c>
      <c r="B1412" s="2">
        <v>492205</v>
      </c>
      <c r="C1412" s="2" t="s">
        <v>834</v>
      </c>
      <c r="D1412" s="2" t="s">
        <v>8086</v>
      </c>
      <c r="E1412" s="2" t="s">
        <v>8087</v>
      </c>
      <c r="F1412" s="196" t="s">
        <v>6915</v>
      </c>
      <c r="G1412" s="2">
        <v>1</v>
      </c>
      <c r="H1412" s="2" t="s">
        <v>5759</v>
      </c>
      <c r="I1412" s="2" t="s">
        <v>7032</v>
      </c>
      <c r="J1412" s="2" t="s">
        <v>109</v>
      </c>
      <c r="K1412" s="2" t="s">
        <v>42</v>
      </c>
      <c r="L1412" s="34" t="str">
        <f t="shared" si="88"/>
        <v>池上　健太 (1)</v>
      </c>
      <c r="M1412" s="34" t="str">
        <f t="shared" si="89"/>
        <v>07</v>
      </c>
      <c r="N1412" s="34" t="str">
        <f t="shared" si="90"/>
        <v>Kenta IKEGAMI (07)</v>
      </c>
      <c r="O1412" s="34">
        <f t="shared" si="91"/>
        <v>100001422</v>
      </c>
    </row>
    <row r="1413" spans="1:15" ht="18">
      <c r="A1413" s="186">
        <v>1423</v>
      </c>
      <c r="B1413" s="2">
        <v>492205</v>
      </c>
      <c r="C1413" s="2" t="s">
        <v>834</v>
      </c>
      <c r="D1413" s="2" t="s">
        <v>8088</v>
      </c>
      <c r="E1413" s="2" t="s">
        <v>8089</v>
      </c>
      <c r="F1413" s="196" t="s">
        <v>8090</v>
      </c>
      <c r="G1413" s="2">
        <v>1</v>
      </c>
      <c r="H1413" s="2" t="s">
        <v>6029</v>
      </c>
      <c r="I1413" s="2" t="s">
        <v>8091</v>
      </c>
      <c r="J1413" s="2" t="s">
        <v>94</v>
      </c>
      <c r="K1413" s="2" t="s">
        <v>42</v>
      </c>
      <c r="L1413" s="34" t="str">
        <f t="shared" si="88"/>
        <v>宇佐　奏太 (1)</v>
      </c>
      <c r="M1413" s="34" t="str">
        <f t="shared" si="89"/>
        <v>06</v>
      </c>
      <c r="N1413" s="34" t="str">
        <f t="shared" si="90"/>
        <v>Sota USA (06)</v>
      </c>
      <c r="O1413" s="34">
        <f t="shared" si="91"/>
        <v>100001423</v>
      </c>
    </row>
    <row r="1414" spans="1:15" ht="18">
      <c r="A1414" s="186">
        <v>1424</v>
      </c>
      <c r="B1414" s="2">
        <v>492205</v>
      </c>
      <c r="C1414" s="2" t="s">
        <v>834</v>
      </c>
      <c r="D1414" s="2" t="s">
        <v>8092</v>
      </c>
      <c r="E1414" s="2" t="s">
        <v>8093</v>
      </c>
      <c r="F1414" s="196" t="s">
        <v>8094</v>
      </c>
      <c r="G1414" s="2">
        <v>1</v>
      </c>
      <c r="H1414" s="2" t="s">
        <v>5759</v>
      </c>
      <c r="I1414" s="2" t="s">
        <v>8095</v>
      </c>
      <c r="J1414" s="2" t="s">
        <v>539</v>
      </c>
      <c r="K1414" s="2" t="s">
        <v>42</v>
      </c>
      <c r="L1414" s="34" t="str">
        <f t="shared" si="88"/>
        <v>影山　麟太郎 (1)</v>
      </c>
      <c r="M1414" s="34" t="str">
        <f t="shared" si="89"/>
        <v>06</v>
      </c>
      <c r="N1414" s="34" t="str">
        <f t="shared" si="90"/>
        <v>Rintaro KAGEYAMA (06)</v>
      </c>
      <c r="O1414" s="34">
        <f t="shared" si="91"/>
        <v>100001424</v>
      </c>
    </row>
    <row r="1415" spans="1:15" ht="18">
      <c r="A1415" s="186">
        <v>1425</v>
      </c>
      <c r="B1415" s="2">
        <v>492205</v>
      </c>
      <c r="C1415" s="2" t="s">
        <v>834</v>
      </c>
      <c r="D1415" s="2" t="s">
        <v>8096</v>
      </c>
      <c r="E1415" s="2" t="s">
        <v>8097</v>
      </c>
      <c r="F1415" s="196" t="s">
        <v>8098</v>
      </c>
      <c r="G1415" s="2">
        <v>1</v>
      </c>
      <c r="H1415" s="2" t="s">
        <v>5759</v>
      </c>
      <c r="I1415" s="2" t="s">
        <v>77</v>
      </c>
      <c r="J1415" s="2" t="s">
        <v>8099</v>
      </c>
      <c r="K1415" s="2" t="s">
        <v>42</v>
      </c>
      <c r="L1415" s="34" t="str">
        <f t="shared" si="88"/>
        <v>桑原　千歳 (1)</v>
      </c>
      <c r="M1415" s="34" t="str">
        <f t="shared" si="89"/>
        <v>06</v>
      </c>
      <c r="N1415" s="34" t="str">
        <f t="shared" si="90"/>
        <v>Chitose KUWAHARA (06)</v>
      </c>
      <c r="O1415" s="34">
        <f t="shared" si="91"/>
        <v>100001425</v>
      </c>
    </row>
    <row r="1416" spans="1:15" ht="18">
      <c r="A1416" s="186">
        <v>1426</v>
      </c>
      <c r="B1416" s="2">
        <v>492205</v>
      </c>
      <c r="C1416" s="2" t="s">
        <v>834</v>
      </c>
      <c r="D1416" s="2" t="s">
        <v>8100</v>
      </c>
      <c r="E1416" s="2" t="s">
        <v>8101</v>
      </c>
      <c r="F1416" s="196" t="s">
        <v>6697</v>
      </c>
      <c r="G1416" s="2">
        <v>1</v>
      </c>
      <c r="H1416" s="2" t="s">
        <v>5759</v>
      </c>
      <c r="I1416" s="2" t="s">
        <v>8102</v>
      </c>
      <c r="J1416" s="2" t="s">
        <v>256</v>
      </c>
      <c r="K1416" s="2" t="s">
        <v>42</v>
      </c>
      <c r="L1416" s="34" t="str">
        <f t="shared" si="88"/>
        <v>相樂　創一 (1)</v>
      </c>
      <c r="M1416" s="34" t="str">
        <f t="shared" si="89"/>
        <v>06</v>
      </c>
      <c r="N1416" s="34" t="str">
        <f t="shared" si="90"/>
        <v>Soichi SAGARA (06)</v>
      </c>
      <c r="O1416" s="34">
        <f t="shared" si="91"/>
        <v>100001426</v>
      </c>
    </row>
    <row r="1417" spans="1:15" ht="18">
      <c r="A1417" s="186">
        <v>1427</v>
      </c>
      <c r="B1417" s="2">
        <v>492205</v>
      </c>
      <c r="C1417" s="2" t="s">
        <v>834</v>
      </c>
      <c r="D1417" s="2" t="s">
        <v>8103</v>
      </c>
      <c r="E1417" s="2" t="s">
        <v>8104</v>
      </c>
      <c r="F1417" s="196" t="s">
        <v>7786</v>
      </c>
      <c r="G1417" s="2">
        <v>1</v>
      </c>
      <c r="H1417" s="2" t="s">
        <v>5760</v>
      </c>
      <c r="I1417" s="2" t="s">
        <v>152</v>
      </c>
      <c r="J1417" s="2" t="s">
        <v>8105</v>
      </c>
      <c r="K1417" s="2" t="s">
        <v>42</v>
      </c>
      <c r="L1417" s="34" t="str">
        <f t="shared" si="88"/>
        <v>佐藤　透? (1)</v>
      </c>
      <c r="M1417" s="34" t="str">
        <f t="shared" si="89"/>
        <v>06</v>
      </c>
      <c r="N1417" s="34" t="str">
        <f t="shared" si="90"/>
        <v>Toa SATO (06)</v>
      </c>
      <c r="O1417" s="34">
        <f t="shared" si="91"/>
        <v>100001427</v>
      </c>
    </row>
    <row r="1418" spans="1:15" ht="18">
      <c r="A1418" s="186">
        <v>1428</v>
      </c>
      <c r="B1418" s="2">
        <v>492205</v>
      </c>
      <c r="C1418" s="2" t="s">
        <v>834</v>
      </c>
      <c r="D1418" s="2" t="s">
        <v>8106</v>
      </c>
      <c r="E1418" s="2" t="s">
        <v>8107</v>
      </c>
      <c r="F1418" s="196" t="s">
        <v>8108</v>
      </c>
      <c r="G1418" s="2">
        <v>1</v>
      </c>
      <c r="H1418" s="2" t="s">
        <v>5759</v>
      </c>
      <c r="I1418" s="2" t="s">
        <v>131</v>
      </c>
      <c r="J1418" s="2" t="s">
        <v>416</v>
      </c>
      <c r="K1418" s="2" t="s">
        <v>42</v>
      </c>
      <c r="L1418" s="34" t="str">
        <f t="shared" si="88"/>
        <v>中村　拓登 (1)</v>
      </c>
      <c r="M1418" s="34" t="str">
        <f t="shared" si="89"/>
        <v>06</v>
      </c>
      <c r="N1418" s="34" t="str">
        <f t="shared" si="90"/>
        <v>Takuto NAKAMURA (06)</v>
      </c>
      <c r="O1418" s="34">
        <f t="shared" si="91"/>
        <v>100001428</v>
      </c>
    </row>
    <row r="1419" spans="1:15" ht="18">
      <c r="A1419" s="186">
        <v>1429</v>
      </c>
      <c r="B1419" s="2">
        <v>492205</v>
      </c>
      <c r="C1419" s="2" t="s">
        <v>834</v>
      </c>
      <c r="D1419" s="2" t="s">
        <v>8109</v>
      </c>
      <c r="E1419" s="2" t="s">
        <v>8110</v>
      </c>
      <c r="F1419" s="196" t="s">
        <v>6412</v>
      </c>
      <c r="G1419" s="2">
        <v>1</v>
      </c>
      <c r="H1419" s="2" t="s">
        <v>5779</v>
      </c>
      <c r="I1419" s="2" t="s">
        <v>61</v>
      </c>
      <c r="J1419" s="2" t="s">
        <v>436</v>
      </c>
      <c r="K1419" s="2" t="s">
        <v>42</v>
      </c>
      <c r="L1419" s="34" t="str">
        <f t="shared" si="88"/>
        <v>森本　響 (1)</v>
      </c>
      <c r="M1419" s="34" t="str">
        <f t="shared" si="89"/>
        <v>06</v>
      </c>
      <c r="N1419" s="34" t="str">
        <f t="shared" si="90"/>
        <v>Hibiki MORIMOTO (06)</v>
      </c>
      <c r="O1419" s="34">
        <f t="shared" si="91"/>
        <v>100001429</v>
      </c>
    </row>
    <row r="1420" spans="1:15" ht="18">
      <c r="A1420" s="186">
        <v>1430</v>
      </c>
      <c r="B1420" s="2">
        <v>492205</v>
      </c>
      <c r="C1420" s="2" t="s">
        <v>834</v>
      </c>
      <c r="D1420" s="2" t="s">
        <v>8111</v>
      </c>
      <c r="E1420" s="2" t="s">
        <v>8112</v>
      </c>
      <c r="F1420" s="196" t="s">
        <v>3661</v>
      </c>
      <c r="G1420" s="2">
        <v>3</v>
      </c>
      <c r="H1420" s="2" t="s">
        <v>6074</v>
      </c>
      <c r="I1420" s="2" t="s">
        <v>252</v>
      </c>
      <c r="J1420" s="2" t="s">
        <v>513</v>
      </c>
      <c r="K1420" s="2" t="s">
        <v>42</v>
      </c>
      <c r="L1420" s="34" t="str">
        <f t="shared" si="88"/>
        <v>山口　優 (3)</v>
      </c>
      <c r="M1420" s="34" t="str">
        <f t="shared" si="89"/>
        <v>04</v>
      </c>
      <c r="N1420" s="34" t="str">
        <f t="shared" si="90"/>
        <v>Yu YAMAGUCHI (04)</v>
      </c>
      <c r="O1420" s="34">
        <f t="shared" si="91"/>
        <v>100001430</v>
      </c>
    </row>
    <row r="1421" spans="1:15" ht="18">
      <c r="A1421" s="186">
        <v>1431</v>
      </c>
      <c r="B1421" s="2">
        <v>492205</v>
      </c>
      <c r="C1421" s="2" t="s">
        <v>834</v>
      </c>
      <c r="D1421" s="2" t="s">
        <v>8113</v>
      </c>
      <c r="E1421" s="2" t="s">
        <v>8114</v>
      </c>
      <c r="F1421" s="196" t="s">
        <v>8115</v>
      </c>
      <c r="G1421" s="2">
        <v>1</v>
      </c>
      <c r="H1421" s="2" t="s">
        <v>5759</v>
      </c>
      <c r="I1421" s="2" t="s">
        <v>690</v>
      </c>
      <c r="J1421" s="2" t="s">
        <v>71</v>
      </c>
      <c r="K1421" s="2" t="s">
        <v>42</v>
      </c>
      <c r="L1421" s="34" t="str">
        <f t="shared" si="88"/>
        <v>大塚　公紀 (1)</v>
      </c>
      <c r="M1421" s="34" t="str">
        <f t="shared" si="89"/>
        <v>06</v>
      </c>
      <c r="N1421" s="34" t="str">
        <f t="shared" si="90"/>
        <v>Koki OTSUKA (06)</v>
      </c>
      <c r="O1421" s="34">
        <f t="shared" si="91"/>
        <v>100001431</v>
      </c>
    </row>
    <row r="1422" spans="1:15" ht="18">
      <c r="A1422" s="186">
        <v>1432</v>
      </c>
      <c r="B1422" s="2">
        <v>492205</v>
      </c>
      <c r="C1422" s="2" t="s">
        <v>834</v>
      </c>
      <c r="D1422" s="2" t="s">
        <v>8116</v>
      </c>
      <c r="E1422" s="2" t="s">
        <v>8117</v>
      </c>
      <c r="F1422" s="196" t="s">
        <v>7808</v>
      </c>
      <c r="G1422" s="2">
        <v>1</v>
      </c>
      <c r="H1422" s="2" t="s">
        <v>5779</v>
      </c>
      <c r="I1422" s="2" t="s">
        <v>476</v>
      </c>
      <c r="J1422" s="2" t="s">
        <v>3124</v>
      </c>
      <c r="K1422" s="2" t="s">
        <v>42</v>
      </c>
      <c r="L1422" s="34" t="str">
        <f t="shared" si="88"/>
        <v>奥村　頼斗 (1)</v>
      </c>
      <c r="M1422" s="34" t="str">
        <f t="shared" si="89"/>
        <v>06</v>
      </c>
      <c r="N1422" s="34" t="str">
        <f t="shared" si="90"/>
        <v>Raito OKUMURA (06)</v>
      </c>
      <c r="O1422" s="34">
        <f t="shared" si="91"/>
        <v>100001432</v>
      </c>
    </row>
    <row r="1423" spans="1:15" ht="18">
      <c r="A1423" s="186">
        <v>1433</v>
      </c>
      <c r="B1423" s="2">
        <v>492205</v>
      </c>
      <c r="C1423" s="2" t="s">
        <v>834</v>
      </c>
      <c r="D1423" s="2" t="s">
        <v>8118</v>
      </c>
      <c r="E1423" s="2" t="s">
        <v>8119</v>
      </c>
      <c r="F1423" s="196" t="s">
        <v>8120</v>
      </c>
      <c r="G1423" s="2">
        <v>1</v>
      </c>
      <c r="H1423" s="2" t="s">
        <v>5760</v>
      </c>
      <c r="I1423" s="2" t="s">
        <v>1490</v>
      </c>
      <c r="J1423" s="2" t="s">
        <v>209</v>
      </c>
      <c r="K1423" s="2" t="s">
        <v>42</v>
      </c>
      <c r="L1423" s="34" t="str">
        <f t="shared" si="88"/>
        <v>篠田　大貴 (1)</v>
      </c>
      <c r="M1423" s="34" t="str">
        <f t="shared" si="89"/>
        <v>06</v>
      </c>
      <c r="N1423" s="34" t="str">
        <f t="shared" si="90"/>
        <v>Daiki SHINODA (06)</v>
      </c>
      <c r="O1423" s="34">
        <f t="shared" si="91"/>
        <v>100001433</v>
      </c>
    </row>
    <row r="1424" spans="1:15" ht="18">
      <c r="A1424" s="186">
        <v>1434</v>
      </c>
      <c r="B1424" s="2">
        <v>492329</v>
      </c>
      <c r="C1424" s="2" t="s">
        <v>969</v>
      </c>
      <c r="D1424" s="2" t="s">
        <v>977</v>
      </c>
      <c r="E1424" s="2" t="s">
        <v>978</v>
      </c>
      <c r="F1424" s="196" t="s">
        <v>4914</v>
      </c>
      <c r="G1424" s="2" t="s">
        <v>172</v>
      </c>
      <c r="H1424" s="2" t="s">
        <v>5759</v>
      </c>
      <c r="I1424" s="2" t="s">
        <v>340</v>
      </c>
      <c r="J1424" s="2" t="s">
        <v>86</v>
      </c>
      <c r="K1424" s="2" t="s">
        <v>42</v>
      </c>
      <c r="L1424" s="34" t="str">
        <f t="shared" si="88"/>
        <v>松原　光汰 (M1)</v>
      </c>
      <c r="M1424" s="34" t="str">
        <f t="shared" si="89"/>
        <v>02</v>
      </c>
      <c r="N1424" s="34" t="str">
        <f t="shared" si="90"/>
        <v>Kota MATSUBARA (02)</v>
      </c>
      <c r="O1424" s="34">
        <f t="shared" si="91"/>
        <v>100001434</v>
      </c>
    </row>
    <row r="1425" spans="1:15" ht="18">
      <c r="A1425" s="186">
        <v>1435</v>
      </c>
      <c r="B1425" s="2">
        <v>492329</v>
      </c>
      <c r="C1425" s="2" t="s">
        <v>969</v>
      </c>
      <c r="D1425" s="2" t="s">
        <v>1952</v>
      </c>
      <c r="E1425" s="2" t="s">
        <v>1953</v>
      </c>
      <c r="F1425" s="196" t="s">
        <v>4543</v>
      </c>
      <c r="G1425" s="2">
        <v>4</v>
      </c>
      <c r="H1425" s="2" t="s">
        <v>5779</v>
      </c>
      <c r="I1425" s="2" t="s">
        <v>1373</v>
      </c>
      <c r="J1425" s="2" t="s">
        <v>1954</v>
      </c>
      <c r="K1425" s="2" t="s">
        <v>42</v>
      </c>
      <c r="L1425" s="34" t="str">
        <f t="shared" si="88"/>
        <v>福井　伯 (4)</v>
      </c>
      <c r="M1425" s="34" t="str">
        <f t="shared" si="89"/>
        <v>03</v>
      </c>
      <c r="N1425" s="34" t="str">
        <f t="shared" si="90"/>
        <v>Haku FUKUI (03)</v>
      </c>
      <c r="O1425" s="34">
        <f t="shared" si="91"/>
        <v>100001435</v>
      </c>
    </row>
    <row r="1426" spans="1:15" ht="18">
      <c r="A1426" s="186">
        <v>1436</v>
      </c>
      <c r="B1426" s="2">
        <v>492329</v>
      </c>
      <c r="C1426" s="2" t="s">
        <v>969</v>
      </c>
      <c r="D1426" s="2" t="s">
        <v>1955</v>
      </c>
      <c r="E1426" s="2" t="s">
        <v>1956</v>
      </c>
      <c r="F1426" s="196" t="s">
        <v>4905</v>
      </c>
      <c r="G1426" s="2">
        <v>3</v>
      </c>
      <c r="H1426" s="2" t="s">
        <v>5779</v>
      </c>
      <c r="I1426" s="2" t="s">
        <v>1265</v>
      </c>
      <c r="J1426" s="2" t="s">
        <v>55</v>
      </c>
      <c r="K1426" s="2" t="s">
        <v>42</v>
      </c>
      <c r="L1426" s="34" t="str">
        <f t="shared" si="88"/>
        <v>浅野　晴樹 (3)</v>
      </c>
      <c r="M1426" s="34" t="str">
        <f t="shared" si="89"/>
        <v>03</v>
      </c>
      <c r="N1426" s="34" t="str">
        <f t="shared" si="90"/>
        <v>Haruki ASANO (03)</v>
      </c>
      <c r="O1426" s="34">
        <f t="shared" si="91"/>
        <v>100001436</v>
      </c>
    </row>
    <row r="1427" spans="1:15" ht="18">
      <c r="A1427" s="186">
        <v>1437</v>
      </c>
      <c r="B1427" s="2">
        <v>492329</v>
      </c>
      <c r="C1427" s="2" t="s">
        <v>969</v>
      </c>
      <c r="D1427" s="2" t="s">
        <v>1957</v>
      </c>
      <c r="E1427" s="2" t="s">
        <v>1958</v>
      </c>
      <c r="F1427" s="196" t="s">
        <v>5163</v>
      </c>
      <c r="G1427" s="2">
        <v>4</v>
      </c>
      <c r="H1427" s="2" t="s">
        <v>5775</v>
      </c>
      <c r="I1427" s="2" t="s">
        <v>242</v>
      </c>
      <c r="J1427" s="2" t="s">
        <v>641</v>
      </c>
      <c r="K1427" s="2" t="s">
        <v>42</v>
      </c>
      <c r="L1427" s="34" t="str">
        <f t="shared" si="88"/>
        <v>中山　文太 (4)</v>
      </c>
      <c r="M1427" s="34" t="str">
        <f t="shared" si="89"/>
        <v>03</v>
      </c>
      <c r="N1427" s="34" t="str">
        <f t="shared" si="90"/>
        <v>Bunta NAKAYAMA (03)</v>
      </c>
      <c r="O1427" s="34">
        <f t="shared" si="91"/>
        <v>100001437</v>
      </c>
    </row>
    <row r="1428" spans="1:15" ht="18">
      <c r="A1428" s="186">
        <v>1438</v>
      </c>
      <c r="B1428" s="2">
        <v>492329</v>
      </c>
      <c r="C1428" s="2" t="s">
        <v>969</v>
      </c>
      <c r="D1428" s="2" t="s">
        <v>1959</v>
      </c>
      <c r="E1428" s="2" t="s">
        <v>1960</v>
      </c>
      <c r="F1428" s="196" t="s">
        <v>3827</v>
      </c>
      <c r="G1428" s="2">
        <v>4</v>
      </c>
      <c r="H1428" s="2" t="s">
        <v>5779</v>
      </c>
      <c r="I1428" s="2" t="s">
        <v>1178</v>
      </c>
      <c r="J1428" s="2" t="s">
        <v>1961</v>
      </c>
      <c r="K1428" s="2" t="s">
        <v>42</v>
      </c>
      <c r="L1428" s="34" t="str">
        <f t="shared" si="88"/>
        <v>村本　海玖斗 (4)</v>
      </c>
      <c r="M1428" s="34" t="str">
        <f t="shared" si="89"/>
        <v>03</v>
      </c>
      <c r="N1428" s="34" t="str">
        <f t="shared" si="90"/>
        <v>Mikuto MURAMOTO (03)</v>
      </c>
      <c r="O1428" s="34">
        <f t="shared" si="91"/>
        <v>100001438</v>
      </c>
    </row>
    <row r="1429" spans="1:15" ht="18">
      <c r="A1429" s="186">
        <v>1439</v>
      </c>
      <c r="B1429" s="2">
        <v>492329</v>
      </c>
      <c r="C1429" s="2" t="s">
        <v>969</v>
      </c>
      <c r="D1429" s="2" t="s">
        <v>1962</v>
      </c>
      <c r="E1429" s="2" t="s">
        <v>1963</v>
      </c>
      <c r="F1429" s="196" t="s">
        <v>5165</v>
      </c>
      <c r="G1429" s="2">
        <v>4</v>
      </c>
      <c r="H1429" s="2" t="s">
        <v>6571</v>
      </c>
      <c r="I1429" s="2" t="s">
        <v>1964</v>
      </c>
      <c r="J1429" s="2" t="s">
        <v>1965</v>
      </c>
      <c r="K1429" s="2" t="s">
        <v>42</v>
      </c>
      <c r="L1429" s="34" t="str">
        <f t="shared" si="88"/>
        <v>島袋　李陸 (4)</v>
      </c>
      <c r="M1429" s="34" t="str">
        <f t="shared" si="89"/>
        <v>03</v>
      </c>
      <c r="N1429" s="34" t="str">
        <f t="shared" si="90"/>
        <v>Ririku SHIMABUKURO (03)</v>
      </c>
      <c r="O1429" s="34">
        <f t="shared" si="91"/>
        <v>100001439</v>
      </c>
    </row>
    <row r="1430" spans="1:15" ht="18">
      <c r="A1430" s="186">
        <v>1440</v>
      </c>
      <c r="B1430" s="2">
        <v>492329</v>
      </c>
      <c r="C1430" s="2" t="s">
        <v>969</v>
      </c>
      <c r="D1430" s="2" t="s">
        <v>1966</v>
      </c>
      <c r="E1430" s="2" t="s">
        <v>1967</v>
      </c>
      <c r="F1430" s="196" t="s">
        <v>3731</v>
      </c>
      <c r="G1430" s="2">
        <v>4</v>
      </c>
      <c r="H1430" s="2" t="s">
        <v>6288</v>
      </c>
      <c r="I1430" s="2" t="s">
        <v>851</v>
      </c>
      <c r="J1430" s="2" t="s">
        <v>1968</v>
      </c>
      <c r="K1430" s="2" t="s">
        <v>42</v>
      </c>
      <c r="L1430" s="34" t="str">
        <f t="shared" si="88"/>
        <v>徳永　光涼 (4)</v>
      </c>
      <c r="M1430" s="34" t="str">
        <f t="shared" si="89"/>
        <v>03</v>
      </c>
      <c r="N1430" s="34" t="str">
        <f t="shared" si="90"/>
        <v>Koryo TOKUNAGA (03)</v>
      </c>
      <c r="O1430" s="34">
        <f t="shared" si="91"/>
        <v>100001440</v>
      </c>
    </row>
    <row r="1431" spans="1:15" ht="18">
      <c r="A1431" s="186">
        <v>1441</v>
      </c>
      <c r="B1431" s="2">
        <v>492329</v>
      </c>
      <c r="C1431" s="2" t="s">
        <v>969</v>
      </c>
      <c r="D1431" s="2" t="s">
        <v>1969</v>
      </c>
      <c r="E1431" s="2" t="s">
        <v>1970</v>
      </c>
      <c r="F1431" s="196" t="s">
        <v>3883</v>
      </c>
      <c r="G1431" s="2">
        <v>4</v>
      </c>
      <c r="H1431" s="2" t="s">
        <v>5759</v>
      </c>
      <c r="I1431" s="2" t="s">
        <v>366</v>
      </c>
      <c r="J1431" s="2" t="s">
        <v>472</v>
      </c>
      <c r="K1431" s="2" t="s">
        <v>42</v>
      </c>
      <c r="L1431" s="34" t="str">
        <f t="shared" si="88"/>
        <v>河野　純太 (4)</v>
      </c>
      <c r="M1431" s="34" t="str">
        <f t="shared" si="89"/>
        <v>03</v>
      </c>
      <c r="N1431" s="34" t="str">
        <f t="shared" si="90"/>
        <v>Junta KONO (03)</v>
      </c>
      <c r="O1431" s="34">
        <f t="shared" si="91"/>
        <v>100001441</v>
      </c>
    </row>
    <row r="1432" spans="1:15" ht="18">
      <c r="A1432" s="186">
        <v>1442</v>
      </c>
      <c r="B1432" s="2">
        <v>492329</v>
      </c>
      <c r="C1432" s="2" t="s">
        <v>969</v>
      </c>
      <c r="D1432" s="2" t="s">
        <v>1971</v>
      </c>
      <c r="E1432" s="2" t="s">
        <v>1972</v>
      </c>
      <c r="F1432" s="196" t="s">
        <v>3614</v>
      </c>
      <c r="G1432" s="2">
        <v>4</v>
      </c>
      <c r="H1432" s="2" t="s">
        <v>5779</v>
      </c>
      <c r="I1432" s="2" t="s">
        <v>59</v>
      </c>
      <c r="J1432" s="2" t="s">
        <v>513</v>
      </c>
      <c r="K1432" s="2" t="s">
        <v>42</v>
      </c>
      <c r="L1432" s="34" t="str">
        <f t="shared" si="88"/>
        <v>酒井　優 (4)</v>
      </c>
      <c r="M1432" s="34" t="str">
        <f t="shared" si="89"/>
        <v>04</v>
      </c>
      <c r="N1432" s="34" t="str">
        <f t="shared" si="90"/>
        <v>Yu SAKAI (04)</v>
      </c>
      <c r="O1432" s="34">
        <f t="shared" si="91"/>
        <v>100001442</v>
      </c>
    </row>
    <row r="1433" spans="1:15" ht="18">
      <c r="A1433" s="186">
        <v>1443</v>
      </c>
      <c r="B1433" s="2">
        <v>492329</v>
      </c>
      <c r="C1433" s="2" t="s">
        <v>969</v>
      </c>
      <c r="D1433" s="2" t="s">
        <v>1973</v>
      </c>
      <c r="E1433" s="2" t="s">
        <v>1974</v>
      </c>
      <c r="F1433" s="196" t="s">
        <v>3731</v>
      </c>
      <c r="G1433" s="2">
        <v>4</v>
      </c>
      <c r="H1433" s="2" t="s">
        <v>5762</v>
      </c>
      <c r="I1433" s="2" t="s">
        <v>476</v>
      </c>
      <c r="J1433" s="2" t="s">
        <v>210</v>
      </c>
      <c r="K1433" s="2" t="s">
        <v>42</v>
      </c>
      <c r="L1433" s="34" t="str">
        <f t="shared" si="88"/>
        <v>奥村　夏生 (4)</v>
      </c>
      <c r="M1433" s="34" t="str">
        <f t="shared" si="89"/>
        <v>03</v>
      </c>
      <c r="N1433" s="34" t="str">
        <f t="shared" si="90"/>
        <v>Nao OKUMURA (03)</v>
      </c>
      <c r="O1433" s="34">
        <f t="shared" si="91"/>
        <v>100001443</v>
      </c>
    </row>
    <row r="1434" spans="1:15" ht="18">
      <c r="A1434" s="186">
        <v>1444</v>
      </c>
      <c r="B1434" s="2">
        <v>492329</v>
      </c>
      <c r="C1434" s="2" t="s">
        <v>969</v>
      </c>
      <c r="D1434" s="2" t="s">
        <v>1975</v>
      </c>
      <c r="E1434" s="2" t="s">
        <v>1976</v>
      </c>
      <c r="F1434" s="196" t="s">
        <v>3796</v>
      </c>
      <c r="G1434" s="2">
        <v>4</v>
      </c>
      <c r="H1434" s="2" t="s">
        <v>5779</v>
      </c>
      <c r="I1434" s="2" t="s">
        <v>972</v>
      </c>
      <c r="J1434" s="2" t="s">
        <v>463</v>
      </c>
      <c r="K1434" s="2" t="s">
        <v>42</v>
      </c>
      <c r="L1434" s="34" t="str">
        <f t="shared" si="88"/>
        <v>下村　瞭河 (4)</v>
      </c>
      <c r="M1434" s="34" t="str">
        <f t="shared" si="89"/>
        <v>03</v>
      </c>
      <c r="N1434" s="34" t="str">
        <f t="shared" si="90"/>
        <v>Ryoga SHIMOMURA (03)</v>
      </c>
      <c r="O1434" s="34">
        <f t="shared" si="91"/>
        <v>100001444</v>
      </c>
    </row>
    <row r="1435" spans="1:15" ht="18">
      <c r="A1435" s="186">
        <v>1445</v>
      </c>
      <c r="B1435" s="2">
        <v>492329</v>
      </c>
      <c r="C1435" s="2" t="s">
        <v>969</v>
      </c>
      <c r="D1435" s="2" t="s">
        <v>1977</v>
      </c>
      <c r="E1435" s="2" t="s">
        <v>1978</v>
      </c>
      <c r="F1435" s="196" t="s">
        <v>4075</v>
      </c>
      <c r="G1435" s="2">
        <v>4</v>
      </c>
      <c r="H1435" s="2" t="s">
        <v>5759</v>
      </c>
      <c r="I1435" s="2" t="s">
        <v>415</v>
      </c>
      <c r="J1435" s="2" t="s">
        <v>181</v>
      </c>
      <c r="K1435" s="2" t="s">
        <v>42</v>
      </c>
      <c r="L1435" s="34" t="str">
        <f t="shared" si="88"/>
        <v>中野　海斗 (4)</v>
      </c>
      <c r="M1435" s="34" t="str">
        <f t="shared" si="89"/>
        <v>03</v>
      </c>
      <c r="N1435" s="34" t="str">
        <f t="shared" si="90"/>
        <v>Kaito NAKANO (03)</v>
      </c>
      <c r="O1435" s="34">
        <f t="shared" si="91"/>
        <v>100001445</v>
      </c>
    </row>
    <row r="1436" spans="1:15" ht="18">
      <c r="A1436" s="186">
        <v>1446</v>
      </c>
      <c r="B1436" s="2">
        <v>492329</v>
      </c>
      <c r="C1436" s="2" t="s">
        <v>969</v>
      </c>
      <c r="D1436" s="2" t="s">
        <v>1979</v>
      </c>
      <c r="E1436" s="2" t="s">
        <v>1980</v>
      </c>
      <c r="F1436" s="196" t="s">
        <v>4154</v>
      </c>
      <c r="G1436" s="2">
        <v>4</v>
      </c>
      <c r="H1436" s="2" t="s">
        <v>5759</v>
      </c>
      <c r="I1436" s="2" t="s">
        <v>149</v>
      </c>
      <c r="J1436" s="2" t="s">
        <v>1981</v>
      </c>
      <c r="K1436" s="2" t="s">
        <v>42</v>
      </c>
      <c r="L1436" s="34" t="str">
        <f t="shared" si="88"/>
        <v>中田　アドリアン勝 (4)</v>
      </c>
      <c r="M1436" s="34" t="str">
        <f t="shared" si="89"/>
        <v>03</v>
      </c>
      <c r="N1436" s="34" t="str">
        <f t="shared" si="90"/>
        <v>Adrianmasaru NAKATA (03)</v>
      </c>
      <c r="O1436" s="34">
        <f t="shared" si="91"/>
        <v>100001446</v>
      </c>
    </row>
    <row r="1437" spans="1:15" ht="18">
      <c r="A1437" s="186">
        <v>1447</v>
      </c>
      <c r="B1437" s="2">
        <v>492329</v>
      </c>
      <c r="C1437" s="2" t="s">
        <v>969</v>
      </c>
      <c r="D1437" s="2" t="s">
        <v>2557</v>
      </c>
      <c r="E1437" s="2" t="s">
        <v>2558</v>
      </c>
      <c r="F1437" s="196" t="s">
        <v>4788</v>
      </c>
      <c r="G1437" s="2">
        <v>4</v>
      </c>
      <c r="H1437" s="2" t="s">
        <v>6128</v>
      </c>
      <c r="I1437" s="2" t="s">
        <v>129</v>
      </c>
      <c r="J1437" s="2" t="s">
        <v>3044</v>
      </c>
      <c r="K1437" s="2" t="s">
        <v>42</v>
      </c>
      <c r="L1437" s="34" t="str">
        <f t="shared" si="88"/>
        <v>田中　一範 (4)</v>
      </c>
      <c r="M1437" s="34" t="str">
        <f t="shared" si="89"/>
        <v>03</v>
      </c>
      <c r="N1437" s="34" t="str">
        <f t="shared" si="90"/>
        <v>Kazunori TANAKA (03)</v>
      </c>
      <c r="O1437" s="34">
        <f t="shared" si="91"/>
        <v>100001447</v>
      </c>
    </row>
    <row r="1438" spans="1:15" ht="18">
      <c r="A1438" s="186">
        <v>1448</v>
      </c>
      <c r="B1438" s="2">
        <v>492329</v>
      </c>
      <c r="C1438" s="2" t="s">
        <v>969</v>
      </c>
      <c r="D1438" s="2" t="s">
        <v>2845</v>
      </c>
      <c r="E1438" s="2" t="s">
        <v>2846</v>
      </c>
      <c r="F1438" s="196" t="s">
        <v>4334</v>
      </c>
      <c r="G1438" s="2">
        <v>4</v>
      </c>
      <c r="H1438" s="2" t="s">
        <v>5759</v>
      </c>
      <c r="I1438" s="2" t="s">
        <v>1149</v>
      </c>
      <c r="J1438" s="2" t="s">
        <v>3109</v>
      </c>
      <c r="K1438" s="2" t="s">
        <v>42</v>
      </c>
      <c r="L1438" s="34" t="str">
        <f t="shared" si="88"/>
        <v>廣畑　玖人 (4)</v>
      </c>
      <c r="M1438" s="34" t="str">
        <f t="shared" si="89"/>
        <v>03</v>
      </c>
      <c r="N1438" s="34" t="str">
        <f t="shared" si="90"/>
        <v>Hisato HIROHATA (03)</v>
      </c>
      <c r="O1438" s="34">
        <f t="shared" si="91"/>
        <v>100001448</v>
      </c>
    </row>
    <row r="1439" spans="1:15" ht="18">
      <c r="A1439" s="186">
        <v>1449</v>
      </c>
      <c r="B1439" s="2">
        <v>492329</v>
      </c>
      <c r="C1439" s="2" t="s">
        <v>969</v>
      </c>
      <c r="D1439" s="2" t="s">
        <v>2847</v>
      </c>
      <c r="E1439" s="2" t="s">
        <v>2848</v>
      </c>
      <c r="F1439" s="196" t="s">
        <v>3799</v>
      </c>
      <c r="G1439" s="2">
        <v>4</v>
      </c>
      <c r="H1439" s="2" t="s">
        <v>5830</v>
      </c>
      <c r="I1439" s="2" t="s">
        <v>142</v>
      </c>
      <c r="J1439" s="2" t="s">
        <v>803</v>
      </c>
      <c r="K1439" s="2" t="s">
        <v>42</v>
      </c>
      <c r="L1439" s="34" t="str">
        <f t="shared" si="88"/>
        <v>岡本　怜士 (4)</v>
      </c>
      <c r="M1439" s="34" t="str">
        <f t="shared" si="89"/>
        <v>04</v>
      </c>
      <c r="N1439" s="34" t="str">
        <f t="shared" si="90"/>
        <v>Reiji OKAMOTO (04)</v>
      </c>
      <c r="O1439" s="34">
        <f t="shared" si="91"/>
        <v>100001449</v>
      </c>
    </row>
    <row r="1440" spans="1:15" ht="18">
      <c r="A1440" s="186">
        <v>1450</v>
      </c>
      <c r="B1440" s="2">
        <v>492329</v>
      </c>
      <c r="C1440" s="2" t="s">
        <v>969</v>
      </c>
      <c r="D1440" s="2" t="s">
        <v>5166</v>
      </c>
      <c r="E1440" s="2" t="s">
        <v>5167</v>
      </c>
      <c r="F1440" s="196" t="s">
        <v>5168</v>
      </c>
      <c r="G1440" s="2">
        <v>3</v>
      </c>
      <c r="H1440" s="2" t="s">
        <v>5779</v>
      </c>
      <c r="I1440" s="2" t="s">
        <v>187</v>
      </c>
      <c r="J1440" s="2" t="s">
        <v>612</v>
      </c>
      <c r="K1440" s="2" t="s">
        <v>42</v>
      </c>
      <c r="L1440" s="34" t="str">
        <f t="shared" si="88"/>
        <v>松村　大輔 (3)</v>
      </c>
      <c r="M1440" s="34" t="str">
        <f t="shared" si="89"/>
        <v>04</v>
      </c>
      <c r="N1440" s="34" t="str">
        <f t="shared" si="90"/>
        <v>Daisuke MATSUMURA (04)</v>
      </c>
      <c r="O1440" s="34">
        <f t="shared" si="91"/>
        <v>100001450</v>
      </c>
    </row>
    <row r="1441" spans="1:15" ht="18">
      <c r="A1441" s="186">
        <v>1451</v>
      </c>
      <c r="B1441" s="2">
        <v>492329</v>
      </c>
      <c r="C1441" s="2" t="s">
        <v>969</v>
      </c>
      <c r="D1441" s="2" t="s">
        <v>5169</v>
      </c>
      <c r="E1441" s="2" t="s">
        <v>5170</v>
      </c>
      <c r="F1441" s="196" t="s">
        <v>4841</v>
      </c>
      <c r="G1441" s="2">
        <v>3</v>
      </c>
      <c r="H1441" s="2" t="s">
        <v>5775</v>
      </c>
      <c r="I1441" s="2" t="s">
        <v>129</v>
      </c>
      <c r="J1441" s="2" t="s">
        <v>8121</v>
      </c>
      <c r="K1441" s="2" t="s">
        <v>42</v>
      </c>
      <c r="L1441" s="34" t="str">
        <f t="shared" si="88"/>
        <v>田中　寿芽 (3)</v>
      </c>
      <c r="M1441" s="34" t="str">
        <f t="shared" si="89"/>
        <v>04</v>
      </c>
      <c r="N1441" s="34" t="str">
        <f t="shared" si="90"/>
        <v>Shuga TANAKA (04)</v>
      </c>
      <c r="O1441" s="34">
        <f t="shared" si="91"/>
        <v>100001451</v>
      </c>
    </row>
    <row r="1442" spans="1:15" ht="18">
      <c r="A1442" s="186">
        <v>1452</v>
      </c>
      <c r="B1442" s="2">
        <v>492329</v>
      </c>
      <c r="C1442" s="2" t="s">
        <v>969</v>
      </c>
      <c r="D1442" s="2" t="s">
        <v>5171</v>
      </c>
      <c r="E1442" s="2" t="s">
        <v>5172</v>
      </c>
      <c r="F1442" s="196" t="s">
        <v>5151</v>
      </c>
      <c r="G1442" s="2">
        <v>3</v>
      </c>
      <c r="H1442" s="2" t="s">
        <v>5978</v>
      </c>
      <c r="I1442" s="2" t="s">
        <v>5173</v>
      </c>
      <c r="J1442" s="2" t="s">
        <v>5174</v>
      </c>
      <c r="K1442" s="2" t="s">
        <v>42</v>
      </c>
      <c r="L1442" s="34" t="str">
        <f t="shared" si="88"/>
        <v>江川　翔也 (3)</v>
      </c>
      <c r="M1442" s="34" t="str">
        <f t="shared" si="89"/>
        <v>04</v>
      </c>
      <c r="N1442" s="34" t="str">
        <f t="shared" si="90"/>
        <v>Toya EGAWA (04)</v>
      </c>
      <c r="O1442" s="34">
        <f t="shared" si="91"/>
        <v>100001452</v>
      </c>
    </row>
    <row r="1443" spans="1:15" ht="18">
      <c r="A1443" s="186">
        <v>1453</v>
      </c>
      <c r="B1443" s="2">
        <v>492329</v>
      </c>
      <c r="C1443" s="2" t="s">
        <v>969</v>
      </c>
      <c r="D1443" s="2" t="s">
        <v>5175</v>
      </c>
      <c r="E1443" s="2" t="s">
        <v>5176</v>
      </c>
      <c r="F1443" s="196" t="s">
        <v>5177</v>
      </c>
      <c r="G1443" s="2">
        <v>3</v>
      </c>
      <c r="H1443" s="2" t="s">
        <v>5978</v>
      </c>
      <c r="I1443" s="2" t="s">
        <v>5178</v>
      </c>
      <c r="J1443" s="2" t="s">
        <v>432</v>
      </c>
      <c r="K1443" s="2" t="s">
        <v>42</v>
      </c>
      <c r="L1443" s="34" t="str">
        <f t="shared" si="88"/>
        <v>伊與田　航 (3)</v>
      </c>
      <c r="M1443" s="34" t="str">
        <f t="shared" si="89"/>
        <v>04</v>
      </c>
      <c r="N1443" s="34" t="str">
        <f t="shared" si="90"/>
        <v>Wataru IYOTA (04)</v>
      </c>
      <c r="O1443" s="34">
        <f t="shared" si="91"/>
        <v>100001453</v>
      </c>
    </row>
    <row r="1444" spans="1:15" ht="18">
      <c r="A1444" s="186">
        <v>1454</v>
      </c>
      <c r="B1444" s="2">
        <v>492329</v>
      </c>
      <c r="C1444" s="2" t="s">
        <v>969</v>
      </c>
      <c r="D1444" s="2" t="s">
        <v>5179</v>
      </c>
      <c r="E1444" s="2" t="s">
        <v>5180</v>
      </c>
      <c r="F1444" s="196" t="s">
        <v>3575</v>
      </c>
      <c r="G1444" s="2">
        <v>3</v>
      </c>
      <c r="H1444" s="2" t="s">
        <v>6439</v>
      </c>
      <c r="I1444" s="2" t="s">
        <v>201</v>
      </c>
      <c r="J1444" s="2" t="s">
        <v>181</v>
      </c>
      <c r="K1444" s="2" t="s">
        <v>42</v>
      </c>
      <c r="L1444" s="34" t="str">
        <f t="shared" si="88"/>
        <v>中川　快斗 (3)</v>
      </c>
      <c r="M1444" s="34" t="str">
        <f t="shared" si="89"/>
        <v>04</v>
      </c>
      <c r="N1444" s="34" t="str">
        <f t="shared" si="90"/>
        <v>Kaito NAKAGAWA (04)</v>
      </c>
      <c r="O1444" s="34">
        <f t="shared" si="91"/>
        <v>100001454</v>
      </c>
    </row>
    <row r="1445" spans="1:15" ht="18">
      <c r="A1445" s="186">
        <v>1455</v>
      </c>
      <c r="B1445" s="2">
        <v>492329</v>
      </c>
      <c r="C1445" s="2" t="s">
        <v>969</v>
      </c>
      <c r="D1445" s="2" t="s">
        <v>5181</v>
      </c>
      <c r="E1445" s="2" t="s">
        <v>5182</v>
      </c>
      <c r="F1445" s="196" t="s">
        <v>5183</v>
      </c>
      <c r="G1445" s="2">
        <v>3</v>
      </c>
      <c r="H1445" s="2" t="s">
        <v>5775</v>
      </c>
      <c r="I1445" s="2" t="s">
        <v>431</v>
      </c>
      <c r="J1445" s="2" t="s">
        <v>250</v>
      </c>
      <c r="K1445" s="2" t="s">
        <v>42</v>
      </c>
      <c r="L1445" s="34" t="str">
        <f t="shared" si="88"/>
        <v>内田　遥斗 (3)</v>
      </c>
      <c r="M1445" s="34" t="str">
        <f t="shared" si="89"/>
        <v>04</v>
      </c>
      <c r="N1445" s="34" t="str">
        <f t="shared" si="90"/>
        <v>Haruto UCHIDA (04)</v>
      </c>
      <c r="O1445" s="34">
        <f t="shared" si="91"/>
        <v>100001455</v>
      </c>
    </row>
    <row r="1446" spans="1:15" ht="18">
      <c r="A1446" s="186">
        <v>1456</v>
      </c>
      <c r="B1446" s="2">
        <v>492329</v>
      </c>
      <c r="C1446" s="2" t="s">
        <v>969</v>
      </c>
      <c r="D1446" s="2" t="s">
        <v>5184</v>
      </c>
      <c r="E1446" s="2" t="s">
        <v>5185</v>
      </c>
      <c r="F1446" s="196" t="s">
        <v>4626</v>
      </c>
      <c r="G1446" s="2">
        <v>3</v>
      </c>
      <c r="H1446" s="2" t="s">
        <v>6128</v>
      </c>
      <c r="I1446" s="2" t="s">
        <v>1020</v>
      </c>
      <c r="J1446" s="2" t="s">
        <v>939</v>
      </c>
      <c r="K1446" s="2" t="s">
        <v>42</v>
      </c>
      <c r="L1446" s="34" t="str">
        <f t="shared" si="88"/>
        <v>天野　愛都 (3)</v>
      </c>
      <c r="M1446" s="34" t="str">
        <f t="shared" si="89"/>
        <v>04</v>
      </c>
      <c r="N1446" s="34" t="str">
        <f t="shared" si="90"/>
        <v>Manato AMANO (04)</v>
      </c>
      <c r="O1446" s="34">
        <f t="shared" si="91"/>
        <v>100001456</v>
      </c>
    </row>
    <row r="1447" spans="1:15" ht="18">
      <c r="A1447" s="186">
        <v>1457</v>
      </c>
      <c r="B1447" s="2">
        <v>492329</v>
      </c>
      <c r="C1447" s="2" t="s">
        <v>969</v>
      </c>
      <c r="D1447" s="2" t="s">
        <v>5186</v>
      </c>
      <c r="E1447" s="2" t="s">
        <v>5187</v>
      </c>
      <c r="F1447" s="196" t="s">
        <v>5188</v>
      </c>
      <c r="G1447" s="2">
        <v>3</v>
      </c>
      <c r="H1447" s="2" t="s">
        <v>5779</v>
      </c>
      <c r="I1447" s="2" t="s">
        <v>261</v>
      </c>
      <c r="J1447" s="2" t="s">
        <v>853</v>
      </c>
      <c r="K1447" s="2" t="s">
        <v>42</v>
      </c>
      <c r="L1447" s="34" t="str">
        <f t="shared" si="88"/>
        <v>稲田　翔永 (3)</v>
      </c>
      <c r="M1447" s="34" t="str">
        <f t="shared" si="89"/>
        <v>04</v>
      </c>
      <c r="N1447" s="34" t="str">
        <f t="shared" si="90"/>
        <v>Shoei INADA (04)</v>
      </c>
      <c r="O1447" s="34">
        <f t="shared" si="91"/>
        <v>100001457</v>
      </c>
    </row>
    <row r="1448" spans="1:15" ht="18">
      <c r="A1448" s="186">
        <v>1458</v>
      </c>
      <c r="B1448" s="2">
        <v>492329</v>
      </c>
      <c r="C1448" s="2" t="s">
        <v>969</v>
      </c>
      <c r="D1448" s="2" t="s">
        <v>5189</v>
      </c>
      <c r="E1448" s="2" t="s">
        <v>5190</v>
      </c>
      <c r="F1448" s="196" t="s">
        <v>4010</v>
      </c>
      <c r="G1448" s="2">
        <v>3</v>
      </c>
      <c r="H1448" s="2" t="s">
        <v>6027</v>
      </c>
      <c r="I1448" s="2" t="s">
        <v>222</v>
      </c>
      <c r="J1448" s="2" t="s">
        <v>5191</v>
      </c>
      <c r="K1448" s="2" t="s">
        <v>42</v>
      </c>
      <c r="L1448" s="34" t="str">
        <f t="shared" si="88"/>
        <v>大石　愛琉 (3)</v>
      </c>
      <c r="M1448" s="34" t="str">
        <f t="shared" si="89"/>
        <v>05</v>
      </c>
      <c r="N1448" s="34" t="str">
        <f t="shared" si="90"/>
        <v>Airu OISHI (05)</v>
      </c>
      <c r="O1448" s="34">
        <f t="shared" si="91"/>
        <v>100001458</v>
      </c>
    </row>
    <row r="1449" spans="1:15" ht="18">
      <c r="A1449" s="186">
        <v>1459</v>
      </c>
      <c r="B1449" s="2">
        <v>492329</v>
      </c>
      <c r="C1449" s="2" t="s">
        <v>969</v>
      </c>
      <c r="D1449" s="2" t="s">
        <v>5192</v>
      </c>
      <c r="E1449" s="2" t="s">
        <v>5193</v>
      </c>
      <c r="F1449" s="196" t="s">
        <v>4839</v>
      </c>
      <c r="G1449" s="2">
        <v>3</v>
      </c>
      <c r="H1449" s="2" t="s">
        <v>5769</v>
      </c>
      <c r="I1449" s="2" t="s">
        <v>2265</v>
      </c>
      <c r="J1449" s="2" t="s">
        <v>988</v>
      </c>
      <c r="K1449" s="2" t="s">
        <v>42</v>
      </c>
      <c r="L1449" s="34" t="str">
        <f t="shared" si="88"/>
        <v>大中　雅智 (3)</v>
      </c>
      <c r="M1449" s="34" t="str">
        <f t="shared" si="89"/>
        <v>04</v>
      </c>
      <c r="N1449" s="34" t="str">
        <f t="shared" si="90"/>
        <v>Masatoshi ONAKA (04)</v>
      </c>
      <c r="O1449" s="34">
        <f t="shared" si="91"/>
        <v>100001459</v>
      </c>
    </row>
    <row r="1450" spans="1:15" ht="18">
      <c r="A1450" s="186">
        <v>1460</v>
      </c>
      <c r="B1450" s="2">
        <v>492329</v>
      </c>
      <c r="C1450" s="2" t="s">
        <v>969</v>
      </c>
      <c r="D1450" s="2" t="s">
        <v>5194</v>
      </c>
      <c r="E1450" s="2" t="s">
        <v>5195</v>
      </c>
      <c r="F1450" s="196" t="s">
        <v>4839</v>
      </c>
      <c r="G1450" s="2">
        <v>3</v>
      </c>
      <c r="H1450" s="2" t="s">
        <v>5978</v>
      </c>
      <c r="I1450" s="2" t="s">
        <v>1036</v>
      </c>
      <c r="J1450" s="2" t="s">
        <v>1472</v>
      </c>
      <c r="K1450" s="2" t="s">
        <v>42</v>
      </c>
      <c r="L1450" s="34" t="str">
        <f t="shared" si="88"/>
        <v>長尾　海来 (3)</v>
      </c>
      <c r="M1450" s="34" t="str">
        <f t="shared" si="89"/>
        <v>04</v>
      </c>
      <c r="N1450" s="34" t="str">
        <f t="shared" si="90"/>
        <v>Mirai NAGAO (04)</v>
      </c>
      <c r="O1450" s="34">
        <f t="shared" si="91"/>
        <v>100001460</v>
      </c>
    </row>
    <row r="1451" spans="1:15" ht="18">
      <c r="A1451" s="186">
        <v>1461</v>
      </c>
      <c r="B1451" s="2">
        <v>492329</v>
      </c>
      <c r="C1451" s="2" t="s">
        <v>969</v>
      </c>
      <c r="D1451" s="2" t="s">
        <v>5700</v>
      </c>
      <c r="E1451" s="2" t="s">
        <v>5701</v>
      </c>
      <c r="F1451" s="196" t="s">
        <v>8122</v>
      </c>
      <c r="G1451" s="2">
        <v>3</v>
      </c>
      <c r="H1451" s="2" t="s">
        <v>5776</v>
      </c>
      <c r="I1451" s="2" t="s">
        <v>5702</v>
      </c>
      <c r="J1451" s="2" t="s">
        <v>6565</v>
      </c>
      <c r="K1451" s="2" t="s">
        <v>42</v>
      </c>
      <c r="L1451" s="34" t="str">
        <f t="shared" si="88"/>
        <v>宮浦　寿明 (3)</v>
      </c>
      <c r="M1451" s="34" t="str">
        <f t="shared" si="89"/>
        <v>04</v>
      </c>
      <c r="N1451" s="34" t="str">
        <f t="shared" si="90"/>
        <v>Toshiaki MIYAURA (04)</v>
      </c>
      <c r="O1451" s="34">
        <f t="shared" si="91"/>
        <v>100001461</v>
      </c>
    </row>
    <row r="1452" spans="1:15" ht="18">
      <c r="A1452" s="186">
        <v>1462</v>
      </c>
      <c r="B1452" s="2">
        <v>492329</v>
      </c>
      <c r="C1452" s="2" t="s">
        <v>969</v>
      </c>
      <c r="D1452" s="2" t="s">
        <v>8123</v>
      </c>
      <c r="E1452" s="2" t="s">
        <v>8124</v>
      </c>
      <c r="F1452" s="196" t="s">
        <v>8125</v>
      </c>
      <c r="G1452" s="2">
        <v>2</v>
      </c>
      <c r="H1452" s="2" t="s">
        <v>5761</v>
      </c>
      <c r="I1452" s="2" t="s">
        <v>1284</v>
      </c>
      <c r="J1452" s="2" t="s">
        <v>71</v>
      </c>
      <c r="K1452" s="2" t="s">
        <v>42</v>
      </c>
      <c r="L1452" s="34" t="str">
        <f t="shared" si="88"/>
        <v>仲地　昊輝 (2)</v>
      </c>
      <c r="M1452" s="34" t="str">
        <f t="shared" si="89"/>
        <v>05</v>
      </c>
      <c r="N1452" s="34" t="str">
        <f t="shared" si="90"/>
        <v>Koki NAKACHI (05)</v>
      </c>
      <c r="O1452" s="34">
        <f t="shared" si="91"/>
        <v>100001462</v>
      </c>
    </row>
    <row r="1453" spans="1:15" ht="18">
      <c r="A1453" s="186">
        <v>1463</v>
      </c>
      <c r="B1453" s="2">
        <v>492329</v>
      </c>
      <c r="C1453" s="2" t="s">
        <v>969</v>
      </c>
      <c r="D1453" s="2" t="s">
        <v>8126</v>
      </c>
      <c r="E1453" s="2" t="s">
        <v>8127</v>
      </c>
      <c r="F1453" s="196" t="s">
        <v>6561</v>
      </c>
      <c r="G1453" s="2">
        <v>2</v>
      </c>
      <c r="H1453" s="2" t="s">
        <v>5769</v>
      </c>
      <c r="I1453" s="2" t="s">
        <v>310</v>
      </c>
      <c r="J1453" s="2" t="s">
        <v>3089</v>
      </c>
      <c r="K1453" s="2" t="s">
        <v>42</v>
      </c>
      <c r="L1453" s="34" t="str">
        <f t="shared" si="88"/>
        <v>森下　大瑚 (2)</v>
      </c>
      <c r="M1453" s="34" t="str">
        <f t="shared" si="89"/>
        <v>05</v>
      </c>
      <c r="N1453" s="34" t="str">
        <f t="shared" si="90"/>
        <v>Daigo MORISHITA (05)</v>
      </c>
      <c r="O1453" s="34">
        <f t="shared" si="91"/>
        <v>100001463</v>
      </c>
    </row>
    <row r="1454" spans="1:15" ht="18">
      <c r="A1454" s="186">
        <v>1464</v>
      </c>
      <c r="B1454" s="2">
        <v>492329</v>
      </c>
      <c r="C1454" s="2" t="s">
        <v>969</v>
      </c>
      <c r="D1454" s="2" t="s">
        <v>8128</v>
      </c>
      <c r="E1454" s="2" t="s">
        <v>8129</v>
      </c>
      <c r="F1454" s="196" t="s">
        <v>7955</v>
      </c>
      <c r="G1454" s="2">
        <v>2</v>
      </c>
      <c r="H1454" s="2" t="s">
        <v>5760</v>
      </c>
      <c r="I1454" s="2" t="s">
        <v>8130</v>
      </c>
      <c r="J1454" s="2" t="s">
        <v>8131</v>
      </c>
      <c r="K1454" s="2" t="s">
        <v>42</v>
      </c>
      <c r="L1454" s="34" t="str">
        <f t="shared" si="88"/>
        <v>金川　和楽 (2)</v>
      </c>
      <c r="M1454" s="34" t="str">
        <f t="shared" si="89"/>
        <v>05</v>
      </c>
      <c r="N1454" s="34" t="str">
        <f t="shared" si="90"/>
        <v>Waraku KANAGAWA (05)</v>
      </c>
      <c r="O1454" s="34">
        <f t="shared" si="91"/>
        <v>100001464</v>
      </c>
    </row>
    <row r="1455" spans="1:15" ht="18">
      <c r="A1455" s="186">
        <v>1465</v>
      </c>
      <c r="B1455" s="2">
        <v>492329</v>
      </c>
      <c r="C1455" s="2" t="s">
        <v>969</v>
      </c>
      <c r="D1455" s="2" t="s">
        <v>8132</v>
      </c>
      <c r="E1455" s="2" t="s">
        <v>8133</v>
      </c>
      <c r="F1455" s="196" t="s">
        <v>6662</v>
      </c>
      <c r="G1455" s="2">
        <v>2</v>
      </c>
      <c r="H1455" s="2" t="s">
        <v>5775</v>
      </c>
      <c r="I1455" s="2" t="s">
        <v>8134</v>
      </c>
      <c r="J1455" s="2" t="s">
        <v>53</v>
      </c>
      <c r="K1455" s="2" t="s">
        <v>42</v>
      </c>
      <c r="L1455" s="34" t="str">
        <f t="shared" si="88"/>
        <v>月本　雄基 (2)</v>
      </c>
      <c r="M1455" s="34" t="str">
        <f t="shared" si="89"/>
        <v>05</v>
      </c>
      <c r="N1455" s="34" t="str">
        <f t="shared" si="90"/>
        <v>Yuki TSUKIMOTO (05)</v>
      </c>
      <c r="O1455" s="34">
        <f t="shared" si="91"/>
        <v>100001465</v>
      </c>
    </row>
    <row r="1456" spans="1:15" ht="18">
      <c r="A1456" s="186">
        <v>1466</v>
      </c>
      <c r="B1456" s="2">
        <v>492329</v>
      </c>
      <c r="C1456" s="2" t="s">
        <v>969</v>
      </c>
      <c r="D1456" s="2" t="s">
        <v>8135</v>
      </c>
      <c r="E1456" s="2" t="s">
        <v>8136</v>
      </c>
      <c r="F1456" s="196" t="s">
        <v>8137</v>
      </c>
      <c r="G1456" s="2">
        <v>2</v>
      </c>
      <c r="H1456" s="2" t="s">
        <v>5779</v>
      </c>
      <c r="I1456" s="2" t="s">
        <v>108</v>
      </c>
      <c r="J1456" s="2" t="s">
        <v>8138</v>
      </c>
      <c r="K1456" s="2" t="s">
        <v>42</v>
      </c>
      <c r="L1456" s="34" t="str">
        <f t="shared" si="88"/>
        <v>小林　大羽 (2)</v>
      </c>
      <c r="M1456" s="34" t="str">
        <f t="shared" si="89"/>
        <v>05</v>
      </c>
      <c r="N1456" s="34" t="str">
        <f t="shared" si="90"/>
        <v>Daiha KOBAYASHI (05)</v>
      </c>
      <c r="O1456" s="34">
        <f t="shared" si="91"/>
        <v>100001466</v>
      </c>
    </row>
    <row r="1457" spans="1:15" ht="18">
      <c r="A1457" s="186">
        <v>1467</v>
      </c>
      <c r="B1457" s="2">
        <v>492329</v>
      </c>
      <c r="C1457" s="2" t="s">
        <v>969</v>
      </c>
      <c r="D1457" s="2" t="s">
        <v>8139</v>
      </c>
      <c r="E1457" s="2" t="s">
        <v>8140</v>
      </c>
      <c r="F1457" s="196" t="s">
        <v>8141</v>
      </c>
      <c r="G1457" s="2">
        <v>2</v>
      </c>
      <c r="H1457" s="2" t="s">
        <v>5779</v>
      </c>
      <c r="I1457" s="2" t="s">
        <v>89</v>
      </c>
      <c r="J1457" s="2" t="s">
        <v>147</v>
      </c>
      <c r="K1457" s="2" t="s">
        <v>42</v>
      </c>
      <c r="L1457" s="34" t="str">
        <f t="shared" si="88"/>
        <v>三宅　陸斗 (2)</v>
      </c>
      <c r="M1457" s="34" t="str">
        <f t="shared" si="89"/>
        <v>05</v>
      </c>
      <c r="N1457" s="34" t="str">
        <f t="shared" si="90"/>
        <v>Rikuto MIYAKE (05)</v>
      </c>
      <c r="O1457" s="34">
        <f t="shared" si="91"/>
        <v>100001467</v>
      </c>
    </row>
    <row r="1458" spans="1:15" ht="18">
      <c r="A1458" s="186">
        <v>1468</v>
      </c>
      <c r="B1458" s="2">
        <v>492329</v>
      </c>
      <c r="C1458" s="2" t="s">
        <v>969</v>
      </c>
      <c r="D1458" s="2" t="s">
        <v>8142</v>
      </c>
      <c r="E1458" s="2" t="s">
        <v>8143</v>
      </c>
      <c r="F1458" s="196" t="s">
        <v>8144</v>
      </c>
      <c r="G1458" s="2">
        <v>2</v>
      </c>
      <c r="H1458" s="2" t="s">
        <v>6216</v>
      </c>
      <c r="I1458" s="2" t="s">
        <v>311</v>
      </c>
      <c r="J1458" s="2" t="s">
        <v>250</v>
      </c>
      <c r="K1458" s="2" t="s">
        <v>42</v>
      </c>
      <c r="L1458" s="34" t="str">
        <f t="shared" si="88"/>
        <v>山村　春斗 (2)</v>
      </c>
      <c r="M1458" s="34" t="str">
        <f t="shared" si="89"/>
        <v>05</v>
      </c>
      <c r="N1458" s="34" t="str">
        <f t="shared" si="90"/>
        <v>Haruto YAMAMURA (05)</v>
      </c>
      <c r="O1458" s="34">
        <f t="shared" si="91"/>
        <v>100001468</v>
      </c>
    </row>
    <row r="1459" spans="1:15" ht="18">
      <c r="A1459" s="186">
        <v>1469</v>
      </c>
      <c r="B1459" s="2">
        <v>492329</v>
      </c>
      <c r="C1459" s="2" t="s">
        <v>969</v>
      </c>
      <c r="D1459" s="2" t="s">
        <v>8145</v>
      </c>
      <c r="E1459" s="2" t="s">
        <v>8146</v>
      </c>
      <c r="F1459" s="196" t="s">
        <v>8147</v>
      </c>
      <c r="G1459" s="2">
        <v>2</v>
      </c>
      <c r="H1459" s="2" t="s">
        <v>8148</v>
      </c>
      <c r="I1459" s="2" t="s">
        <v>2398</v>
      </c>
      <c r="J1459" s="2" t="s">
        <v>270</v>
      </c>
      <c r="K1459" s="2" t="s">
        <v>42</v>
      </c>
      <c r="L1459" s="34" t="str">
        <f t="shared" si="88"/>
        <v>村山　天斗 (2)</v>
      </c>
      <c r="M1459" s="34" t="str">
        <f t="shared" si="89"/>
        <v>06</v>
      </c>
      <c r="N1459" s="34" t="str">
        <f t="shared" si="90"/>
        <v>Takato MURAYAMA (06)</v>
      </c>
      <c r="O1459" s="34">
        <f t="shared" si="91"/>
        <v>100001469</v>
      </c>
    </row>
    <row r="1460" spans="1:15" ht="18">
      <c r="A1460" s="186">
        <v>1470</v>
      </c>
      <c r="B1460" s="2">
        <v>492329</v>
      </c>
      <c r="C1460" s="2" t="s">
        <v>969</v>
      </c>
      <c r="D1460" s="2" t="s">
        <v>8149</v>
      </c>
      <c r="E1460" s="2" t="s">
        <v>8150</v>
      </c>
      <c r="F1460" s="196" t="s">
        <v>6554</v>
      </c>
      <c r="G1460" s="2">
        <v>2</v>
      </c>
      <c r="H1460" s="2" t="s">
        <v>5776</v>
      </c>
      <c r="I1460" s="2" t="s">
        <v>1100</v>
      </c>
      <c r="J1460" s="2" t="s">
        <v>360</v>
      </c>
      <c r="K1460" s="2" t="s">
        <v>42</v>
      </c>
      <c r="L1460" s="34" t="str">
        <f t="shared" si="88"/>
        <v>西端　大和 (2)</v>
      </c>
      <c r="M1460" s="34" t="str">
        <f t="shared" si="89"/>
        <v>05</v>
      </c>
      <c r="N1460" s="34" t="str">
        <f t="shared" si="90"/>
        <v>Yamato NISHIBATA (05)</v>
      </c>
      <c r="O1460" s="34">
        <f t="shared" si="91"/>
        <v>100001470</v>
      </c>
    </row>
    <row r="1461" spans="1:15" ht="18">
      <c r="A1461" s="186">
        <v>1471</v>
      </c>
      <c r="B1461" s="2">
        <v>492329</v>
      </c>
      <c r="C1461" s="2" t="s">
        <v>969</v>
      </c>
      <c r="D1461" s="2" t="s">
        <v>8151</v>
      </c>
      <c r="E1461" s="2" t="s">
        <v>8152</v>
      </c>
      <c r="F1461" s="196" t="s">
        <v>7759</v>
      </c>
      <c r="G1461" s="2">
        <v>2</v>
      </c>
      <c r="H1461" s="2" t="s">
        <v>8148</v>
      </c>
      <c r="I1461" s="2" t="s">
        <v>1439</v>
      </c>
      <c r="J1461" s="2" t="s">
        <v>140</v>
      </c>
      <c r="K1461" s="2" t="s">
        <v>42</v>
      </c>
      <c r="L1461" s="34" t="str">
        <f t="shared" si="88"/>
        <v>鹿嶋　一希 (2)</v>
      </c>
      <c r="M1461" s="34" t="str">
        <f t="shared" si="89"/>
        <v>05</v>
      </c>
      <c r="N1461" s="34" t="str">
        <f t="shared" si="90"/>
        <v>Kazuki KASHIMA (05)</v>
      </c>
      <c r="O1461" s="34">
        <f t="shared" si="91"/>
        <v>100001471</v>
      </c>
    </row>
    <row r="1462" spans="1:15" ht="18">
      <c r="A1462" s="186">
        <v>1472</v>
      </c>
      <c r="B1462" s="2">
        <v>492329</v>
      </c>
      <c r="C1462" s="2" t="s">
        <v>969</v>
      </c>
      <c r="D1462" s="2" t="s">
        <v>8153</v>
      </c>
      <c r="E1462" s="2" t="s">
        <v>8154</v>
      </c>
      <c r="F1462" s="196" t="s">
        <v>8155</v>
      </c>
      <c r="G1462" s="2">
        <v>2</v>
      </c>
      <c r="H1462" s="2" t="s">
        <v>5779</v>
      </c>
      <c r="I1462" s="2" t="s">
        <v>8156</v>
      </c>
      <c r="J1462" s="2" t="s">
        <v>56</v>
      </c>
      <c r="K1462" s="2" t="s">
        <v>42</v>
      </c>
      <c r="L1462" s="34" t="str">
        <f t="shared" si="88"/>
        <v>赤坂　翼 (2)</v>
      </c>
      <c r="M1462" s="34" t="str">
        <f t="shared" si="89"/>
        <v>06</v>
      </c>
      <c r="N1462" s="34" t="str">
        <f t="shared" si="90"/>
        <v>Tsubasa AKASAKA (06)</v>
      </c>
      <c r="O1462" s="34">
        <f t="shared" si="91"/>
        <v>100001472</v>
      </c>
    </row>
    <row r="1463" spans="1:15" ht="18">
      <c r="A1463" s="186">
        <v>1473</v>
      </c>
      <c r="B1463" s="2">
        <v>492329</v>
      </c>
      <c r="C1463" s="2" t="s">
        <v>969</v>
      </c>
      <c r="D1463" s="2" t="s">
        <v>8157</v>
      </c>
      <c r="E1463" s="2" t="s">
        <v>8158</v>
      </c>
      <c r="F1463" s="196" t="s">
        <v>8159</v>
      </c>
      <c r="G1463" s="2">
        <v>2</v>
      </c>
      <c r="H1463" s="2" t="s">
        <v>5779</v>
      </c>
      <c r="I1463" s="2" t="s">
        <v>344</v>
      </c>
      <c r="J1463" s="2" t="s">
        <v>271</v>
      </c>
      <c r="K1463" s="2" t="s">
        <v>42</v>
      </c>
      <c r="L1463" s="34" t="str">
        <f t="shared" si="88"/>
        <v>山崎　奏真 (2)</v>
      </c>
      <c r="M1463" s="34" t="str">
        <f t="shared" si="89"/>
        <v>06</v>
      </c>
      <c r="N1463" s="34" t="str">
        <f t="shared" si="90"/>
        <v>Soma YAMASAKI (06)</v>
      </c>
      <c r="O1463" s="34">
        <f t="shared" si="91"/>
        <v>100001473</v>
      </c>
    </row>
    <row r="1464" spans="1:15" ht="18">
      <c r="A1464" s="186">
        <v>1474</v>
      </c>
      <c r="B1464" s="2">
        <v>492329</v>
      </c>
      <c r="C1464" s="2" t="s">
        <v>969</v>
      </c>
      <c r="D1464" s="2" t="s">
        <v>8160</v>
      </c>
      <c r="E1464" s="2" t="s">
        <v>8161</v>
      </c>
      <c r="F1464" s="196" t="s">
        <v>6718</v>
      </c>
      <c r="G1464" s="2">
        <v>1</v>
      </c>
      <c r="H1464" s="2" t="s">
        <v>5761</v>
      </c>
      <c r="I1464" s="2" t="s">
        <v>446</v>
      </c>
      <c r="J1464" s="2" t="s">
        <v>320</v>
      </c>
      <c r="K1464" s="2" t="s">
        <v>42</v>
      </c>
      <c r="L1464" s="34" t="str">
        <f t="shared" si="88"/>
        <v>市川　波琉 (1)</v>
      </c>
      <c r="M1464" s="34" t="str">
        <f t="shared" si="89"/>
        <v>06</v>
      </c>
      <c r="N1464" s="34" t="str">
        <f t="shared" si="90"/>
        <v>Haru ICHIKAWA (06)</v>
      </c>
      <c r="O1464" s="34">
        <f t="shared" si="91"/>
        <v>100001474</v>
      </c>
    </row>
    <row r="1465" spans="1:15" ht="18">
      <c r="A1465" s="186">
        <v>1475</v>
      </c>
      <c r="B1465" s="2">
        <v>492329</v>
      </c>
      <c r="C1465" s="2" t="s">
        <v>969</v>
      </c>
      <c r="D1465" s="2" t="s">
        <v>8162</v>
      </c>
      <c r="E1465" s="2" t="s">
        <v>8163</v>
      </c>
      <c r="F1465" s="196" t="s">
        <v>8164</v>
      </c>
      <c r="G1465" s="2">
        <v>1</v>
      </c>
      <c r="H1465" s="2" t="s">
        <v>5996</v>
      </c>
      <c r="I1465" s="2" t="s">
        <v>274</v>
      </c>
      <c r="J1465" s="2" t="s">
        <v>181</v>
      </c>
      <c r="K1465" s="2" t="s">
        <v>42</v>
      </c>
      <c r="L1465" s="34" t="str">
        <f t="shared" si="88"/>
        <v>山本　海斗 (1)</v>
      </c>
      <c r="M1465" s="34" t="str">
        <f t="shared" si="89"/>
        <v>06</v>
      </c>
      <c r="N1465" s="34" t="str">
        <f t="shared" si="90"/>
        <v>Kaito YAMAMOTO (06)</v>
      </c>
      <c r="O1465" s="34">
        <f t="shared" si="91"/>
        <v>100001475</v>
      </c>
    </row>
    <row r="1466" spans="1:15" ht="18">
      <c r="A1466" s="186">
        <v>1476</v>
      </c>
      <c r="B1466" s="2">
        <v>492329</v>
      </c>
      <c r="C1466" s="2" t="s">
        <v>969</v>
      </c>
      <c r="D1466" s="2" t="s">
        <v>8165</v>
      </c>
      <c r="E1466" s="2" t="s">
        <v>8166</v>
      </c>
      <c r="F1466" s="196" t="s">
        <v>8167</v>
      </c>
      <c r="G1466" s="2">
        <v>1</v>
      </c>
      <c r="H1466" s="2" t="s">
        <v>8148</v>
      </c>
      <c r="I1466" s="2" t="s">
        <v>1105</v>
      </c>
      <c r="J1466" s="2" t="s">
        <v>162</v>
      </c>
      <c r="K1466" s="2" t="s">
        <v>42</v>
      </c>
      <c r="L1466" s="34" t="str">
        <f t="shared" si="88"/>
        <v>桑野　康星 (1)</v>
      </c>
      <c r="M1466" s="34" t="str">
        <f t="shared" si="89"/>
        <v>07</v>
      </c>
      <c r="N1466" s="34" t="str">
        <f t="shared" si="90"/>
        <v>Kosei KUWANO (07)</v>
      </c>
      <c r="O1466" s="34">
        <f t="shared" si="91"/>
        <v>100001476</v>
      </c>
    </row>
    <row r="1467" spans="1:15" ht="18">
      <c r="A1467" s="186">
        <v>1477</v>
      </c>
      <c r="B1467" s="2">
        <v>492329</v>
      </c>
      <c r="C1467" s="2" t="s">
        <v>969</v>
      </c>
      <c r="D1467" s="2" t="s">
        <v>8168</v>
      </c>
      <c r="E1467" s="2" t="s">
        <v>8169</v>
      </c>
      <c r="F1467" s="196" t="s">
        <v>8170</v>
      </c>
      <c r="G1467" s="2">
        <v>1</v>
      </c>
      <c r="H1467" s="2" t="s">
        <v>6288</v>
      </c>
      <c r="I1467" s="2" t="s">
        <v>1414</v>
      </c>
      <c r="J1467" s="2" t="s">
        <v>8171</v>
      </c>
      <c r="K1467" s="2" t="s">
        <v>42</v>
      </c>
      <c r="L1467" s="34" t="str">
        <f t="shared" si="88"/>
        <v>秋元　繁歩 (1)</v>
      </c>
      <c r="M1467" s="34" t="str">
        <f t="shared" si="89"/>
        <v>06</v>
      </c>
      <c r="N1467" s="34" t="str">
        <f t="shared" si="90"/>
        <v>Hanto AKIMOTO (06)</v>
      </c>
      <c r="O1467" s="34">
        <f t="shared" si="91"/>
        <v>100001477</v>
      </c>
    </row>
    <row r="1468" spans="1:15" ht="18">
      <c r="A1468" s="186">
        <v>1478</v>
      </c>
      <c r="B1468" s="2">
        <v>492329</v>
      </c>
      <c r="C1468" s="2" t="s">
        <v>969</v>
      </c>
      <c r="D1468" s="2" t="s">
        <v>8172</v>
      </c>
      <c r="E1468" s="2" t="s">
        <v>8173</v>
      </c>
      <c r="F1468" s="196" t="s">
        <v>8174</v>
      </c>
      <c r="G1468" s="2">
        <v>1</v>
      </c>
      <c r="H1468" s="2" t="s">
        <v>5779</v>
      </c>
      <c r="I1468" s="2" t="s">
        <v>8175</v>
      </c>
      <c r="J1468" s="2" t="s">
        <v>221</v>
      </c>
      <c r="K1468" s="2" t="s">
        <v>42</v>
      </c>
      <c r="L1468" s="34" t="str">
        <f t="shared" si="88"/>
        <v>馬田　皓司 (1)</v>
      </c>
      <c r="M1468" s="34" t="str">
        <f t="shared" si="89"/>
        <v>06</v>
      </c>
      <c r="N1468" s="34" t="str">
        <f t="shared" si="90"/>
        <v>Koji UMADA (06)</v>
      </c>
      <c r="O1468" s="34">
        <f t="shared" si="91"/>
        <v>100001478</v>
      </c>
    </row>
    <row r="1469" spans="1:15" ht="18">
      <c r="A1469" s="186">
        <v>1479</v>
      </c>
      <c r="B1469" s="2">
        <v>492329</v>
      </c>
      <c r="C1469" s="2" t="s">
        <v>969</v>
      </c>
      <c r="D1469" s="2" t="s">
        <v>8176</v>
      </c>
      <c r="E1469" s="2" t="s">
        <v>8177</v>
      </c>
      <c r="F1469" s="196" t="s">
        <v>8178</v>
      </c>
      <c r="G1469" s="2">
        <v>1</v>
      </c>
      <c r="H1469" s="2" t="s">
        <v>6022</v>
      </c>
      <c r="I1469" s="2" t="s">
        <v>8179</v>
      </c>
      <c r="J1469" s="2" t="s">
        <v>178</v>
      </c>
      <c r="K1469" s="2" t="s">
        <v>42</v>
      </c>
      <c r="L1469" s="34" t="str">
        <f t="shared" si="88"/>
        <v>犬束　亮太 (1)</v>
      </c>
      <c r="M1469" s="34" t="str">
        <f t="shared" si="89"/>
        <v>06</v>
      </c>
      <c r="N1469" s="34" t="str">
        <f t="shared" si="90"/>
        <v>Ryota INUZUKA (06)</v>
      </c>
      <c r="O1469" s="34">
        <f t="shared" si="91"/>
        <v>100001479</v>
      </c>
    </row>
    <row r="1470" spans="1:15" ht="18">
      <c r="A1470" s="186">
        <v>1480</v>
      </c>
      <c r="B1470" s="2">
        <v>492329</v>
      </c>
      <c r="C1470" s="2" t="s">
        <v>969</v>
      </c>
      <c r="D1470" s="2" t="s">
        <v>8180</v>
      </c>
      <c r="E1470" s="2" t="s">
        <v>8181</v>
      </c>
      <c r="F1470" s="196" t="s">
        <v>6159</v>
      </c>
      <c r="G1470" s="2">
        <v>1</v>
      </c>
      <c r="H1470" s="2" t="s">
        <v>5760</v>
      </c>
      <c r="I1470" s="2" t="s">
        <v>5260</v>
      </c>
      <c r="J1470" s="2" t="s">
        <v>205</v>
      </c>
      <c r="K1470" s="2" t="s">
        <v>42</v>
      </c>
      <c r="L1470" s="34" t="str">
        <f t="shared" si="88"/>
        <v>神澤　悠斗 (1)</v>
      </c>
      <c r="M1470" s="34" t="str">
        <f t="shared" si="89"/>
        <v>07</v>
      </c>
      <c r="N1470" s="34" t="str">
        <f t="shared" si="90"/>
        <v>Yuto KANZAWA (07)</v>
      </c>
      <c r="O1470" s="34">
        <f t="shared" si="91"/>
        <v>100001480</v>
      </c>
    </row>
    <row r="1471" spans="1:15" ht="18">
      <c r="A1471" s="186">
        <v>1481</v>
      </c>
      <c r="B1471" s="2">
        <v>492329</v>
      </c>
      <c r="C1471" s="2" t="s">
        <v>969</v>
      </c>
      <c r="D1471" s="2" t="s">
        <v>8182</v>
      </c>
      <c r="E1471" s="2" t="s">
        <v>8183</v>
      </c>
      <c r="F1471" s="196" t="s">
        <v>6163</v>
      </c>
      <c r="G1471" s="2">
        <v>1</v>
      </c>
      <c r="H1471" s="2" t="s">
        <v>5759</v>
      </c>
      <c r="I1471" s="2" t="s">
        <v>57</v>
      </c>
      <c r="J1471" s="2" t="s">
        <v>5885</v>
      </c>
      <c r="K1471" s="2" t="s">
        <v>42</v>
      </c>
      <c r="L1471" s="34" t="str">
        <f t="shared" si="88"/>
        <v>山田　英汰 (1)</v>
      </c>
      <c r="M1471" s="34" t="str">
        <f t="shared" si="89"/>
        <v>06</v>
      </c>
      <c r="N1471" s="34" t="str">
        <f t="shared" si="90"/>
        <v>Eita YAMADA (06)</v>
      </c>
      <c r="O1471" s="34">
        <f t="shared" si="91"/>
        <v>100001481</v>
      </c>
    </row>
    <row r="1472" spans="1:15" ht="18">
      <c r="A1472" s="186">
        <v>1482</v>
      </c>
      <c r="B1472" s="2">
        <v>492329</v>
      </c>
      <c r="C1472" s="2" t="s">
        <v>969</v>
      </c>
      <c r="D1472" s="2" t="s">
        <v>8184</v>
      </c>
      <c r="E1472" s="2" t="s">
        <v>319</v>
      </c>
      <c r="F1472" s="196" t="s">
        <v>6895</v>
      </c>
      <c r="G1472" s="2">
        <v>1</v>
      </c>
      <c r="H1472" s="2" t="s">
        <v>5779</v>
      </c>
      <c r="I1472" s="2" t="s">
        <v>95</v>
      </c>
      <c r="J1472" s="2" t="s">
        <v>320</v>
      </c>
      <c r="K1472" s="2" t="s">
        <v>42</v>
      </c>
      <c r="L1472" s="34" t="str">
        <f t="shared" si="88"/>
        <v>上田　陽 (1)</v>
      </c>
      <c r="M1472" s="34" t="str">
        <f t="shared" si="89"/>
        <v>06</v>
      </c>
      <c r="N1472" s="34" t="str">
        <f t="shared" si="90"/>
        <v>Haru UEDA (06)</v>
      </c>
      <c r="O1472" s="34">
        <f t="shared" si="91"/>
        <v>100001482</v>
      </c>
    </row>
    <row r="1473" spans="1:15" ht="18">
      <c r="A1473" s="186">
        <v>1483</v>
      </c>
      <c r="B1473" s="2">
        <v>492329</v>
      </c>
      <c r="C1473" s="2" t="s">
        <v>969</v>
      </c>
      <c r="D1473" s="2" t="s">
        <v>8185</v>
      </c>
      <c r="E1473" s="2" t="s">
        <v>8186</v>
      </c>
      <c r="F1473" s="196" t="s">
        <v>8187</v>
      </c>
      <c r="G1473" s="2">
        <v>1</v>
      </c>
      <c r="H1473" s="2" t="s">
        <v>5760</v>
      </c>
      <c r="I1473" s="2" t="s">
        <v>598</v>
      </c>
      <c r="J1473" s="2" t="s">
        <v>434</v>
      </c>
      <c r="K1473" s="2" t="s">
        <v>42</v>
      </c>
      <c r="L1473" s="34" t="str">
        <f t="shared" si="88"/>
        <v>山根　琉偉 (1)</v>
      </c>
      <c r="M1473" s="34" t="str">
        <f t="shared" si="89"/>
        <v>06</v>
      </c>
      <c r="N1473" s="34" t="str">
        <f t="shared" si="90"/>
        <v>Rui YAMANE (06)</v>
      </c>
      <c r="O1473" s="34">
        <f t="shared" si="91"/>
        <v>100001483</v>
      </c>
    </row>
    <row r="1474" spans="1:15" ht="18">
      <c r="A1474" s="186">
        <v>1484</v>
      </c>
      <c r="B1474" s="2">
        <v>492329</v>
      </c>
      <c r="C1474" s="2" t="s">
        <v>969</v>
      </c>
      <c r="D1474" s="2" t="s">
        <v>8188</v>
      </c>
      <c r="E1474" s="2" t="s">
        <v>8189</v>
      </c>
      <c r="F1474" s="196" t="s">
        <v>8190</v>
      </c>
      <c r="G1474" s="2">
        <v>1</v>
      </c>
      <c r="H1474" s="2" t="s">
        <v>249</v>
      </c>
      <c r="I1474" s="2" t="s">
        <v>8191</v>
      </c>
      <c r="J1474" s="2" t="s">
        <v>7586</v>
      </c>
      <c r="K1474" s="2" t="s">
        <v>42</v>
      </c>
      <c r="L1474" s="34" t="str">
        <f t="shared" si="88"/>
        <v>石橋　誠司 (1)</v>
      </c>
      <c r="M1474" s="34" t="str">
        <f t="shared" si="89"/>
        <v>07</v>
      </c>
      <c r="N1474" s="34" t="str">
        <f t="shared" si="90"/>
        <v>Seiji ISIBASI (07)</v>
      </c>
      <c r="O1474" s="34">
        <f t="shared" si="91"/>
        <v>100001484</v>
      </c>
    </row>
    <row r="1475" spans="1:15" ht="18">
      <c r="A1475" s="186">
        <v>1485</v>
      </c>
      <c r="B1475" s="2">
        <v>492329</v>
      </c>
      <c r="C1475" s="2" t="s">
        <v>969</v>
      </c>
      <c r="D1475" s="2" t="s">
        <v>8192</v>
      </c>
      <c r="E1475" s="2" t="s">
        <v>8193</v>
      </c>
      <c r="F1475" s="196" t="s">
        <v>8194</v>
      </c>
      <c r="G1475" s="2">
        <v>1</v>
      </c>
      <c r="H1475" s="2" t="s">
        <v>5779</v>
      </c>
      <c r="I1475" s="2" t="s">
        <v>337</v>
      </c>
      <c r="J1475" s="2" t="s">
        <v>3052</v>
      </c>
      <c r="K1475" s="2" t="s">
        <v>42</v>
      </c>
      <c r="L1475" s="34" t="str">
        <f t="shared" ref="L1475:L1538" si="92">IF($A1475="","",$D1475&amp;" ("&amp;$G1475&amp;")")</f>
        <v>永野　景聖 (1)</v>
      </c>
      <c r="M1475" s="34" t="str">
        <f t="shared" ref="M1475:M1538" si="93">IF($A1475="","",RIGHT(YEAR($F1475),2))</f>
        <v>06</v>
      </c>
      <c r="N1475" s="34" t="str">
        <f t="shared" ref="N1475:N1538" si="94">IF($A1475="","",$J1475&amp;" "&amp;$I1475&amp;" ("&amp;$M1475&amp;")")</f>
        <v>Keisho NAGANO (06)</v>
      </c>
      <c r="O1475" s="34">
        <f t="shared" ref="O1475:O1538" si="95">IF($A1475="","",100000000+$A1475)</f>
        <v>100001485</v>
      </c>
    </row>
    <row r="1476" spans="1:15" ht="18">
      <c r="A1476" s="186">
        <v>1486</v>
      </c>
      <c r="B1476" s="2">
        <v>492430</v>
      </c>
      <c r="C1476" s="2" t="s">
        <v>822</v>
      </c>
      <c r="D1476" s="2" t="s">
        <v>1853</v>
      </c>
      <c r="E1476" s="2" t="s">
        <v>1854</v>
      </c>
      <c r="F1476" s="196" t="s">
        <v>3720</v>
      </c>
      <c r="G1476" s="2">
        <v>4</v>
      </c>
      <c r="H1476" s="2" t="s">
        <v>5760</v>
      </c>
      <c r="I1476" s="2" t="s">
        <v>1146</v>
      </c>
      <c r="J1476" s="2" t="s">
        <v>612</v>
      </c>
      <c r="K1476" s="2" t="s">
        <v>42</v>
      </c>
      <c r="L1476" s="34" t="str">
        <f t="shared" si="92"/>
        <v>池本　大介 (4)</v>
      </c>
      <c r="M1476" s="34" t="str">
        <f t="shared" si="93"/>
        <v>03</v>
      </c>
      <c r="N1476" s="34" t="str">
        <f t="shared" si="94"/>
        <v>Daisuke IKEMOTO (03)</v>
      </c>
      <c r="O1476" s="34">
        <f t="shared" si="95"/>
        <v>100001486</v>
      </c>
    </row>
    <row r="1477" spans="1:15" ht="18">
      <c r="A1477" s="186">
        <v>1487</v>
      </c>
      <c r="B1477" s="2">
        <v>492430</v>
      </c>
      <c r="C1477" s="2" t="s">
        <v>822</v>
      </c>
      <c r="D1477" s="2" t="s">
        <v>1855</v>
      </c>
      <c r="E1477" s="2" t="s">
        <v>1856</v>
      </c>
      <c r="F1477" s="196" t="s">
        <v>3899</v>
      </c>
      <c r="G1477" s="2">
        <v>4</v>
      </c>
      <c r="H1477" s="2" t="s">
        <v>5760</v>
      </c>
      <c r="I1477" s="2" t="s">
        <v>1857</v>
      </c>
      <c r="J1477" s="2" t="s">
        <v>513</v>
      </c>
      <c r="K1477" s="2" t="s">
        <v>42</v>
      </c>
      <c r="L1477" s="34" t="str">
        <f t="shared" si="92"/>
        <v>柴崎　優 (4)</v>
      </c>
      <c r="M1477" s="34" t="str">
        <f t="shared" si="93"/>
        <v>03</v>
      </c>
      <c r="N1477" s="34" t="str">
        <f t="shared" si="94"/>
        <v>Yu SHIBASAKI (03)</v>
      </c>
      <c r="O1477" s="34">
        <f t="shared" si="95"/>
        <v>100001487</v>
      </c>
    </row>
    <row r="1478" spans="1:15" ht="18">
      <c r="A1478" s="186">
        <v>1488</v>
      </c>
      <c r="B1478" s="2">
        <v>492430</v>
      </c>
      <c r="C1478" s="2" t="s">
        <v>822</v>
      </c>
      <c r="D1478" s="2" t="s">
        <v>1858</v>
      </c>
      <c r="E1478" s="2" t="s">
        <v>1859</v>
      </c>
      <c r="F1478" s="196" t="s">
        <v>5196</v>
      </c>
      <c r="G1478" s="2">
        <v>4</v>
      </c>
      <c r="H1478" s="2" t="s">
        <v>5759</v>
      </c>
      <c r="I1478" s="2" t="s">
        <v>1860</v>
      </c>
      <c r="J1478" s="2" t="s">
        <v>342</v>
      </c>
      <c r="K1478" s="2" t="s">
        <v>42</v>
      </c>
      <c r="L1478" s="34" t="str">
        <f t="shared" si="92"/>
        <v>末藤　唯人 (4)</v>
      </c>
      <c r="M1478" s="34" t="str">
        <f t="shared" si="93"/>
        <v>04</v>
      </c>
      <c r="N1478" s="34" t="str">
        <f t="shared" si="94"/>
        <v>Yuito SUETO (04)</v>
      </c>
      <c r="O1478" s="34">
        <f t="shared" si="95"/>
        <v>100001488</v>
      </c>
    </row>
    <row r="1479" spans="1:15" ht="18">
      <c r="A1479" s="186">
        <v>1489</v>
      </c>
      <c r="B1479" s="2">
        <v>492430</v>
      </c>
      <c r="C1479" s="2" t="s">
        <v>822</v>
      </c>
      <c r="D1479" s="2" t="s">
        <v>1861</v>
      </c>
      <c r="E1479" s="2" t="s">
        <v>1862</v>
      </c>
      <c r="F1479" s="196" t="s">
        <v>3900</v>
      </c>
      <c r="G1479" s="2">
        <v>4</v>
      </c>
      <c r="H1479" s="2" t="s">
        <v>5760</v>
      </c>
      <c r="I1479" s="2" t="s">
        <v>1863</v>
      </c>
      <c r="J1479" s="2" t="s">
        <v>140</v>
      </c>
      <c r="K1479" s="2" t="s">
        <v>42</v>
      </c>
      <c r="L1479" s="34" t="str">
        <f t="shared" si="92"/>
        <v>東原　知輝 (4)</v>
      </c>
      <c r="M1479" s="34" t="str">
        <f t="shared" si="93"/>
        <v>03</v>
      </c>
      <c r="N1479" s="34" t="str">
        <f t="shared" si="94"/>
        <v>Kazuki HIGASHIHARA (03)</v>
      </c>
      <c r="O1479" s="34">
        <f t="shared" si="95"/>
        <v>100001489</v>
      </c>
    </row>
    <row r="1480" spans="1:15" ht="18">
      <c r="A1480" s="186">
        <v>1490</v>
      </c>
      <c r="B1480" s="2">
        <v>492430</v>
      </c>
      <c r="C1480" s="2" t="s">
        <v>822</v>
      </c>
      <c r="D1480" s="2" t="s">
        <v>1864</v>
      </c>
      <c r="E1480" s="2" t="s">
        <v>579</v>
      </c>
      <c r="F1480" s="196" t="s">
        <v>4234</v>
      </c>
      <c r="G1480" s="2">
        <v>4</v>
      </c>
      <c r="H1480" s="2" t="s">
        <v>5978</v>
      </c>
      <c r="I1480" s="2" t="s">
        <v>274</v>
      </c>
      <c r="J1480" s="2" t="s">
        <v>179</v>
      </c>
      <c r="K1480" s="2" t="s">
        <v>42</v>
      </c>
      <c r="L1480" s="34" t="str">
        <f t="shared" si="92"/>
        <v>山本　慈喜 (4)</v>
      </c>
      <c r="M1480" s="34" t="str">
        <f t="shared" si="93"/>
        <v>04</v>
      </c>
      <c r="N1480" s="34" t="str">
        <f t="shared" si="94"/>
        <v>Itsuki YAMAMOTO (04)</v>
      </c>
      <c r="O1480" s="34">
        <f t="shared" si="95"/>
        <v>100001490</v>
      </c>
    </row>
    <row r="1481" spans="1:15" ht="18">
      <c r="A1481" s="186">
        <v>1491</v>
      </c>
      <c r="B1481" s="2">
        <v>492430</v>
      </c>
      <c r="C1481" s="2" t="s">
        <v>822</v>
      </c>
      <c r="D1481" s="2" t="s">
        <v>1865</v>
      </c>
      <c r="E1481" s="2" t="s">
        <v>1866</v>
      </c>
      <c r="F1481" s="196" t="s">
        <v>4334</v>
      </c>
      <c r="G1481" s="2">
        <v>4</v>
      </c>
      <c r="H1481" s="2" t="s">
        <v>5760</v>
      </c>
      <c r="I1481" s="2" t="s">
        <v>353</v>
      </c>
      <c r="J1481" s="2" t="s">
        <v>254</v>
      </c>
      <c r="K1481" s="2" t="s">
        <v>42</v>
      </c>
      <c r="L1481" s="34" t="str">
        <f t="shared" si="92"/>
        <v>吉川　新 (4)</v>
      </c>
      <c r="M1481" s="34" t="str">
        <f t="shared" si="93"/>
        <v>03</v>
      </c>
      <c r="N1481" s="34" t="str">
        <f t="shared" si="94"/>
        <v>Arata YOSHIKAWA (03)</v>
      </c>
      <c r="O1481" s="34">
        <f t="shared" si="95"/>
        <v>100001491</v>
      </c>
    </row>
    <row r="1482" spans="1:15" ht="18">
      <c r="A1482" s="186">
        <v>1492</v>
      </c>
      <c r="B1482" s="2">
        <v>492430</v>
      </c>
      <c r="C1482" s="2" t="s">
        <v>822</v>
      </c>
      <c r="D1482" s="2" t="s">
        <v>5203</v>
      </c>
      <c r="E1482" s="2" t="s">
        <v>5204</v>
      </c>
      <c r="F1482" s="196" t="s">
        <v>5205</v>
      </c>
      <c r="G1482" s="2">
        <v>3</v>
      </c>
      <c r="H1482" s="2" t="s">
        <v>5760</v>
      </c>
      <c r="I1482" s="2" t="s">
        <v>95</v>
      </c>
      <c r="J1482" s="2" t="s">
        <v>360</v>
      </c>
      <c r="K1482" s="2" t="s">
        <v>42</v>
      </c>
      <c r="L1482" s="34" t="str">
        <f t="shared" si="92"/>
        <v>上田　大翔 (3)</v>
      </c>
      <c r="M1482" s="34" t="str">
        <f t="shared" si="93"/>
        <v>04</v>
      </c>
      <c r="N1482" s="34" t="str">
        <f t="shared" si="94"/>
        <v>Yamato UEDA (04)</v>
      </c>
      <c r="O1482" s="34">
        <f t="shared" si="95"/>
        <v>100001492</v>
      </c>
    </row>
    <row r="1483" spans="1:15" ht="18">
      <c r="A1483" s="186">
        <v>1493</v>
      </c>
      <c r="B1483" s="2">
        <v>492430</v>
      </c>
      <c r="C1483" s="2" t="s">
        <v>822</v>
      </c>
      <c r="D1483" s="2" t="s">
        <v>5212</v>
      </c>
      <c r="E1483" s="2" t="s">
        <v>5213</v>
      </c>
      <c r="F1483" s="196" t="s">
        <v>3863</v>
      </c>
      <c r="G1483" s="2">
        <v>3</v>
      </c>
      <c r="H1483" s="2" t="s">
        <v>6128</v>
      </c>
      <c r="I1483" s="2" t="s">
        <v>476</v>
      </c>
      <c r="J1483" s="2" t="s">
        <v>629</v>
      </c>
      <c r="K1483" s="2" t="s">
        <v>42</v>
      </c>
      <c r="L1483" s="34" t="str">
        <f t="shared" si="92"/>
        <v>奥村　竜二 (3)</v>
      </c>
      <c r="M1483" s="34" t="str">
        <f t="shared" si="93"/>
        <v>04</v>
      </c>
      <c r="N1483" s="34" t="str">
        <f t="shared" si="94"/>
        <v>Ryuji OKUMURA (04)</v>
      </c>
      <c r="O1483" s="34">
        <f t="shared" si="95"/>
        <v>100001493</v>
      </c>
    </row>
    <row r="1484" spans="1:15" ht="18">
      <c r="A1484" s="186">
        <v>1494</v>
      </c>
      <c r="B1484" s="2">
        <v>492430</v>
      </c>
      <c r="C1484" s="2" t="s">
        <v>822</v>
      </c>
      <c r="D1484" s="2" t="s">
        <v>8195</v>
      </c>
      <c r="E1484" s="2" t="s">
        <v>8196</v>
      </c>
      <c r="F1484" s="196" t="s">
        <v>5451</v>
      </c>
      <c r="G1484" s="2">
        <v>3</v>
      </c>
      <c r="H1484" s="2" t="s">
        <v>5760</v>
      </c>
      <c r="I1484" s="2" t="s">
        <v>479</v>
      </c>
      <c r="J1484" s="2" t="s">
        <v>853</v>
      </c>
      <c r="K1484" s="2" t="s">
        <v>42</v>
      </c>
      <c r="L1484" s="34" t="str">
        <f t="shared" si="92"/>
        <v>川端　将英 (3)</v>
      </c>
      <c r="M1484" s="34" t="str">
        <f t="shared" si="93"/>
        <v>04</v>
      </c>
      <c r="N1484" s="34" t="str">
        <f t="shared" si="94"/>
        <v>Shoei KAWABATA (04)</v>
      </c>
      <c r="O1484" s="34">
        <f t="shared" si="95"/>
        <v>100001494</v>
      </c>
    </row>
    <row r="1485" spans="1:15" ht="18">
      <c r="A1485" s="186">
        <v>1495</v>
      </c>
      <c r="B1485" s="2">
        <v>492430</v>
      </c>
      <c r="C1485" s="2" t="s">
        <v>822</v>
      </c>
      <c r="D1485" s="2" t="s">
        <v>5199</v>
      </c>
      <c r="E1485" s="2" t="s">
        <v>5200</v>
      </c>
      <c r="F1485" s="196" t="s">
        <v>5201</v>
      </c>
      <c r="G1485" s="2">
        <v>3</v>
      </c>
      <c r="H1485" s="2" t="s">
        <v>5760</v>
      </c>
      <c r="I1485" s="2" t="s">
        <v>129</v>
      </c>
      <c r="J1485" s="2" t="s">
        <v>45</v>
      </c>
      <c r="K1485" s="2" t="s">
        <v>42</v>
      </c>
      <c r="L1485" s="34" t="str">
        <f t="shared" si="92"/>
        <v>田中　康太郎 (3)</v>
      </c>
      <c r="M1485" s="34" t="str">
        <f t="shared" si="93"/>
        <v>04</v>
      </c>
      <c r="N1485" s="34" t="str">
        <f t="shared" si="94"/>
        <v>Kotaro TANAKA (04)</v>
      </c>
      <c r="O1485" s="34">
        <f t="shared" si="95"/>
        <v>100001495</v>
      </c>
    </row>
    <row r="1486" spans="1:15" ht="18">
      <c r="A1486" s="186">
        <v>1496</v>
      </c>
      <c r="B1486" s="2">
        <v>492430</v>
      </c>
      <c r="C1486" s="2" t="s">
        <v>822</v>
      </c>
      <c r="D1486" s="2" t="s">
        <v>5206</v>
      </c>
      <c r="E1486" s="2" t="s">
        <v>5207</v>
      </c>
      <c r="F1486" s="196" t="s">
        <v>5208</v>
      </c>
      <c r="G1486" s="2">
        <v>3</v>
      </c>
      <c r="H1486" s="2" t="s">
        <v>5760</v>
      </c>
      <c r="I1486" s="2" t="s">
        <v>666</v>
      </c>
      <c r="J1486" s="2" t="s">
        <v>179</v>
      </c>
      <c r="K1486" s="2" t="s">
        <v>42</v>
      </c>
      <c r="L1486" s="34" t="str">
        <f t="shared" si="92"/>
        <v>中島　一喜 (3)</v>
      </c>
      <c r="M1486" s="34" t="str">
        <f t="shared" si="93"/>
        <v>04</v>
      </c>
      <c r="N1486" s="34" t="str">
        <f t="shared" si="94"/>
        <v>Itsuki NAKASHIMA (04)</v>
      </c>
      <c r="O1486" s="34">
        <f t="shared" si="95"/>
        <v>100001496</v>
      </c>
    </row>
    <row r="1487" spans="1:15" ht="18">
      <c r="A1487" s="186">
        <v>1497</v>
      </c>
      <c r="B1487" s="2">
        <v>492430</v>
      </c>
      <c r="C1487" s="2" t="s">
        <v>822</v>
      </c>
      <c r="D1487" s="2" t="s">
        <v>5197</v>
      </c>
      <c r="E1487" s="2" t="s">
        <v>5198</v>
      </c>
      <c r="F1487" s="196" t="s">
        <v>3779</v>
      </c>
      <c r="G1487" s="2">
        <v>3</v>
      </c>
      <c r="H1487" s="2" t="s">
        <v>5760</v>
      </c>
      <c r="I1487" s="2" t="s">
        <v>188</v>
      </c>
      <c r="J1487" s="2" t="s">
        <v>185</v>
      </c>
      <c r="K1487" s="2" t="s">
        <v>42</v>
      </c>
      <c r="L1487" s="34" t="str">
        <f t="shared" si="92"/>
        <v>福田　光晃 (3)</v>
      </c>
      <c r="M1487" s="34" t="str">
        <f t="shared" si="93"/>
        <v>04</v>
      </c>
      <c r="N1487" s="34" t="str">
        <f t="shared" si="94"/>
        <v>Hikaru FUKUDA (04)</v>
      </c>
      <c r="O1487" s="34">
        <f t="shared" si="95"/>
        <v>100001497</v>
      </c>
    </row>
    <row r="1488" spans="1:15" ht="18">
      <c r="A1488" s="186">
        <v>1498</v>
      </c>
      <c r="B1488" s="2">
        <v>492430</v>
      </c>
      <c r="C1488" s="2" t="s">
        <v>822</v>
      </c>
      <c r="D1488" s="2" t="s">
        <v>5209</v>
      </c>
      <c r="E1488" s="2" t="s">
        <v>5210</v>
      </c>
      <c r="F1488" s="196" t="s">
        <v>5211</v>
      </c>
      <c r="G1488" s="2">
        <v>3</v>
      </c>
      <c r="H1488" s="2" t="s">
        <v>5779</v>
      </c>
      <c r="I1488" s="2" t="s">
        <v>657</v>
      </c>
      <c r="J1488" s="2" t="s">
        <v>761</v>
      </c>
      <c r="K1488" s="2" t="s">
        <v>42</v>
      </c>
      <c r="L1488" s="34" t="str">
        <f t="shared" si="92"/>
        <v>安井　雅典 (3)</v>
      </c>
      <c r="M1488" s="34" t="str">
        <f t="shared" si="93"/>
        <v>04</v>
      </c>
      <c r="N1488" s="34" t="str">
        <f t="shared" si="94"/>
        <v>Masanori YASUI (04)</v>
      </c>
      <c r="O1488" s="34">
        <f t="shared" si="95"/>
        <v>100001498</v>
      </c>
    </row>
    <row r="1489" spans="1:15" ht="18">
      <c r="A1489" s="186">
        <v>1499</v>
      </c>
      <c r="B1489" s="2">
        <v>492430</v>
      </c>
      <c r="C1489" s="2" t="s">
        <v>822</v>
      </c>
      <c r="D1489" s="2" t="s">
        <v>8197</v>
      </c>
      <c r="E1489" s="2" t="s">
        <v>8198</v>
      </c>
      <c r="F1489" s="196" t="s">
        <v>8144</v>
      </c>
      <c r="G1489" s="2">
        <v>2</v>
      </c>
      <c r="H1489" s="2" t="s">
        <v>5760</v>
      </c>
      <c r="I1489" s="2" t="s">
        <v>3633</v>
      </c>
      <c r="J1489" s="2" t="s">
        <v>53</v>
      </c>
      <c r="K1489" s="2" t="s">
        <v>42</v>
      </c>
      <c r="L1489" s="34" t="str">
        <f t="shared" si="92"/>
        <v>今岡　侑希 (2)</v>
      </c>
      <c r="M1489" s="34" t="str">
        <f t="shared" si="93"/>
        <v>05</v>
      </c>
      <c r="N1489" s="34" t="str">
        <f t="shared" si="94"/>
        <v>Yuki IMAOKA (05)</v>
      </c>
      <c r="O1489" s="34">
        <f t="shared" si="95"/>
        <v>100001499</v>
      </c>
    </row>
    <row r="1490" spans="1:15" ht="18">
      <c r="A1490" s="186">
        <v>1500</v>
      </c>
      <c r="B1490" s="2">
        <v>492430</v>
      </c>
      <c r="C1490" s="2" t="s">
        <v>822</v>
      </c>
      <c r="D1490" s="2" t="s">
        <v>8199</v>
      </c>
      <c r="E1490" s="2" t="s">
        <v>8200</v>
      </c>
      <c r="F1490" s="196" t="s">
        <v>5875</v>
      </c>
      <c r="G1490" s="2">
        <v>2</v>
      </c>
      <c r="H1490" s="2" t="s">
        <v>5760</v>
      </c>
      <c r="I1490" s="2" t="s">
        <v>698</v>
      </c>
      <c r="J1490" s="2" t="s">
        <v>47</v>
      </c>
      <c r="K1490" s="2" t="s">
        <v>42</v>
      </c>
      <c r="L1490" s="34" t="str">
        <f t="shared" si="92"/>
        <v>久保　慶介 (2)</v>
      </c>
      <c r="M1490" s="34" t="str">
        <f t="shared" si="93"/>
        <v>05</v>
      </c>
      <c r="N1490" s="34" t="str">
        <f t="shared" si="94"/>
        <v>Keisuke KUBO (05)</v>
      </c>
      <c r="O1490" s="34">
        <f t="shared" si="95"/>
        <v>100001500</v>
      </c>
    </row>
    <row r="1491" spans="1:15" ht="18">
      <c r="A1491" s="186">
        <v>1501</v>
      </c>
      <c r="B1491" s="2">
        <v>492430</v>
      </c>
      <c r="C1491" s="2" t="s">
        <v>822</v>
      </c>
      <c r="D1491" s="2" t="s">
        <v>8201</v>
      </c>
      <c r="E1491" s="2" t="s">
        <v>8202</v>
      </c>
      <c r="F1491" s="196" t="s">
        <v>6752</v>
      </c>
      <c r="G1491" s="2">
        <v>2</v>
      </c>
      <c r="H1491" s="2" t="s">
        <v>5760</v>
      </c>
      <c r="I1491" s="2" t="s">
        <v>491</v>
      </c>
      <c r="J1491" s="2" t="s">
        <v>296</v>
      </c>
      <c r="K1491" s="2" t="s">
        <v>42</v>
      </c>
      <c r="L1491" s="34" t="str">
        <f t="shared" si="92"/>
        <v>黒田　大晴 (2)</v>
      </c>
      <c r="M1491" s="34" t="str">
        <f t="shared" si="93"/>
        <v>05</v>
      </c>
      <c r="N1491" s="34" t="str">
        <f t="shared" si="94"/>
        <v>Taisei KURODA (05)</v>
      </c>
      <c r="O1491" s="34">
        <f t="shared" si="95"/>
        <v>100001501</v>
      </c>
    </row>
    <row r="1492" spans="1:15" ht="18">
      <c r="A1492" s="186">
        <v>1502</v>
      </c>
      <c r="B1492" s="2">
        <v>492430</v>
      </c>
      <c r="C1492" s="2" t="s">
        <v>822</v>
      </c>
      <c r="D1492" s="2" t="s">
        <v>8203</v>
      </c>
      <c r="E1492" s="2" t="s">
        <v>8204</v>
      </c>
      <c r="F1492" s="196" t="s">
        <v>6255</v>
      </c>
      <c r="G1492" s="2">
        <v>2</v>
      </c>
      <c r="H1492" s="2" t="s">
        <v>5775</v>
      </c>
      <c r="I1492" s="2" t="s">
        <v>8205</v>
      </c>
      <c r="J1492" s="2" t="s">
        <v>1954</v>
      </c>
      <c r="K1492" s="2" t="s">
        <v>42</v>
      </c>
      <c r="L1492" s="34" t="str">
        <f t="shared" si="92"/>
        <v>周世原　春玖 (2)</v>
      </c>
      <c r="M1492" s="34" t="str">
        <f t="shared" si="93"/>
        <v>06</v>
      </c>
      <c r="N1492" s="34" t="str">
        <f t="shared" si="94"/>
        <v>Haku SUSEHARA (06)</v>
      </c>
      <c r="O1492" s="34">
        <f t="shared" si="95"/>
        <v>100001502</v>
      </c>
    </row>
    <row r="1493" spans="1:15" ht="18">
      <c r="A1493" s="186">
        <v>1503</v>
      </c>
      <c r="B1493" s="2">
        <v>492430</v>
      </c>
      <c r="C1493" s="2" t="s">
        <v>822</v>
      </c>
      <c r="D1493" s="2" t="s">
        <v>8206</v>
      </c>
      <c r="E1493" s="2" t="s">
        <v>8207</v>
      </c>
      <c r="F1493" s="196" t="s">
        <v>8208</v>
      </c>
      <c r="G1493" s="2">
        <v>2</v>
      </c>
      <c r="H1493" s="2" t="s">
        <v>249</v>
      </c>
      <c r="I1493" s="2" t="s">
        <v>333</v>
      </c>
      <c r="J1493" s="2" t="s">
        <v>139</v>
      </c>
      <c r="K1493" s="2" t="s">
        <v>42</v>
      </c>
      <c r="L1493" s="34" t="str">
        <f t="shared" si="92"/>
        <v>田辺　峻 (2)</v>
      </c>
      <c r="M1493" s="34" t="str">
        <f t="shared" si="93"/>
        <v>06</v>
      </c>
      <c r="N1493" s="34" t="str">
        <f t="shared" si="94"/>
        <v>Shun TANABE (06)</v>
      </c>
      <c r="O1493" s="34">
        <f t="shared" si="95"/>
        <v>100001503</v>
      </c>
    </row>
    <row r="1494" spans="1:15" ht="18">
      <c r="A1494" s="186">
        <v>1504</v>
      </c>
      <c r="B1494" s="2">
        <v>492430</v>
      </c>
      <c r="C1494" s="2" t="s">
        <v>822</v>
      </c>
      <c r="D1494" s="2" t="s">
        <v>8209</v>
      </c>
      <c r="E1494" s="2" t="s">
        <v>8210</v>
      </c>
      <c r="F1494" s="196" t="s">
        <v>6978</v>
      </c>
      <c r="G1494" s="2">
        <v>2</v>
      </c>
      <c r="H1494" s="2" t="s">
        <v>5760</v>
      </c>
      <c r="I1494" s="2" t="s">
        <v>751</v>
      </c>
      <c r="J1494" s="2" t="s">
        <v>327</v>
      </c>
      <c r="K1494" s="2" t="s">
        <v>42</v>
      </c>
      <c r="L1494" s="34" t="str">
        <f t="shared" si="92"/>
        <v>田村　翔輝 (2)</v>
      </c>
      <c r="M1494" s="34" t="str">
        <f t="shared" si="93"/>
        <v>05</v>
      </c>
      <c r="N1494" s="34" t="str">
        <f t="shared" si="94"/>
        <v>Shoki TAMURA (05)</v>
      </c>
      <c r="O1494" s="34">
        <f t="shared" si="95"/>
        <v>100001504</v>
      </c>
    </row>
    <row r="1495" spans="1:15" ht="18">
      <c r="A1495" s="186">
        <v>1505</v>
      </c>
      <c r="B1495" s="2">
        <v>492430</v>
      </c>
      <c r="C1495" s="2" t="s">
        <v>822</v>
      </c>
      <c r="D1495" s="2" t="s">
        <v>8211</v>
      </c>
      <c r="E1495" s="2" t="s">
        <v>8212</v>
      </c>
      <c r="F1495" s="196" t="s">
        <v>8213</v>
      </c>
      <c r="G1495" s="2">
        <v>2</v>
      </c>
      <c r="H1495" s="2" t="s">
        <v>6128</v>
      </c>
      <c r="I1495" s="2" t="s">
        <v>554</v>
      </c>
      <c r="J1495" s="2" t="s">
        <v>8214</v>
      </c>
      <c r="K1495" s="2" t="s">
        <v>42</v>
      </c>
      <c r="L1495" s="34" t="str">
        <f t="shared" si="92"/>
        <v>野田　努 (2)</v>
      </c>
      <c r="M1495" s="34" t="str">
        <f t="shared" si="93"/>
        <v>05</v>
      </c>
      <c r="N1495" s="34" t="str">
        <f t="shared" si="94"/>
        <v>Tsutomu NODA (05)</v>
      </c>
      <c r="O1495" s="34">
        <f t="shared" si="95"/>
        <v>100001505</v>
      </c>
    </row>
    <row r="1496" spans="1:15" ht="18">
      <c r="A1496" s="186">
        <v>1506</v>
      </c>
      <c r="B1496" s="2">
        <v>492430</v>
      </c>
      <c r="C1496" s="2" t="s">
        <v>822</v>
      </c>
      <c r="D1496" s="2" t="s">
        <v>8215</v>
      </c>
      <c r="E1496" s="2" t="s">
        <v>8216</v>
      </c>
      <c r="F1496" s="196" t="s">
        <v>6595</v>
      </c>
      <c r="G1496" s="2">
        <v>2</v>
      </c>
      <c r="H1496" s="2" t="s">
        <v>5760</v>
      </c>
      <c r="I1496" s="2" t="s">
        <v>8217</v>
      </c>
      <c r="J1496" s="2" t="s">
        <v>443</v>
      </c>
      <c r="K1496" s="2" t="s">
        <v>42</v>
      </c>
      <c r="L1496" s="34" t="str">
        <f t="shared" si="92"/>
        <v>前木場　獅音 (2)</v>
      </c>
      <c r="M1496" s="34" t="str">
        <f t="shared" si="93"/>
        <v>05</v>
      </c>
      <c r="N1496" s="34" t="str">
        <f t="shared" si="94"/>
        <v>Shion MAEKOBA (05)</v>
      </c>
      <c r="O1496" s="34">
        <f t="shared" si="95"/>
        <v>100001506</v>
      </c>
    </row>
    <row r="1497" spans="1:15" ht="18">
      <c r="A1497" s="186">
        <v>1507</v>
      </c>
      <c r="B1497" s="2">
        <v>492430</v>
      </c>
      <c r="C1497" s="2" t="s">
        <v>822</v>
      </c>
      <c r="D1497" s="2" t="s">
        <v>8218</v>
      </c>
      <c r="E1497" s="2" t="s">
        <v>8219</v>
      </c>
      <c r="F1497" s="196" t="s">
        <v>6050</v>
      </c>
      <c r="G1497" s="2">
        <v>2</v>
      </c>
      <c r="H1497" s="2" t="s">
        <v>5775</v>
      </c>
      <c r="I1497" s="2" t="s">
        <v>2398</v>
      </c>
      <c r="J1497" s="2" t="s">
        <v>541</v>
      </c>
      <c r="K1497" s="2" t="s">
        <v>42</v>
      </c>
      <c r="L1497" s="34" t="str">
        <f t="shared" si="92"/>
        <v>村山　颯良 (2)</v>
      </c>
      <c r="M1497" s="34" t="str">
        <f t="shared" si="93"/>
        <v>06</v>
      </c>
      <c r="N1497" s="34" t="str">
        <f t="shared" si="94"/>
        <v>Sora MURAYAMA (06)</v>
      </c>
      <c r="O1497" s="34">
        <f t="shared" si="95"/>
        <v>100001507</v>
      </c>
    </row>
    <row r="1498" spans="1:15" ht="18">
      <c r="A1498" s="186">
        <v>1508</v>
      </c>
      <c r="B1498" s="2">
        <v>492430</v>
      </c>
      <c r="C1498" s="2" t="s">
        <v>822</v>
      </c>
      <c r="D1498" s="2" t="s">
        <v>8220</v>
      </c>
      <c r="E1498" s="2" t="s">
        <v>8221</v>
      </c>
      <c r="F1498" s="196" t="s">
        <v>6570</v>
      </c>
      <c r="G1498" s="2">
        <v>1</v>
      </c>
      <c r="H1498" s="2" t="s">
        <v>5775</v>
      </c>
      <c r="I1498" s="2" t="s">
        <v>278</v>
      </c>
      <c r="J1498" s="2" t="s">
        <v>203</v>
      </c>
      <c r="K1498" s="2" t="s">
        <v>42</v>
      </c>
      <c r="L1498" s="34" t="str">
        <f t="shared" si="92"/>
        <v>井上　隆世 (1)</v>
      </c>
      <c r="M1498" s="34" t="str">
        <f t="shared" si="93"/>
        <v>05</v>
      </c>
      <c r="N1498" s="34" t="str">
        <f t="shared" si="94"/>
        <v>Ryusei INOUE (05)</v>
      </c>
      <c r="O1498" s="34">
        <f t="shared" si="95"/>
        <v>100001508</v>
      </c>
    </row>
    <row r="1499" spans="1:15" ht="18">
      <c r="A1499" s="186">
        <v>1509</v>
      </c>
      <c r="B1499" s="2">
        <v>492430</v>
      </c>
      <c r="C1499" s="2" t="s">
        <v>822</v>
      </c>
      <c r="D1499" s="2" t="s">
        <v>8222</v>
      </c>
      <c r="E1499" s="2" t="s">
        <v>8223</v>
      </c>
      <c r="F1499" s="196" t="s">
        <v>8224</v>
      </c>
      <c r="G1499" s="2">
        <v>1</v>
      </c>
      <c r="H1499" s="2" t="s">
        <v>6024</v>
      </c>
      <c r="I1499" s="2" t="s">
        <v>8225</v>
      </c>
      <c r="J1499" s="2" t="s">
        <v>5174</v>
      </c>
      <c r="K1499" s="2" t="s">
        <v>42</v>
      </c>
      <c r="L1499" s="34" t="str">
        <f t="shared" si="92"/>
        <v>大屋鋪　燈矢 (1)</v>
      </c>
      <c r="M1499" s="34" t="str">
        <f t="shared" si="93"/>
        <v>07</v>
      </c>
      <c r="N1499" s="34" t="str">
        <f t="shared" si="94"/>
        <v>Toya OYASHIKI (07)</v>
      </c>
      <c r="O1499" s="34">
        <f t="shared" si="95"/>
        <v>100001509</v>
      </c>
    </row>
    <row r="1500" spans="1:15" ht="18">
      <c r="A1500" s="186">
        <v>1510</v>
      </c>
      <c r="B1500" s="2">
        <v>492430</v>
      </c>
      <c r="C1500" s="2" t="s">
        <v>822</v>
      </c>
      <c r="D1500" s="2" t="s">
        <v>8226</v>
      </c>
      <c r="E1500" s="2" t="s">
        <v>8227</v>
      </c>
      <c r="F1500" s="196" t="s">
        <v>8228</v>
      </c>
      <c r="G1500" s="2">
        <v>1</v>
      </c>
      <c r="H1500" s="2" t="s">
        <v>5759</v>
      </c>
      <c r="I1500" s="2" t="s">
        <v>107</v>
      </c>
      <c r="J1500" s="2" t="s">
        <v>8229</v>
      </c>
      <c r="K1500" s="2" t="s">
        <v>42</v>
      </c>
      <c r="L1500" s="34" t="str">
        <f t="shared" si="92"/>
        <v>小野　明育 (1)</v>
      </c>
      <c r="M1500" s="34" t="str">
        <f t="shared" si="93"/>
        <v>06</v>
      </c>
      <c r="N1500" s="34" t="str">
        <f t="shared" si="94"/>
        <v>Asuku ONO (06)</v>
      </c>
      <c r="O1500" s="34">
        <f t="shared" si="95"/>
        <v>100001510</v>
      </c>
    </row>
    <row r="1501" spans="1:15" ht="18">
      <c r="A1501" s="186">
        <v>1511</v>
      </c>
      <c r="B1501" s="2">
        <v>492430</v>
      </c>
      <c r="C1501" s="2" t="s">
        <v>822</v>
      </c>
      <c r="D1501" s="2" t="s">
        <v>8230</v>
      </c>
      <c r="E1501" s="2" t="s">
        <v>8231</v>
      </c>
      <c r="F1501" s="196" t="s">
        <v>8232</v>
      </c>
      <c r="G1501" s="2">
        <v>1</v>
      </c>
      <c r="H1501" s="2" t="s">
        <v>5760</v>
      </c>
      <c r="I1501" s="2" t="s">
        <v>8233</v>
      </c>
      <c r="J1501" s="2" t="s">
        <v>8234</v>
      </c>
      <c r="K1501" s="2" t="s">
        <v>42</v>
      </c>
      <c r="L1501" s="34" t="str">
        <f t="shared" si="92"/>
        <v>國友　勇旗 (1)</v>
      </c>
      <c r="M1501" s="34" t="str">
        <f t="shared" si="93"/>
        <v>07</v>
      </c>
      <c r="N1501" s="34" t="str">
        <f t="shared" si="94"/>
        <v>Ikki KUNITOMO (07)</v>
      </c>
      <c r="O1501" s="34">
        <f t="shared" si="95"/>
        <v>100001511</v>
      </c>
    </row>
    <row r="1502" spans="1:15" ht="18">
      <c r="A1502" s="186">
        <v>1512</v>
      </c>
      <c r="B1502" s="2">
        <v>492430</v>
      </c>
      <c r="C1502" s="2" t="s">
        <v>822</v>
      </c>
      <c r="D1502" s="2" t="s">
        <v>8235</v>
      </c>
      <c r="E1502" s="2" t="s">
        <v>8236</v>
      </c>
      <c r="F1502" s="196" t="s">
        <v>8237</v>
      </c>
      <c r="G1502" s="2">
        <v>1</v>
      </c>
      <c r="H1502" s="2" t="s">
        <v>5775</v>
      </c>
      <c r="I1502" s="2" t="s">
        <v>136</v>
      </c>
      <c r="J1502" s="2" t="s">
        <v>56</v>
      </c>
      <c r="K1502" s="2" t="s">
        <v>42</v>
      </c>
      <c r="L1502" s="34" t="str">
        <f t="shared" si="92"/>
        <v>斎藤　翼 (1)</v>
      </c>
      <c r="M1502" s="34" t="str">
        <f t="shared" si="93"/>
        <v>06</v>
      </c>
      <c r="N1502" s="34" t="str">
        <f t="shared" si="94"/>
        <v>Tsubasa SAITO (06)</v>
      </c>
      <c r="O1502" s="34">
        <f t="shared" si="95"/>
        <v>100001512</v>
      </c>
    </row>
    <row r="1503" spans="1:15" ht="18">
      <c r="A1503" s="186">
        <v>1513</v>
      </c>
      <c r="B1503" s="2">
        <v>492430</v>
      </c>
      <c r="C1503" s="2" t="s">
        <v>822</v>
      </c>
      <c r="D1503" s="2" t="s">
        <v>8238</v>
      </c>
      <c r="E1503" s="2" t="s">
        <v>8239</v>
      </c>
      <c r="F1503" s="196" t="s">
        <v>8240</v>
      </c>
      <c r="G1503" s="2">
        <v>1</v>
      </c>
      <c r="H1503" s="2" t="s">
        <v>5760</v>
      </c>
      <c r="I1503" s="2" t="s">
        <v>80</v>
      </c>
      <c r="J1503" s="2" t="s">
        <v>94</v>
      </c>
      <c r="K1503" s="2" t="s">
        <v>42</v>
      </c>
      <c r="L1503" s="34" t="str">
        <f t="shared" si="92"/>
        <v>谷口　颯汰 (1)</v>
      </c>
      <c r="M1503" s="34" t="str">
        <f t="shared" si="93"/>
        <v>06</v>
      </c>
      <c r="N1503" s="34" t="str">
        <f t="shared" si="94"/>
        <v>Sota TANIGUCHI (06)</v>
      </c>
      <c r="O1503" s="34">
        <f t="shared" si="95"/>
        <v>100001513</v>
      </c>
    </row>
    <row r="1504" spans="1:15" ht="18">
      <c r="A1504" s="186">
        <v>1514</v>
      </c>
      <c r="B1504" s="2">
        <v>492430</v>
      </c>
      <c r="C1504" s="2" t="s">
        <v>822</v>
      </c>
      <c r="D1504" s="2" t="s">
        <v>8241</v>
      </c>
      <c r="E1504" s="2" t="s">
        <v>8242</v>
      </c>
      <c r="F1504" s="196" t="s">
        <v>8243</v>
      </c>
      <c r="G1504" s="2">
        <v>1</v>
      </c>
      <c r="H1504" s="2" t="s">
        <v>5760</v>
      </c>
      <c r="I1504" s="2" t="s">
        <v>8244</v>
      </c>
      <c r="J1504" s="2" t="s">
        <v>94</v>
      </c>
      <c r="K1504" s="2" t="s">
        <v>42</v>
      </c>
      <c r="L1504" s="34" t="str">
        <f t="shared" si="92"/>
        <v>津崎　颯大 (1)</v>
      </c>
      <c r="M1504" s="34" t="str">
        <f t="shared" si="93"/>
        <v>07</v>
      </c>
      <c r="N1504" s="34" t="str">
        <f t="shared" si="94"/>
        <v>Sota TSUZAKI (07)</v>
      </c>
      <c r="O1504" s="34">
        <f t="shared" si="95"/>
        <v>100001514</v>
      </c>
    </row>
    <row r="1505" spans="1:15" ht="18">
      <c r="A1505" s="186">
        <v>1515</v>
      </c>
      <c r="B1505" s="2">
        <v>492430</v>
      </c>
      <c r="C1505" s="2" t="s">
        <v>822</v>
      </c>
      <c r="D1505" s="2" t="s">
        <v>8245</v>
      </c>
      <c r="E1505" s="2" t="s">
        <v>8246</v>
      </c>
      <c r="F1505" s="196" t="s">
        <v>8247</v>
      </c>
      <c r="G1505" s="2">
        <v>1</v>
      </c>
      <c r="H1505" s="2" t="s">
        <v>5760</v>
      </c>
      <c r="I1505" s="2" t="s">
        <v>168</v>
      </c>
      <c r="J1505" s="2" t="s">
        <v>71</v>
      </c>
      <c r="K1505" s="2" t="s">
        <v>42</v>
      </c>
      <c r="L1505" s="34" t="str">
        <f t="shared" si="92"/>
        <v>中尾　香輝 (1)</v>
      </c>
      <c r="M1505" s="34" t="str">
        <f t="shared" si="93"/>
        <v>06</v>
      </c>
      <c r="N1505" s="34" t="str">
        <f t="shared" si="94"/>
        <v>Koki NAKAO (06)</v>
      </c>
      <c r="O1505" s="34">
        <f t="shared" si="95"/>
        <v>100001515</v>
      </c>
    </row>
    <row r="1506" spans="1:15" ht="18">
      <c r="A1506" s="186">
        <v>1516</v>
      </c>
      <c r="B1506" s="2">
        <v>492430</v>
      </c>
      <c r="C1506" s="2" t="s">
        <v>822</v>
      </c>
      <c r="D1506" s="2" t="s">
        <v>8248</v>
      </c>
      <c r="E1506" s="2" t="s">
        <v>8249</v>
      </c>
      <c r="F1506" s="196" t="s">
        <v>8250</v>
      </c>
      <c r="G1506" s="2">
        <v>1</v>
      </c>
      <c r="H1506" s="2" t="s">
        <v>5760</v>
      </c>
      <c r="I1506" s="2" t="s">
        <v>8251</v>
      </c>
      <c r="J1506" s="2" t="s">
        <v>71</v>
      </c>
      <c r="K1506" s="2" t="s">
        <v>42</v>
      </c>
      <c r="L1506" s="34" t="str">
        <f t="shared" si="92"/>
        <v>藤本　虹輝 (1)</v>
      </c>
      <c r="M1506" s="34" t="str">
        <f t="shared" si="93"/>
        <v>06</v>
      </c>
      <c r="N1506" s="34" t="str">
        <f t="shared" si="94"/>
        <v>Koki FIJIMOTO (06)</v>
      </c>
      <c r="O1506" s="34">
        <f t="shared" si="95"/>
        <v>100001516</v>
      </c>
    </row>
    <row r="1507" spans="1:15" ht="18">
      <c r="A1507" s="186">
        <v>1517</v>
      </c>
      <c r="B1507" s="2">
        <v>492430</v>
      </c>
      <c r="C1507" s="2" t="s">
        <v>822</v>
      </c>
      <c r="D1507" s="2" t="s">
        <v>8252</v>
      </c>
      <c r="E1507" s="2" t="s">
        <v>8253</v>
      </c>
      <c r="F1507" s="196" t="s">
        <v>6005</v>
      </c>
      <c r="G1507" s="2">
        <v>1</v>
      </c>
      <c r="H1507" s="2" t="s">
        <v>5760</v>
      </c>
      <c r="I1507" s="2" t="s">
        <v>46</v>
      </c>
      <c r="J1507" s="2" t="s">
        <v>134</v>
      </c>
      <c r="K1507" s="2" t="s">
        <v>42</v>
      </c>
      <c r="L1507" s="34" t="str">
        <f t="shared" si="92"/>
        <v>藤本　健吾 (1)</v>
      </c>
      <c r="M1507" s="34" t="str">
        <f t="shared" si="93"/>
        <v>06</v>
      </c>
      <c r="N1507" s="34" t="str">
        <f t="shared" si="94"/>
        <v>Kengo FUJIMOTO (06)</v>
      </c>
      <c r="O1507" s="34">
        <f t="shared" si="95"/>
        <v>100001517</v>
      </c>
    </row>
    <row r="1508" spans="1:15" ht="18">
      <c r="A1508" s="186">
        <v>1518</v>
      </c>
      <c r="B1508" s="2">
        <v>492430</v>
      </c>
      <c r="C1508" s="2" t="s">
        <v>822</v>
      </c>
      <c r="D1508" s="2" t="s">
        <v>8254</v>
      </c>
      <c r="E1508" s="2" t="s">
        <v>8255</v>
      </c>
      <c r="F1508" s="196" t="s">
        <v>6921</v>
      </c>
      <c r="G1508" s="2">
        <v>1</v>
      </c>
      <c r="H1508" s="2" t="s">
        <v>5760</v>
      </c>
      <c r="I1508" s="2" t="s">
        <v>1221</v>
      </c>
      <c r="J1508" s="2" t="s">
        <v>475</v>
      </c>
      <c r="K1508" s="2" t="s">
        <v>42</v>
      </c>
      <c r="L1508" s="34" t="str">
        <f t="shared" si="92"/>
        <v>松浦　寛明 (1)</v>
      </c>
      <c r="M1508" s="34" t="str">
        <f t="shared" si="93"/>
        <v>06</v>
      </c>
      <c r="N1508" s="34" t="str">
        <f t="shared" si="94"/>
        <v>Hiroaki MATSUURA (06)</v>
      </c>
      <c r="O1508" s="34">
        <f t="shared" si="95"/>
        <v>100001518</v>
      </c>
    </row>
    <row r="1509" spans="1:15" ht="18">
      <c r="A1509" s="186">
        <v>1519</v>
      </c>
      <c r="B1509" s="2">
        <v>492430</v>
      </c>
      <c r="C1509" s="2" t="s">
        <v>822</v>
      </c>
      <c r="D1509" s="2" t="s">
        <v>8256</v>
      </c>
      <c r="E1509" s="2" t="s">
        <v>8257</v>
      </c>
      <c r="F1509" s="196" t="s">
        <v>8187</v>
      </c>
      <c r="G1509" s="2">
        <v>1</v>
      </c>
      <c r="H1509" s="2" t="s">
        <v>5760</v>
      </c>
      <c r="I1509" s="2" t="s">
        <v>207</v>
      </c>
      <c r="J1509" s="2" t="s">
        <v>126</v>
      </c>
      <c r="K1509" s="2" t="s">
        <v>42</v>
      </c>
      <c r="L1509" s="34" t="str">
        <f t="shared" si="92"/>
        <v>松山　瑠希 (1)</v>
      </c>
      <c r="M1509" s="34" t="str">
        <f t="shared" si="93"/>
        <v>06</v>
      </c>
      <c r="N1509" s="34" t="str">
        <f t="shared" si="94"/>
        <v>Ryuki MATSUYAMA (06)</v>
      </c>
      <c r="O1509" s="34">
        <f t="shared" si="95"/>
        <v>100001519</v>
      </c>
    </row>
    <row r="1510" spans="1:15" ht="18">
      <c r="A1510" s="186">
        <v>1520</v>
      </c>
      <c r="B1510" s="2">
        <v>492355</v>
      </c>
      <c r="C1510" s="2" t="s">
        <v>840</v>
      </c>
      <c r="D1510" s="2" t="s">
        <v>1875</v>
      </c>
      <c r="E1510" s="2" t="s">
        <v>1876</v>
      </c>
      <c r="F1510" s="196" t="s">
        <v>3715</v>
      </c>
      <c r="G1510" s="2">
        <v>4</v>
      </c>
      <c r="H1510" s="2" t="s">
        <v>5759</v>
      </c>
      <c r="I1510" s="2" t="s">
        <v>866</v>
      </c>
      <c r="J1510" s="2" t="s">
        <v>73</v>
      </c>
      <c r="K1510" s="2" t="s">
        <v>42</v>
      </c>
      <c r="L1510" s="34" t="str">
        <f t="shared" si="92"/>
        <v>大葉　遼 (4)</v>
      </c>
      <c r="M1510" s="34" t="str">
        <f t="shared" si="93"/>
        <v>03</v>
      </c>
      <c r="N1510" s="34" t="str">
        <f t="shared" si="94"/>
        <v>Ryo OBA (03)</v>
      </c>
      <c r="O1510" s="34">
        <f t="shared" si="95"/>
        <v>100001520</v>
      </c>
    </row>
    <row r="1511" spans="1:15" ht="18">
      <c r="A1511" s="186">
        <v>1521</v>
      </c>
      <c r="B1511" s="2">
        <v>492355</v>
      </c>
      <c r="C1511" s="2" t="s">
        <v>840</v>
      </c>
      <c r="D1511" s="2" t="s">
        <v>1877</v>
      </c>
      <c r="E1511" s="2" t="s">
        <v>1878</v>
      </c>
      <c r="F1511" s="196" t="s">
        <v>3838</v>
      </c>
      <c r="G1511" s="2">
        <v>4</v>
      </c>
      <c r="H1511" s="2" t="s">
        <v>5759</v>
      </c>
      <c r="I1511" s="2" t="s">
        <v>1879</v>
      </c>
      <c r="J1511" s="2" t="s">
        <v>1880</v>
      </c>
      <c r="K1511" s="2" t="s">
        <v>42</v>
      </c>
      <c r="L1511" s="34" t="str">
        <f t="shared" si="92"/>
        <v>押井　耀 (4)</v>
      </c>
      <c r="M1511" s="34" t="str">
        <f t="shared" si="93"/>
        <v>03</v>
      </c>
      <c r="N1511" s="34" t="str">
        <f t="shared" si="94"/>
        <v>Kagaya OSHII (03)</v>
      </c>
      <c r="O1511" s="34">
        <f t="shared" si="95"/>
        <v>100001521</v>
      </c>
    </row>
    <row r="1512" spans="1:15" ht="18">
      <c r="A1512" s="186">
        <v>1522</v>
      </c>
      <c r="B1512" s="2">
        <v>492355</v>
      </c>
      <c r="C1512" s="2" t="s">
        <v>840</v>
      </c>
      <c r="D1512" s="2" t="s">
        <v>1881</v>
      </c>
      <c r="E1512" s="2" t="s">
        <v>1882</v>
      </c>
      <c r="F1512" s="196" t="s">
        <v>3603</v>
      </c>
      <c r="G1512" s="2">
        <v>4</v>
      </c>
      <c r="H1512" s="2" t="s">
        <v>5759</v>
      </c>
      <c r="I1512" s="2" t="s">
        <v>1095</v>
      </c>
      <c r="J1512" s="2" t="s">
        <v>1883</v>
      </c>
      <c r="K1512" s="2" t="s">
        <v>42</v>
      </c>
      <c r="L1512" s="34" t="str">
        <f t="shared" si="92"/>
        <v>梶田　風也 (4)</v>
      </c>
      <c r="M1512" s="34" t="str">
        <f t="shared" si="93"/>
        <v>03</v>
      </c>
      <c r="N1512" s="34" t="str">
        <f t="shared" si="94"/>
        <v>Fuya KAJITA (03)</v>
      </c>
      <c r="O1512" s="34">
        <f t="shared" si="95"/>
        <v>100001522</v>
      </c>
    </row>
    <row r="1513" spans="1:15" ht="18">
      <c r="A1513" s="186">
        <v>1523</v>
      </c>
      <c r="B1513" s="2">
        <v>492355</v>
      </c>
      <c r="C1513" s="2" t="s">
        <v>840</v>
      </c>
      <c r="D1513" s="2" t="s">
        <v>1884</v>
      </c>
      <c r="E1513" s="2" t="s">
        <v>1885</v>
      </c>
      <c r="F1513" s="196" t="s">
        <v>5013</v>
      </c>
      <c r="G1513" s="2">
        <v>4</v>
      </c>
      <c r="H1513" s="2" t="s">
        <v>5779</v>
      </c>
      <c r="I1513" s="2" t="s">
        <v>613</v>
      </c>
      <c r="J1513" s="2" t="s">
        <v>296</v>
      </c>
      <c r="K1513" s="2" t="s">
        <v>42</v>
      </c>
      <c r="L1513" s="34" t="str">
        <f t="shared" si="92"/>
        <v>北澤　太晟 (4)</v>
      </c>
      <c r="M1513" s="34" t="str">
        <f t="shared" si="93"/>
        <v>03</v>
      </c>
      <c r="N1513" s="34" t="str">
        <f t="shared" si="94"/>
        <v>Taisei KITAZAWA (03)</v>
      </c>
      <c r="O1513" s="34">
        <f t="shared" si="95"/>
        <v>100001523</v>
      </c>
    </row>
    <row r="1514" spans="1:15" ht="18">
      <c r="A1514" s="186">
        <v>1524</v>
      </c>
      <c r="B1514" s="2">
        <v>492355</v>
      </c>
      <c r="C1514" s="2" t="s">
        <v>840</v>
      </c>
      <c r="D1514" s="2" t="s">
        <v>1083</v>
      </c>
      <c r="E1514" s="2" t="s">
        <v>1886</v>
      </c>
      <c r="F1514" s="196" t="s">
        <v>4924</v>
      </c>
      <c r="G1514" s="2">
        <v>4</v>
      </c>
      <c r="H1514" s="2" t="s">
        <v>5759</v>
      </c>
      <c r="I1514" s="2" t="s">
        <v>199</v>
      </c>
      <c r="J1514" s="2" t="s">
        <v>449</v>
      </c>
      <c r="K1514" s="2" t="s">
        <v>42</v>
      </c>
      <c r="L1514" s="34" t="str">
        <f t="shared" si="92"/>
        <v>木村　元 (4)</v>
      </c>
      <c r="M1514" s="34" t="str">
        <f t="shared" si="93"/>
        <v>03</v>
      </c>
      <c r="N1514" s="34" t="str">
        <f t="shared" si="94"/>
        <v>Hajime KIMURA (03)</v>
      </c>
      <c r="O1514" s="34">
        <f t="shared" si="95"/>
        <v>100001524</v>
      </c>
    </row>
    <row r="1515" spans="1:15" ht="18">
      <c r="A1515" s="186">
        <v>1525</v>
      </c>
      <c r="B1515" s="2">
        <v>492355</v>
      </c>
      <c r="C1515" s="2" t="s">
        <v>840</v>
      </c>
      <c r="D1515" s="2" t="s">
        <v>1887</v>
      </c>
      <c r="E1515" s="2" t="s">
        <v>1888</v>
      </c>
      <c r="F1515" s="196" t="s">
        <v>5093</v>
      </c>
      <c r="G1515" s="2">
        <v>4</v>
      </c>
      <c r="H1515" s="2" t="s">
        <v>5759</v>
      </c>
      <c r="I1515" s="2" t="s">
        <v>199</v>
      </c>
      <c r="J1515" s="2" t="s">
        <v>859</v>
      </c>
      <c r="K1515" s="2" t="s">
        <v>42</v>
      </c>
      <c r="L1515" s="34" t="str">
        <f t="shared" si="92"/>
        <v>木村　海和 (4)</v>
      </c>
      <c r="M1515" s="34" t="str">
        <f t="shared" si="93"/>
        <v>04</v>
      </c>
      <c r="N1515" s="34" t="str">
        <f t="shared" si="94"/>
        <v>Minato KIMURA (04)</v>
      </c>
      <c r="O1515" s="34">
        <f t="shared" si="95"/>
        <v>100001525</v>
      </c>
    </row>
    <row r="1516" spans="1:15" ht="18">
      <c r="A1516" s="186">
        <v>1526</v>
      </c>
      <c r="B1516" s="2">
        <v>492355</v>
      </c>
      <c r="C1516" s="2" t="s">
        <v>840</v>
      </c>
      <c r="D1516" s="2" t="s">
        <v>1889</v>
      </c>
      <c r="E1516" s="2" t="s">
        <v>1890</v>
      </c>
      <c r="F1516" s="196" t="s">
        <v>3614</v>
      </c>
      <c r="G1516" s="2">
        <v>4</v>
      </c>
      <c r="H1516" s="2" t="s">
        <v>5759</v>
      </c>
      <c r="I1516" s="2" t="s">
        <v>1891</v>
      </c>
      <c r="J1516" s="2" t="s">
        <v>1892</v>
      </c>
      <c r="K1516" s="2" t="s">
        <v>42</v>
      </c>
      <c r="L1516" s="34" t="str">
        <f t="shared" si="92"/>
        <v>黒岩　依央 (4)</v>
      </c>
      <c r="M1516" s="34" t="str">
        <f t="shared" si="93"/>
        <v>04</v>
      </c>
      <c r="N1516" s="34" t="str">
        <f t="shared" si="94"/>
        <v>Io KUROIWA (04)</v>
      </c>
      <c r="O1516" s="34">
        <f t="shared" si="95"/>
        <v>100001526</v>
      </c>
    </row>
    <row r="1517" spans="1:15" ht="18">
      <c r="A1517" s="186">
        <v>1527</v>
      </c>
      <c r="B1517" s="2">
        <v>492355</v>
      </c>
      <c r="C1517" s="2" t="s">
        <v>840</v>
      </c>
      <c r="D1517" s="2" t="s">
        <v>1893</v>
      </c>
      <c r="E1517" s="2" t="s">
        <v>1894</v>
      </c>
      <c r="F1517" s="196" t="s">
        <v>3606</v>
      </c>
      <c r="G1517" s="2">
        <v>4</v>
      </c>
      <c r="H1517" s="2" t="s">
        <v>5768</v>
      </c>
      <c r="I1517" s="2" t="s">
        <v>602</v>
      </c>
      <c r="J1517" s="2" t="s">
        <v>163</v>
      </c>
      <c r="K1517" s="2" t="s">
        <v>42</v>
      </c>
      <c r="L1517" s="34" t="str">
        <f t="shared" si="92"/>
        <v>國谷　和飛 (4)</v>
      </c>
      <c r="M1517" s="34" t="str">
        <f t="shared" si="93"/>
        <v>04</v>
      </c>
      <c r="N1517" s="34" t="str">
        <f t="shared" si="94"/>
        <v>Kazuto KUNITANI (04)</v>
      </c>
      <c r="O1517" s="34">
        <f t="shared" si="95"/>
        <v>100001527</v>
      </c>
    </row>
    <row r="1518" spans="1:15" ht="18">
      <c r="A1518" s="186">
        <v>1528</v>
      </c>
      <c r="B1518" s="2">
        <v>492355</v>
      </c>
      <c r="C1518" s="2" t="s">
        <v>840</v>
      </c>
      <c r="D1518" s="2" t="s">
        <v>1895</v>
      </c>
      <c r="E1518" s="2" t="s">
        <v>1896</v>
      </c>
      <c r="F1518" s="196" t="s">
        <v>4538</v>
      </c>
      <c r="G1518" s="2">
        <v>4</v>
      </c>
      <c r="H1518" s="2" t="s">
        <v>5759</v>
      </c>
      <c r="I1518" s="2" t="s">
        <v>1897</v>
      </c>
      <c r="J1518" s="2" t="s">
        <v>128</v>
      </c>
      <c r="K1518" s="2" t="s">
        <v>42</v>
      </c>
      <c r="L1518" s="34" t="str">
        <f t="shared" si="92"/>
        <v>陶　康平 (4)</v>
      </c>
      <c r="M1518" s="34" t="str">
        <f t="shared" si="93"/>
        <v>03</v>
      </c>
      <c r="N1518" s="34" t="str">
        <f t="shared" si="94"/>
        <v>Kohei SUE (03)</v>
      </c>
      <c r="O1518" s="34">
        <f t="shared" si="95"/>
        <v>100001528</v>
      </c>
    </row>
    <row r="1519" spans="1:15" ht="18">
      <c r="A1519" s="186">
        <v>1529</v>
      </c>
      <c r="B1519" s="2">
        <v>492355</v>
      </c>
      <c r="C1519" s="2" t="s">
        <v>840</v>
      </c>
      <c r="D1519" s="2" t="s">
        <v>8258</v>
      </c>
      <c r="E1519" s="2" t="s">
        <v>1898</v>
      </c>
      <c r="F1519" s="196" t="s">
        <v>3600</v>
      </c>
      <c r="G1519" s="2">
        <v>4</v>
      </c>
      <c r="H1519" s="2" t="s">
        <v>5759</v>
      </c>
      <c r="I1519" s="2" t="s">
        <v>402</v>
      </c>
      <c r="J1519" s="2" t="s">
        <v>276</v>
      </c>
      <c r="K1519" s="2" t="s">
        <v>42</v>
      </c>
      <c r="L1519" s="34" t="str">
        <f t="shared" si="92"/>
        <v>髙橋　正汰 (4)</v>
      </c>
      <c r="M1519" s="34" t="str">
        <f t="shared" si="93"/>
        <v>03</v>
      </c>
      <c r="N1519" s="34" t="str">
        <f t="shared" si="94"/>
        <v>Shota TAKAHASHI (03)</v>
      </c>
      <c r="O1519" s="34">
        <f t="shared" si="95"/>
        <v>100001529</v>
      </c>
    </row>
    <row r="1520" spans="1:15" ht="18">
      <c r="A1520" s="186">
        <v>1530</v>
      </c>
      <c r="B1520" s="2">
        <v>492355</v>
      </c>
      <c r="C1520" s="2" t="s">
        <v>840</v>
      </c>
      <c r="D1520" s="2" t="s">
        <v>1899</v>
      </c>
      <c r="E1520" s="2" t="s">
        <v>1900</v>
      </c>
      <c r="F1520" s="196" t="s">
        <v>5094</v>
      </c>
      <c r="G1520" s="2">
        <v>4</v>
      </c>
      <c r="H1520" s="2" t="s">
        <v>5759</v>
      </c>
      <c r="I1520" s="2" t="s">
        <v>83</v>
      </c>
      <c r="J1520" s="2" t="s">
        <v>958</v>
      </c>
      <c r="K1520" s="2" t="s">
        <v>42</v>
      </c>
      <c r="L1520" s="34" t="str">
        <f t="shared" si="92"/>
        <v>竹内　優作 (4)</v>
      </c>
      <c r="M1520" s="34" t="str">
        <f t="shared" si="93"/>
        <v>04</v>
      </c>
      <c r="N1520" s="34" t="str">
        <f t="shared" si="94"/>
        <v>Yusaku TAKEUCHI (04)</v>
      </c>
      <c r="O1520" s="34">
        <f t="shared" si="95"/>
        <v>100001530</v>
      </c>
    </row>
    <row r="1521" spans="1:15" ht="18">
      <c r="A1521" s="186">
        <v>1531</v>
      </c>
      <c r="B1521" s="2">
        <v>492355</v>
      </c>
      <c r="C1521" s="2" t="s">
        <v>840</v>
      </c>
      <c r="D1521" s="2" t="s">
        <v>1901</v>
      </c>
      <c r="E1521" s="2" t="s">
        <v>1902</v>
      </c>
      <c r="F1521" s="196" t="s">
        <v>5095</v>
      </c>
      <c r="G1521" s="2">
        <v>4</v>
      </c>
      <c r="H1521" s="2" t="s">
        <v>5759</v>
      </c>
      <c r="I1521" s="2" t="s">
        <v>129</v>
      </c>
      <c r="J1521" s="2" t="s">
        <v>1903</v>
      </c>
      <c r="K1521" s="2" t="s">
        <v>42</v>
      </c>
      <c r="L1521" s="34" t="str">
        <f t="shared" si="92"/>
        <v>田中　裕一郎 (4)</v>
      </c>
      <c r="M1521" s="34" t="str">
        <f t="shared" si="93"/>
        <v>03</v>
      </c>
      <c r="N1521" s="34" t="str">
        <f t="shared" si="94"/>
        <v>Yuichiro TANAKA (03)</v>
      </c>
      <c r="O1521" s="34">
        <f t="shared" si="95"/>
        <v>100001531</v>
      </c>
    </row>
    <row r="1522" spans="1:15" ht="18">
      <c r="A1522" s="186">
        <v>1532</v>
      </c>
      <c r="B1522" s="2">
        <v>492355</v>
      </c>
      <c r="C1522" s="2" t="s">
        <v>840</v>
      </c>
      <c r="D1522" s="2" t="s">
        <v>1904</v>
      </c>
      <c r="E1522" s="2" t="s">
        <v>1905</v>
      </c>
      <c r="F1522" s="196" t="s">
        <v>3996</v>
      </c>
      <c r="G1522" s="2">
        <v>4</v>
      </c>
      <c r="H1522" s="2" t="s">
        <v>5779</v>
      </c>
      <c r="I1522" s="2" t="s">
        <v>1906</v>
      </c>
      <c r="J1522" s="2" t="s">
        <v>302</v>
      </c>
      <c r="K1522" s="2" t="s">
        <v>42</v>
      </c>
      <c r="L1522" s="34" t="str">
        <f t="shared" si="92"/>
        <v>飛田　駿星 (4)</v>
      </c>
      <c r="M1522" s="34" t="str">
        <f t="shared" si="93"/>
        <v>03</v>
      </c>
      <c r="N1522" s="34" t="str">
        <f t="shared" si="94"/>
        <v>Ryuto TOBITA (03)</v>
      </c>
      <c r="O1522" s="34">
        <f t="shared" si="95"/>
        <v>100001532</v>
      </c>
    </row>
    <row r="1523" spans="1:15" ht="18">
      <c r="A1523" s="186">
        <v>1533</v>
      </c>
      <c r="B1523" s="2">
        <v>492355</v>
      </c>
      <c r="C1523" s="2" t="s">
        <v>840</v>
      </c>
      <c r="D1523" s="2" t="s">
        <v>1907</v>
      </c>
      <c r="E1523" s="2" t="s">
        <v>1908</v>
      </c>
      <c r="F1523" s="196" t="s">
        <v>3836</v>
      </c>
      <c r="G1523" s="2">
        <v>4</v>
      </c>
      <c r="H1523" s="2" t="s">
        <v>5759</v>
      </c>
      <c r="I1523" s="2" t="s">
        <v>119</v>
      </c>
      <c r="J1523" s="2" t="s">
        <v>126</v>
      </c>
      <c r="K1523" s="2" t="s">
        <v>42</v>
      </c>
      <c r="L1523" s="34" t="str">
        <f t="shared" si="92"/>
        <v>濵田　竜宜 (4)</v>
      </c>
      <c r="M1523" s="34" t="str">
        <f t="shared" si="93"/>
        <v>03</v>
      </c>
      <c r="N1523" s="34" t="str">
        <f t="shared" si="94"/>
        <v>Ryuki HAMADA (03)</v>
      </c>
      <c r="O1523" s="34">
        <f t="shared" si="95"/>
        <v>100001533</v>
      </c>
    </row>
    <row r="1524" spans="1:15" ht="18">
      <c r="A1524" s="186">
        <v>1534</v>
      </c>
      <c r="B1524" s="2">
        <v>492355</v>
      </c>
      <c r="C1524" s="2" t="s">
        <v>840</v>
      </c>
      <c r="D1524" s="2" t="s">
        <v>1910</v>
      </c>
      <c r="E1524" s="2" t="s">
        <v>1911</v>
      </c>
      <c r="F1524" s="196" t="s">
        <v>4701</v>
      </c>
      <c r="G1524" s="2">
        <v>4</v>
      </c>
      <c r="H1524" s="2" t="s">
        <v>5759</v>
      </c>
      <c r="I1524" s="2" t="s">
        <v>795</v>
      </c>
      <c r="J1524" s="2" t="s">
        <v>1912</v>
      </c>
      <c r="K1524" s="2" t="s">
        <v>42</v>
      </c>
      <c r="L1524" s="34" t="str">
        <f t="shared" si="92"/>
        <v>宮田　成輝 (4)</v>
      </c>
      <c r="M1524" s="34" t="str">
        <f t="shared" si="93"/>
        <v>03</v>
      </c>
      <c r="N1524" s="34" t="str">
        <f t="shared" si="94"/>
        <v>Naruki MIYATA (03)</v>
      </c>
      <c r="O1524" s="34">
        <f t="shared" si="95"/>
        <v>100001534</v>
      </c>
    </row>
    <row r="1525" spans="1:15" ht="18">
      <c r="A1525" s="186">
        <v>1535</v>
      </c>
      <c r="B1525" s="2">
        <v>492355</v>
      </c>
      <c r="C1525" s="2" t="s">
        <v>840</v>
      </c>
      <c r="D1525" s="2" t="s">
        <v>1913</v>
      </c>
      <c r="E1525" s="2" t="s">
        <v>1914</v>
      </c>
      <c r="F1525" s="196" t="s">
        <v>4335</v>
      </c>
      <c r="G1525" s="2">
        <v>4</v>
      </c>
      <c r="H1525" s="2" t="s">
        <v>5759</v>
      </c>
      <c r="I1525" s="2" t="s">
        <v>192</v>
      </c>
      <c r="J1525" s="2" t="s">
        <v>621</v>
      </c>
      <c r="K1525" s="2" t="s">
        <v>42</v>
      </c>
      <c r="L1525" s="34" t="str">
        <f t="shared" si="92"/>
        <v>山下　太陽 (4)</v>
      </c>
      <c r="M1525" s="34" t="str">
        <f t="shared" si="93"/>
        <v>03</v>
      </c>
      <c r="N1525" s="34" t="str">
        <f t="shared" si="94"/>
        <v>Taiyo YAMASHITA (03)</v>
      </c>
      <c r="O1525" s="34">
        <f t="shared" si="95"/>
        <v>100001535</v>
      </c>
    </row>
    <row r="1526" spans="1:15" ht="18">
      <c r="A1526" s="186">
        <v>1536</v>
      </c>
      <c r="B1526" s="2">
        <v>492355</v>
      </c>
      <c r="C1526" s="2" t="s">
        <v>840</v>
      </c>
      <c r="D1526" s="2" t="s">
        <v>2849</v>
      </c>
      <c r="E1526" s="2" t="s">
        <v>2850</v>
      </c>
      <c r="F1526" s="196" t="s">
        <v>3732</v>
      </c>
      <c r="G1526" s="2">
        <v>4</v>
      </c>
      <c r="H1526" s="2" t="s">
        <v>5759</v>
      </c>
      <c r="I1526" s="2" t="s">
        <v>3269</v>
      </c>
      <c r="J1526" s="2" t="s">
        <v>71</v>
      </c>
      <c r="K1526" s="2" t="s">
        <v>42</v>
      </c>
      <c r="L1526" s="34" t="str">
        <f t="shared" si="92"/>
        <v>大谷　光希 (4)</v>
      </c>
      <c r="M1526" s="34" t="str">
        <f t="shared" si="93"/>
        <v>03</v>
      </c>
      <c r="N1526" s="34" t="str">
        <f t="shared" si="94"/>
        <v>Koki OTANI (03)</v>
      </c>
      <c r="O1526" s="34">
        <f t="shared" si="95"/>
        <v>100001536</v>
      </c>
    </row>
    <row r="1527" spans="1:15" ht="18">
      <c r="A1527" s="186">
        <v>1537</v>
      </c>
      <c r="B1527" s="2">
        <v>492355</v>
      </c>
      <c r="C1527" s="2" t="s">
        <v>840</v>
      </c>
      <c r="D1527" s="2" t="s">
        <v>2851</v>
      </c>
      <c r="E1527" s="2" t="s">
        <v>2852</v>
      </c>
      <c r="F1527" s="196" t="s">
        <v>4225</v>
      </c>
      <c r="G1527" s="2">
        <v>4</v>
      </c>
      <c r="H1527" s="2" t="s">
        <v>5759</v>
      </c>
      <c r="I1527" s="2" t="s">
        <v>1174</v>
      </c>
      <c r="J1527" s="2" t="s">
        <v>281</v>
      </c>
      <c r="K1527" s="2" t="s">
        <v>42</v>
      </c>
      <c r="L1527" s="34" t="str">
        <f t="shared" si="92"/>
        <v>北本　雄士 (4)</v>
      </c>
      <c r="M1527" s="34" t="str">
        <f t="shared" si="93"/>
        <v>03</v>
      </c>
      <c r="N1527" s="34" t="str">
        <f t="shared" si="94"/>
        <v>Yuji KITAMOTO (03)</v>
      </c>
      <c r="O1527" s="34">
        <f t="shared" si="95"/>
        <v>100001537</v>
      </c>
    </row>
    <row r="1528" spans="1:15" ht="18">
      <c r="A1528" s="186">
        <v>1538</v>
      </c>
      <c r="B1528" s="2">
        <v>492355</v>
      </c>
      <c r="C1528" s="2" t="s">
        <v>840</v>
      </c>
      <c r="D1528" s="2" t="s">
        <v>2853</v>
      </c>
      <c r="E1528" s="2" t="s">
        <v>2854</v>
      </c>
      <c r="F1528" s="196" t="s">
        <v>4119</v>
      </c>
      <c r="G1528" s="2">
        <v>4</v>
      </c>
      <c r="H1528" s="2" t="s">
        <v>5759</v>
      </c>
      <c r="I1528" s="2" t="s">
        <v>95</v>
      </c>
      <c r="J1528" s="2" t="s">
        <v>627</v>
      </c>
      <c r="K1528" s="2" t="s">
        <v>42</v>
      </c>
      <c r="L1528" s="34" t="str">
        <f t="shared" si="92"/>
        <v>植田　絢慎 (4)</v>
      </c>
      <c r="M1528" s="34" t="str">
        <f t="shared" si="93"/>
        <v>03</v>
      </c>
      <c r="N1528" s="34" t="str">
        <f t="shared" si="94"/>
        <v>Kenshin UEDA (03)</v>
      </c>
      <c r="O1528" s="34">
        <f t="shared" si="95"/>
        <v>100001538</v>
      </c>
    </row>
    <row r="1529" spans="1:15" ht="18">
      <c r="A1529" s="186">
        <v>1539</v>
      </c>
      <c r="B1529" s="2">
        <v>492355</v>
      </c>
      <c r="C1529" s="2" t="s">
        <v>840</v>
      </c>
      <c r="D1529" s="2" t="s">
        <v>2855</v>
      </c>
      <c r="E1529" s="2" t="s">
        <v>2856</v>
      </c>
      <c r="F1529" s="196" t="s">
        <v>3822</v>
      </c>
      <c r="G1529" s="2">
        <v>4</v>
      </c>
      <c r="H1529" s="2" t="s">
        <v>5759</v>
      </c>
      <c r="I1529" s="2" t="s">
        <v>72</v>
      </c>
      <c r="J1529" s="2" t="s">
        <v>3110</v>
      </c>
      <c r="K1529" s="2" t="s">
        <v>42</v>
      </c>
      <c r="L1529" s="34" t="str">
        <f t="shared" si="92"/>
        <v>伊藤　茜哉 (4)</v>
      </c>
      <c r="M1529" s="34" t="str">
        <f t="shared" si="93"/>
        <v>03</v>
      </c>
      <c r="N1529" s="34" t="str">
        <f t="shared" si="94"/>
        <v>Senya ITO (03)</v>
      </c>
      <c r="O1529" s="34">
        <f t="shared" si="95"/>
        <v>100001539</v>
      </c>
    </row>
    <row r="1530" spans="1:15" ht="18">
      <c r="A1530" s="186">
        <v>1540</v>
      </c>
      <c r="B1530" s="2">
        <v>492355</v>
      </c>
      <c r="C1530" s="2" t="s">
        <v>840</v>
      </c>
      <c r="D1530" s="2" t="s">
        <v>5097</v>
      </c>
      <c r="E1530" s="2" t="s">
        <v>5098</v>
      </c>
      <c r="F1530" s="196" t="s">
        <v>5099</v>
      </c>
      <c r="G1530" s="2">
        <v>4</v>
      </c>
      <c r="H1530" s="2" t="s">
        <v>5779</v>
      </c>
      <c r="I1530" s="2" t="s">
        <v>304</v>
      </c>
      <c r="J1530" s="2" t="s">
        <v>176</v>
      </c>
      <c r="K1530" s="2" t="s">
        <v>42</v>
      </c>
      <c r="L1530" s="34" t="str">
        <f t="shared" si="92"/>
        <v>広瀬　裕大 (4)</v>
      </c>
      <c r="M1530" s="34" t="str">
        <f t="shared" si="93"/>
        <v>03</v>
      </c>
      <c r="N1530" s="34" t="str">
        <f t="shared" si="94"/>
        <v>Yuta HIROSE (03)</v>
      </c>
      <c r="O1530" s="34">
        <f t="shared" si="95"/>
        <v>100001540</v>
      </c>
    </row>
    <row r="1531" spans="1:15" ht="18">
      <c r="A1531" s="186">
        <v>1541</v>
      </c>
      <c r="B1531" s="2">
        <v>492355</v>
      </c>
      <c r="C1531" s="2" t="s">
        <v>840</v>
      </c>
      <c r="D1531" s="2" t="s">
        <v>5100</v>
      </c>
      <c r="E1531" s="2" t="s">
        <v>5101</v>
      </c>
      <c r="F1531" s="196" t="s">
        <v>3701</v>
      </c>
      <c r="G1531" s="2">
        <v>3</v>
      </c>
      <c r="H1531" s="2" t="s">
        <v>5759</v>
      </c>
      <c r="I1531" s="2" t="s">
        <v>952</v>
      </c>
      <c r="J1531" s="2" t="s">
        <v>360</v>
      </c>
      <c r="K1531" s="2" t="s">
        <v>42</v>
      </c>
      <c r="L1531" s="34" t="str">
        <f t="shared" si="92"/>
        <v>井口　士心 (3)</v>
      </c>
      <c r="M1531" s="34" t="str">
        <f t="shared" si="93"/>
        <v>04</v>
      </c>
      <c r="N1531" s="34" t="str">
        <f t="shared" si="94"/>
        <v>Yamato IGUCHI (04)</v>
      </c>
      <c r="O1531" s="34">
        <f t="shared" si="95"/>
        <v>100001541</v>
      </c>
    </row>
    <row r="1532" spans="1:15" ht="18">
      <c r="A1532" s="186">
        <v>1542</v>
      </c>
      <c r="B1532" s="2">
        <v>492355</v>
      </c>
      <c r="C1532" s="2" t="s">
        <v>840</v>
      </c>
      <c r="D1532" s="2" t="s">
        <v>5102</v>
      </c>
      <c r="E1532" s="2" t="s">
        <v>5103</v>
      </c>
      <c r="F1532" s="196" t="s">
        <v>4852</v>
      </c>
      <c r="G1532" s="2">
        <v>3</v>
      </c>
      <c r="H1532" s="2" t="s">
        <v>5779</v>
      </c>
      <c r="I1532" s="2" t="s">
        <v>578</v>
      </c>
      <c r="J1532" s="2" t="s">
        <v>154</v>
      </c>
      <c r="K1532" s="2" t="s">
        <v>42</v>
      </c>
      <c r="L1532" s="34" t="str">
        <f t="shared" si="92"/>
        <v>泉　佑真 (3)</v>
      </c>
      <c r="M1532" s="34" t="str">
        <f t="shared" si="93"/>
        <v>05</v>
      </c>
      <c r="N1532" s="34" t="str">
        <f t="shared" si="94"/>
        <v>Yuma IZUMI (05)</v>
      </c>
      <c r="O1532" s="34">
        <f t="shared" si="95"/>
        <v>100001542</v>
      </c>
    </row>
    <row r="1533" spans="1:15" ht="18">
      <c r="A1533" s="186">
        <v>1543</v>
      </c>
      <c r="B1533" s="2">
        <v>492355</v>
      </c>
      <c r="C1533" s="2" t="s">
        <v>840</v>
      </c>
      <c r="D1533" s="2" t="s">
        <v>5105</v>
      </c>
      <c r="E1533" s="2" t="s">
        <v>5106</v>
      </c>
      <c r="F1533" s="196" t="s">
        <v>4208</v>
      </c>
      <c r="G1533" s="2">
        <v>3</v>
      </c>
      <c r="H1533" s="2" t="s">
        <v>5759</v>
      </c>
      <c r="I1533" s="2" t="s">
        <v>279</v>
      </c>
      <c r="J1533" s="2" t="s">
        <v>7682</v>
      </c>
      <c r="K1533" s="2" t="s">
        <v>42</v>
      </c>
      <c r="L1533" s="34" t="str">
        <f t="shared" si="92"/>
        <v>上野　佑太朗 (3)</v>
      </c>
      <c r="M1533" s="34" t="str">
        <f t="shared" si="93"/>
        <v>04</v>
      </c>
      <c r="N1533" s="34" t="str">
        <f t="shared" si="94"/>
        <v>Yutaro UENO (04)</v>
      </c>
      <c r="O1533" s="34">
        <f t="shared" si="95"/>
        <v>100001543</v>
      </c>
    </row>
    <row r="1534" spans="1:15" ht="18">
      <c r="A1534" s="186">
        <v>1544</v>
      </c>
      <c r="B1534" s="2">
        <v>492355</v>
      </c>
      <c r="C1534" s="2" t="s">
        <v>840</v>
      </c>
      <c r="D1534" s="2" t="s">
        <v>5107</v>
      </c>
      <c r="E1534" s="2" t="s">
        <v>5108</v>
      </c>
      <c r="F1534" s="196" t="s">
        <v>4333</v>
      </c>
      <c r="G1534" s="2">
        <v>3</v>
      </c>
      <c r="H1534" s="2" t="s">
        <v>5779</v>
      </c>
      <c r="I1534" s="2" t="s">
        <v>8259</v>
      </c>
      <c r="J1534" s="2" t="s">
        <v>232</v>
      </c>
      <c r="K1534" s="2" t="s">
        <v>42</v>
      </c>
      <c r="L1534" s="34" t="str">
        <f t="shared" si="92"/>
        <v>大狩　伸太郎 (3)</v>
      </c>
      <c r="M1534" s="34" t="str">
        <f t="shared" si="93"/>
        <v>04</v>
      </c>
      <c r="N1534" s="34" t="str">
        <f t="shared" si="94"/>
        <v>Shintaro OGARI (04)</v>
      </c>
      <c r="O1534" s="34">
        <f t="shared" si="95"/>
        <v>100001544</v>
      </c>
    </row>
    <row r="1535" spans="1:15" ht="18">
      <c r="A1535" s="186">
        <v>1545</v>
      </c>
      <c r="B1535" s="2">
        <v>492355</v>
      </c>
      <c r="C1535" s="2" t="s">
        <v>840</v>
      </c>
      <c r="D1535" s="2" t="s">
        <v>5109</v>
      </c>
      <c r="E1535" s="2" t="s">
        <v>5110</v>
      </c>
      <c r="F1535" s="196" t="s">
        <v>5111</v>
      </c>
      <c r="G1535" s="2">
        <v>3</v>
      </c>
      <c r="H1535" s="2" t="s">
        <v>5759</v>
      </c>
      <c r="I1535" s="2" t="s">
        <v>48</v>
      </c>
      <c r="J1535" s="2" t="s">
        <v>958</v>
      </c>
      <c r="K1535" s="2" t="s">
        <v>42</v>
      </c>
      <c r="L1535" s="34" t="str">
        <f t="shared" si="92"/>
        <v>岡田　優作 (3)</v>
      </c>
      <c r="M1535" s="34" t="str">
        <f t="shared" si="93"/>
        <v>04</v>
      </c>
      <c r="N1535" s="34" t="str">
        <f t="shared" si="94"/>
        <v>Yusaku OKADA (04)</v>
      </c>
      <c r="O1535" s="34">
        <f t="shared" si="95"/>
        <v>100001545</v>
      </c>
    </row>
    <row r="1536" spans="1:15" ht="18">
      <c r="A1536" s="186">
        <v>1546</v>
      </c>
      <c r="B1536" s="2">
        <v>492355</v>
      </c>
      <c r="C1536" s="2" t="s">
        <v>840</v>
      </c>
      <c r="D1536" s="2" t="s">
        <v>5113</v>
      </c>
      <c r="E1536" s="2" t="s">
        <v>5114</v>
      </c>
      <c r="F1536" s="196" t="s">
        <v>5115</v>
      </c>
      <c r="G1536" s="2">
        <v>3</v>
      </c>
      <c r="H1536" s="2" t="s">
        <v>5759</v>
      </c>
      <c r="I1536" s="2" t="s">
        <v>129</v>
      </c>
      <c r="J1536" s="2" t="s">
        <v>5809</v>
      </c>
      <c r="K1536" s="2" t="s">
        <v>42</v>
      </c>
      <c r="L1536" s="34" t="str">
        <f t="shared" si="92"/>
        <v>田中　一郎 (3)</v>
      </c>
      <c r="M1536" s="34" t="str">
        <f t="shared" si="93"/>
        <v>05</v>
      </c>
      <c r="N1536" s="34" t="str">
        <f t="shared" si="94"/>
        <v>Ichiro TANAKA (05)</v>
      </c>
      <c r="O1536" s="34">
        <f t="shared" si="95"/>
        <v>100001546</v>
      </c>
    </row>
    <row r="1537" spans="1:15" ht="18">
      <c r="A1537" s="186">
        <v>1547</v>
      </c>
      <c r="B1537" s="2">
        <v>492355</v>
      </c>
      <c r="C1537" s="2" t="s">
        <v>840</v>
      </c>
      <c r="D1537" s="2" t="s">
        <v>5116</v>
      </c>
      <c r="E1537" s="2" t="s">
        <v>5117</v>
      </c>
      <c r="F1537" s="196" t="s">
        <v>5047</v>
      </c>
      <c r="G1537" s="2">
        <v>3</v>
      </c>
      <c r="H1537" s="2" t="s">
        <v>5759</v>
      </c>
      <c r="I1537" s="2" t="s">
        <v>628</v>
      </c>
      <c r="J1537" s="2" t="s">
        <v>45</v>
      </c>
      <c r="K1537" s="2" t="s">
        <v>42</v>
      </c>
      <c r="L1537" s="34" t="str">
        <f t="shared" si="92"/>
        <v>冨永　康太郎 (3)</v>
      </c>
      <c r="M1537" s="34" t="str">
        <f t="shared" si="93"/>
        <v>05</v>
      </c>
      <c r="N1537" s="34" t="str">
        <f t="shared" si="94"/>
        <v>Kotaro TOMINAGA (05)</v>
      </c>
      <c r="O1537" s="34">
        <f t="shared" si="95"/>
        <v>100001547</v>
      </c>
    </row>
    <row r="1538" spans="1:15" ht="18">
      <c r="A1538" s="186">
        <v>1548</v>
      </c>
      <c r="B1538" s="2">
        <v>492355</v>
      </c>
      <c r="C1538" s="2" t="s">
        <v>840</v>
      </c>
      <c r="D1538" s="2" t="s">
        <v>5118</v>
      </c>
      <c r="E1538" s="2" t="s">
        <v>5119</v>
      </c>
      <c r="F1538" s="196" t="s">
        <v>5120</v>
      </c>
      <c r="G1538" s="2">
        <v>3</v>
      </c>
      <c r="H1538" s="2" t="s">
        <v>5759</v>
      </c>
      <c r="I1538" s="2" t="s">
        <v>644</v>
      </c>
      <c r="J1538" s="2" t="s">
        <v>85</v>
      </c>
      <c r="K1538" s="2" t="s">
        <v>42</v>
      </c>
      <c r="L1538" s="34" t="str">
        <f t="shared" si="92"/>
        <v>水谷　匠 (3)</v>
      </c>
      <c r="M1538" s="34" t="str">
        <f t="shared" si="93"/>
        <v>05</v>
      </c>
      <c r="N1538" s="34" t="str">
        <f t="shared" si="94"/>
        <v>Sho MIZUTANI (05)</v>
      </c>
      <c r="O1538" s="34">
        <f t="shared" si="95"/>
        <v>100001548</v>
      </c>
    </row>
    <row r="1539" spans="1:15" ht="18">
      <c r="A1539" s="186">
        <v>1549</v>
      </c>
      <c r="B1539" s="2">
        <v>492355</v>
      </c>
      <c r="C1539" s="2" t="s">
        <v>840</v>
      </c>
      <c r="D1539" s="2" t="s">
        <v>5121</v>
      </c>
      <c r="E1539" s="2" t="s">
        <v>5122</v>
      </c>
      <c r="F1539" s="196" t="s">
        <v>5123</v>
      </c>
      <c r="G1539" s="2">
        <v>3</v>
      </c>
      <c r="H1539" s="2" t="s">
        <v>5759</v>
      </c>
      <c r="I1539" s="2" t="s">
        <v>651</v>
      </c>
      <c r="J1539" s="2" t="s">
        <v>341</v>
      </c>
      <c r="K1539" s="2" t="s">
        <v>42</v>
      </c>
      <c r="L1539" s="34" t="str">
        <f t="shared" ref="L1539:L1602" si="96">IF($A1539="","",$D1539&amp;" ("&amp;$G1539&amp;")")</f>
        <v>米田　知真 (3)</v>
      </c>
      <c r="M1539" s="34" t="str">
        <f t="shared" ref="M1539:M1602" si="97">IF($A1539="","",RIGHT(YEAR($F1539),2))</f>
        <v>04</v>
      </c>
      <c r="N1539" s="34" t="str">
        <f t="shared" ref="N1539:N1602" si="98">IF($A1539="","",$J1539&amp;" "&amp;$I1539&amp;" ("&amp;$M1539&amp;")")</f>
        <v>Kazuma YONEDA (04)</v>
      </c>
      <c r="O1539" s="34">
        <f t="shared" ref="O1539:O1602" si="99">IF($A1539="","",100000000+$A1539)</f>
        <v>100001549</v>
      </c>
    </row>
    <row r="1540" spans="1:15" ht="18">
      <c r="A1540" s="186">
        <v>1550</v>
      </c>
      <c r="B1540" s="2">
        <v>492355</v>
      </c>
      <c r="C1540" s="2" t="s">
        <v>840</v>
      </c>
      <c r="D1540" s="2" t="s">
        <v>5125</v>
      </c>
      <c r="E1540" s="2" t="s">
        <v>5126</v>
      </c>
      <c r="F1540" s="196" t="s">
        <v>5127</v>
      </c>
      <c r="G1540" s="2">
        <v>3</v>
      </c>
      <c r="H1540" s="2" t="s">
        <v>5760</v>
      </c>
      <c r="I1540" s="2" t="s">
        <v>5128</v>
      </c>
      <c r="J1540" s="2" t="s">
        <v>991</v>
      </c>
      <c r="K1540" s="2" t="s">
        <v>42</v>
      </c>
      <c r="L1540" s="34" t="str">
        <f t="shared" si="96"/>
        <v>佐々本　琉聖 (3)</v>
      </c>
      <c r="M1540" s="34" t="str">
        <f t="shared" si="97"/>
        <v>05</v>
      </c>
      <c r="N1540" s="34" t="str">
        <f t="shared" si="98"/>
        <v>Rukiya SASAMOTO (05)</v>
      </c>
      <c r="O1540" s="34">
        <f t="shared" si="99"/>
        <v>100001550</v>
      </c>
    </row>
    <row r="1541" spans="1:15" ht="18">
      <c r="A1541" s="186">
        <v>1551</v>
      </c>
      <c r="B1541" s="2">
        <v>492355</v>
      </c>
      <c r="C1541" s="2" t="s">
        <v>840</v>
      </c>
      <c r="D1541" s="2" t="s">
        <v>5129</v>
      </c>
      <c r="E1541" s="2" t="s">
        <v>5130</v>
      </c>
      <c r="F1541" s="196" t="s">
        <v>3695</v>
      </c>
      <c r="G1541" s="2">
        <v>3</v>
      </c>
      <c r="H1541" s="2" t="s">
        <v>5759</v>
      </c>
      <c r="I1541" s="2" t="s">
        <v>5131</v>
      </c>
      <c r="J1541" s="2" t="s">
        <v>725</v>
      </c>
      <c r="K1541" s="2" t="s">
        <v>42</v>
      </c>
      <c r="L1541" s="34" t="str">
        <f t="shared" si="96"/>
        <v>財津　志仁 (3)</v>
      </c>
      <c r="M1541" s="34" t="str">
        <f t="shared" si="97"/>
        <v>05</v>
      </c>
      <c r="N1541" s="34" t="str">
        <f t="shared" si="98"/>
        <v>Yukito ZAITSU (05)</v>
      </c>
      <c r="O1541" s="34">
        <f t="shared" si="99"/>
        <v>100001551</v>
      </c>
    </row>
    <row r="1542" spans="1:15" ht="18">
      <c r="A1542" s="186">
        <v>1552</v>
      </c>
      <c r="B1542" s="2">
        <v>492355</v>
      </c>
      <c r="C1542" s="2" t="s">
        <v>840</v>
      </c>
      <c r="D1542" s="2" t="s">
        <v>5132</v>
      </c>
      <c r="E1542" s="2" t="s">
        <v>5133</v>
      </c>
      <c r="F1542" s="196" t="s">
        <v>3678</v>
      </c>
      <c r="G1542" s="2">
        <v>3</v>
      </c>
      <c r="H1542" s="2" t="s">
        <v>5759</v>
      </c>
      <c r="I1542" s="2" t="s">
        <v>306</v>
      </c>
      <c r="J1542" s="2" t="s">
        <v>320</v>
      </c>
      <c r="K1542" s="2" t="s">
        <v>42</v>
      </c>
      <c r="L1542" s="34" t="str">
        <f t="shared" si="96"/>
        <v>前川　ハル (3)</v>
      </c>
      <c r="M1542" s="34" t="str">
        <f t="shared" si="97"/>
        <v>04</v>
      </c>
      <c r="N1542" s="34" t="str">
        <f t="shared" si="98"/>
        <v>Haru MAEKAWA (04)</v>
      </c>
      <c r="O1542" s="34">
        <f t="shared" si="99"/>
        <v>100001552</v>
      </c>
    </row>
    <row r="1543" spans="1:15" ht="18">
      <c r="A1543" s="186">
        <v>1553</v>
      </c>
      <c r="B1543" s="2">
        <v>492355</v>
      </c>
      <c r="C1543" s="2" t="s">
        <v>840</v>
      </c>
      <c r="D1543" s="2" t="s">
        <v>8260</v>
      </c>
      <c r="E1543" s="2" t="s">
        <v>5134</v>
      </c>
      <c r="F1543" s="196" t="s">
        <v>4181</v>
      </c>
      <c r="G1543" s="2">
        <v>3</v>
      </c>
      <c r="H1543" s="2" t="s">
        <v>5759</v>
      </c>
      <c r="I1543" s="2" t="s">
        <v>275</v>
      </c>
      <c r="J1543" s="2" t="s">
        <v>50</v>
      </c>
      <c r="K1543" s="2" t="s">
        <v>42</v>
      </c>
      <c r="L1543" s="34" t="str">
        <f t="shared" si="96"/>
        <v>渡邉　裕也 (3)</v>
      </c>
      <c r="M1543" s="34" t="str">
        <f t="shared" si="97"/>
        <v>04</v>
      </c>
      <c r="N1543" s="34" t="str">
        <f t="shared" si="98"/>
        <v>Yuya WATANABE (04)</v>
      </c>
      <c r="O1543" s="34">
        <f t="shared" si="99"/>
        <v>100001553</v>
      </c>
    </row>
    <row r="1544" spans="1:15" ht="18">
      <c r="A1544" s="186">
        <v>1554</v>
      </c>
      <c r="B1544" s="2">
        <v>492355</v>
      </c>
      <c r="C1544" s="2" t="s">
        <v>840</v>
      </c>
      <c r="D1544" s="2" t="s">
        <v>5135</v>
      </c>
      <c r="E1544" s="2" t="s">
        <v>5136</v>
      </c>
      <c r="F1544" s="196" t="s">
        <v>5137</v>
      </c>
      <c r="G1544" s="2">
        <v>3</v>
      </c>
      <c r="H1544" s="2" t="s">
        <v>5759</v>
      </c>
      <c r="I1544" s="2" t="s">
        <v>93</v>
      </c>
      <c r="J1544" s="2" t="s">
        <v>147</v>
      </c>
      <c r="K1544" s="2" t="s">
        <v>42</v>
      </c>
      <c r="L1544" s="34" t="str">
        <f t="shared" si="96"/>
        <v>小谷　陸大 (3)</v>
      </c>
      <c r="M1544" s="34" t="str">
        <f t="shared" si="97"/>
        <v>04</v>
      </c>
      <c r="N1544" s="34" t="str">
        <f t="shared" si="98"/>
        <v>Rikuto KOTANI (04)</v>
      </c>
      <c r="O1544" s="34">
        <f t="shared" si="99"/>
        <v>100001554</v>
      </c>
    </row>
    <row r="1545" spans="1:15" ht="18">
      <c r="A1545" s="186">
        <v>1555</v>
      </c>
      <c r="B1545" s="2">
        <v>492355</v>
      </c>
      <c r="C1545" s="2" t="s">
        <v>840</v>
      </c>
      <c r="D1545" s="2" t="s">
        <v>8261</v>
      </c>
      <c r="E1545" s="2" t="s">
        <v>5138</v>
      </c>
      <c r="F1545" s="196" t="s">
        <v>4832</v>
      </c>
      <c r="G1545" s="2">
        <v>3</v>
      </c>
      <c r="H1545" s="2" t="s">
        <v>5759</v>
      </c>
      <c r="I1545" s="2" t="s">
        <v>275</v>
      </c>
      <c r="J1545" s="2" t="s">
        <v>58</v>
      </c>
      <c r="K1545" s="2" t="s">
        <v>42</v>
      </c>
      <c r="L1545" s="34" t="str">
        <f t="shared" si="96"/>
        <v>渡邉　雅也 (3)</v>
      </c>
      <c r="M1545" s="34" t="str">
        <f t="shared" si="97"/>
        <v>04</v>
      </c>
      <c r="N1545" s="34" t="str">
        <f t="shared" si="98"/>
        <v>Masaya WATANABE (04)</v>
      </c>
      <c r="O1545" s="34">
        <f t="shared" si="99"/>
        <v>100001555</v>
      </c>
    </row>
    <row r="1546" spans="1:15" ht="18">
      <c r="A1546" s="186">
        <v>1556</v>
      </c>
      <c r="B1546" s="2">
        <v>492355</v>
      </c>
      <c r="C1546" s="2" t="s">
        <v>840</v>
      </c>
      <c r="D1546" s="2" t="s">
        <v>5139</v>
      </c>
      <c r="E1546" s="2" t="s">
        <v>5140</v>
      </c>
      <c r="F1546" s="196" t="s">
        <v>4060</v>
      </c>
      <c r="G1546" s="2">
        <v>3</v>
      </c>
      <c r="H1546" s="2" t="s">
        <v>5779</v>
      </c>
      <c r="I1546" s="2" t="s">
        <v>5141</v>
      </c>
      <c r="J1546" s="2" t="s">
        <v>447</v>
      </c>
      <c r="K1546" s="2" t="s">
        <v>42</v>
      </c>
      <c r="L1546" s="34" t="str">
        <f t="shared" si="96"/>
        <v>渡部　宏斗 (3)</v>
      </c>
      <c r="M1546" s="34" t="str">
        <f t="shared" si="97"/>
        <v>04</v>
      </c>
      <c r="N1546" s="34" t="str">
        <f t="shared" si="98"/>
        <v>Hiroto WATABE (04)</v>
      </c>
      <c r="O1546" s="34">
        <f t="shared" si="99"/>
        <v>100001556</v>
      </c>
    </row>
    <row r="1547" spans="1:15" ht="18">
      <c r="A1547" s="186">
        <v>1557</v>
      </c>
      <c r="B1547" s="2">
        <v>492355</v>
      </c>
      <c r="C1547" s="2" t="s">
        <v>840</v>
      </c>
      <c r="D1547" s="2" t="s">
        <v>5142</v>
      </c>
      <c r="E1547" s="2" t="s">
        <v>5143</v>
      </c>
      <c r="F1547" s="196" t="s">
        <v>5144</v>
      </c>
      <c r="G1547" s="2">
        <v>3</v>
      </c>
      <c r="H1547" s="2" t="s">
        <v>5759</v>
      </c>
      <c r="I1547" s="2" t="s">
        <v>2231</v>
      </c>
      <c r="J1547" s="2" t="s">
        <v>309</v>
      </c>
      <c r="K1547" s="2" t="s">
        <v>42</v>
      </c>
      <c r="L1547" s="34" t="str">
        <f t="shared" si="96"/>
        <v>中戸　俊哉 (3)</v>
      </c>
      <c r="M1547" s="34" t="str">
        <f t="shared" si="97"/>
        <v>04</v>
      </c>
      <c r="N1547" s="34" t="str">
        <f t="shared" si="98"/>
        <v>Shunya NAKATO (04)</v>
      </c>
      <c r="O1547" s="34">
        <f t="shared" si="99"/>
        <v>100001557</v>
      </c>
    </row>
    <row r="1548" spans="1:15" ht="18">
      <c r="A1548" s="186">
        <v>1558</v>
      </c>
      <c r="B1548" s="2">
        <v>492355</v>
      </c>
      <c r="C1548" s="2" t="s">
        <v>840</v>
      </c>
      <c r="D1548" s="2" t="s">
        <v>5146</v>
      </c>
      <c r="E1548" s="2" t="s">
        <v>5147</v>
      </c>
      <c r="F1548" s="196" t="s">
        <v>5148</v>
      </c>
      <c r="G1548" s="2">
        <v>3</v>
      </c>
      <c r="H1548" s="2" t="s">
        <v>5759</v>
      </c>
      <c r="I1548" s="2" t="s">
        <v>456</v>
      </c>
      <c r="J1548" s="2" t="s">
        <v>293</v>
      </c>
      <c r="K1548" s="2" t="s">
        <v>42</v>
      </c>
      <c r="L1548" s="34" t="str">
        <f t="shared" si="96"/>
        <v>吉本　良真 (3)</v>
      </c>
      <c r="M1548" s="34" t="str">
        <f t="shared" si="97"/>
        <v>04</v>
      </c>
      <c r="N1548" s="34" t="str">
        <f t="shared" si="98"/>
        <v>Ryoma YOSHIMOTO (04)</v>
      </c>
      <c r="O1548" s="34">
        <f t="shared" si="99"/>
        <v>100001558</v>
      </c>
    </row>
    <row r="1549" spans="1:15" ht="18">
      <c r="A1549" s="186">
        <v>1559</v>
      </c>
      <c r="B1549" s="2">
        <v>492355</v>
      </c>
      <c r="C1549" s="2" t="s">
        <v>840</v>
      </c>
      <c r="D1549" s="2" t="s">
        <v>5149</v>
      </c>
      <c r="E1549" s="2" t="s">
        <v>5150</v>
      </c>
      <c r="F1549" s="196" t="s">
        <v>5151</v>
      </c>
      <c r="G1549" s="2">
        <v>3</v>
      </c>
      <c r="H1549" s="2" t="s">
        <v>5768</v>
      </c>
      <c r="I1549" s="2" t="s">
        <v>401</v>
      </c>
      <c r="J1549" s="2" t="s">
        <v>1292</v>
      </c>
      <c r="K1549" s="2" t="s">
        <v>42</v>
      </c>
      <c r="L1549" s="34" t="str">
        <f t="shared" si="96"/>
        <v>森　陽太 (3)</v>
      </c>
      <c r="M1549" s="34" t="str">
        <f t="shared" si="97"/>
        <v>04</v>
      </c>
      <c r="N1549" s="34" t="str">
        <f t="shared" si="98"/>
        <v>Hinata MORI (04)</v>
      </c>
      <c r="O1549" s="34">
        <f t="shared" si="99"/>
        <v>100001559</v>
      </c>
    </row>
    <row r="1550" spans="1:15" ht="18">
      <c r="A1550" s="186">
        <v>1560</v>
      </c>
      <c r="B1550" s="2">
        <v>492355</v>
      </c>
      <c r="C1550" s="2" t="s">
        <v>840</v>
      </c>
      <c r="D1550" s="2" t="s">
        <v>8262</v>
      </c>
      <c r="E1550" s="2" t="s">
        <v>8263</v>
      </c>
      <c r="F1550" s="196" t="s">
        <v>4010</v>
      </c>
      <c r="G1550" s="2">
        <v>3</v>
      </c>
      <c r="H1550" s="2" t="s">
        <v>5759</v>
      </c>
      <c r="I1550" s="2" t="s">
        <v>8264</v>
      </c>
      <c r="J1550" s="2" t="s">
        <v>53</v>
      </c>
      <c r="K1550" s="2" t="s">
        <v>42</v>
      </c>
      <c r="L1550" s="34" t="str">
        <f t="shared" si="96"/>
        <v>南地　祐希 (3)</v>
      </c>
      <c r="M1550" s="34" t="str">
        <f t="shared" si="97"/>
        <v>05</v>
      </c>
      <c r="N1550" s="34" t="str">
        <f t="shared" si="98"/>
        <v>Yuki MINAMIJI (05)</v>
      </c>
      <c r="O1550" s="34">
        <f t="shared" si="99"/>
        <v>100001560</v>
      </c>
    </row>
    <row r="1551" spans="1:15" ht="18">
      <c r="A1551" s="186">
        <v>1561</v>
      </c>
      <c r="B1551" s="2">
        <v>492355</v>
      </c>
      <c r="C1551" s="2" t="s">
        <v>840</v>
      </c>
      <c r="D1551" s="2" t="s">
        <v>8265</v>
      </c>
      <c r="E1551" s="2" t="s">
        <v>8266</v>
      </c>
      <c r="F1551" s="196" t="s">
        <v>7167</v>
      </c>
      <c r="G1551" s="2">
        <v>3</v>
      </c>
      <c r="H1551" s="2" t="s">
        <v>5759</v>
      </c>
      <c r="I1551" s="2" t="s">
        <v>8267</v>
      </c>
      <c r="J1551" s="2" t="s">
        <v>513</v>
      </c>
      <c r="K1551" s="2" t="s">
        <v>42</v>
      </c>
      <c r="L1551" s="34" t="str">
        <f t="shared" si="96"/>
        <v>露谷　悠 (3)</v>
      </c>
      <c r="M1551" s="34" t="str">
        <f t="shared" si="97"/>
        <v>04</v>
      </c>
      <c r="N1551" s="34" t="str">
        <f t="shared" si="98"/>
        <v>Yu TSUYUTANI (04)</v>
      </c>
      <c r="O1551" s="34">
        <f t="shared" si="99"/>
        <v>100001561</v>
      </c>
    </row>
    <row r="1552" spans="1:15" ht="18">
      <c r="A1552" s="186">
        <v>1562</v>
      </c>
      <c r="B1552" s="2">
        <v>492355</v>
      </c>
      <c r="C1552" s="2" t="s">
        <v>840</v>
      </c>
      <c r="D1552" s="2" t="s">
        <v>8268</v>
      </c>
      <c r="E1552" s="2" t="s">
        <v>8269</v>
      </c>
      <c r="F1552" s="196" t="s">
        <v>4172</v>
      </c>
      <c r="G1552" s="2">
        <v>3</v>
      </c>
      <c r="H1552" s="2" t="s">
        <v>5759</v>
      </c>
      <c r="I1552" s="2" t="s">
        <v>845</v>
      </c>
      <c r="J1552" s="2" t="s">
        <v>182</v>
      </c>
      <c r="K1552" s="2" t="s">
        <v>42</v>
      </c>
      <c r="L1552" s="34" t="str">
        <f t="shared" si="96"/>
        <v>白石　直樹 (3)</v>
      </c>
      <c r="M1552" s="34" t="str">
        <f t="shared" si="97"/>
        <v>04</v>
      </c>
      <c r="N1552" s="34" t="str">
        <f t="shared" si="98"/>
        <v>Naoki SHIRAISHI (04)</v>
      </c>
      <c r="O1552" s="34">
        <f t="shared" si="99"/>
        <v>100001562</v>
      </c>
    </row>
    <row r="1553" spans="1:15" ht="18">
      <c r="A1553" s="186">
        <v>1563</v>
      </c>
      <c r="B1553" s="2">
        <v>492355</v>
      </c>
      <c r="C1553" s="2" t="s">
        <v>840</v>
      </c>
      <c r="D1553" s="2" t="s">
        <v>8270</v>
      </c>
      <c r="E1553" s="2" t="s">
        <v>8271</v>
      </c>
      <c r="F1553" s="196" t="s">
        <v>4283</v>
      </c>
      <c r="G1553" s="2">
        <v>3</v>
      </c>
      <c r="H1553" s="2" t="s">
        <v>5978</v>
      </c>
      <c r="I1553" s="2" t="s">
        <v>244</v>
      </c>
      <c r="J1553" s="2" t="s">
        <v>3053</v>
      </c>
      <c r="K1553" s="2" t="s">
        <v>42</v>
      </c>
      <c r="L1553" s="34" t="str">
        <f t="shared" si="96"/>
        <v>寺井　博冬 (3)</v>
      </c>
      <c r="M1553" s="34" t="str">
        <f t="shared" si="97"/>
        <v>04</v>
      </c>
      <c r="N1553" s="34" t="str">
        <f t="shared" si="98"/>
        <v>Hakuto TERAI (04)</v>
      </c>
      <c r="O1553" s="34">
        <f t="shared" si="99"/>
        <v>100001563</v>
      </c>
    </row>
    <row r="1554" spans="1:15" ht="18">
      <c r="A1554" s="186">
        <v>1564</v>
      </c>
      <c r="B1554" s="2">
        <v>492355</v>
      </c>
      <c r="C1554" s="2" t="s">
        <v>840</v>
      </c>
      <c r="D1554" s="2" t="s">
        <v>8272</v>
      </c>
      <c r="E1554" s="2" t="s">
        <v>8273</v>
      </c>
      <c r="F1554" s="196" t="s">
        <v>5875</v>
      </c>
      <c r="G1554" s="2">
        <v>2</v>
      </c>
      <c r="H1554" s="2" t="s">
        <v>5759</v>
      </c>
      <c r="I1554" s="2" t="s">
        <v>8274</v>
      </c>
      <c r="J1554" s="2" t="s">
        <v>179</v>
      </c>
      <c r="K1554" s="2" t="s">
        <v>42</v>
      </c>
      <c r="L1554" s="34" t="str">
        <f t="shared" si="96"/>
        <v>小坂田　偉月 (2)</v>
      </c>
      <c r="M1554" s="34" t="str">
        <f t="shared" si="97"/>
        <v>05</v>
      </c>
      <c r="N1554" s="34" t="str">
        <f t="shared" si="98"/>
        <v>Itsuki OSAKADA (05)</v>
      </c>
      <c r="O1554" s="34">
        <f t="shared" si="99"/>
        <v>100001564</v>
      </c>
    </row>
    <row r="1555" spans="1:15" ht="18">
      <c r="A1555" s="186">
        <v>1565</v>
      </c>
      <c r="B1555" s="2">
        <v>492355</v>
      </c>
      <c r="C1555" s="2" t="s">
        <v>840</v>
      </c>
      <c r="D1555" s="2" t="s">
        <v>8275</v>
      </c>
      <c r="E1555" s="2" t="s">
        <v>8276</v>
      </c>
      <c r="F1555" s="196" t="s">
        <v>6907</v>
      </c>
      <c r="G1555" s="2">
        <v>2</v>
      </c>
      <c r="H1555" s="2" t="s">
        <v>5759</v>
      </c>
      <c r="I1555" s="2" t="s">
        <v>560</v>
      </c>
      <c r="J1555" s="2" t="s">
        <v>118</v>
      </c>
      <c r="K1555" s="2" t="s">
        <v>42</v>
      </c>
      <c r="L1555" s="34" t="str">
        <f t="shared" si="96"/>
        <v>池田　尚悟 (2)</v>
      </c>
      <c r="M1555" s="34" t="str">
        <f t="shared" si="97"/>
        <v>05</v>
      </c>
      <c r="N1555" s="34" t="str">
        <f t="shared" si="98"/>
        <v>Shogo IKEDA (05)</v>
      </c>
      <c r="O1555" s="34">
        <f t="shared" si="99"/>
        <v>100001565</v>
      </c>
    </row>
    <row r="1556" spans="1:15" ht="18">
      <c r="A1556" s="186">
        <v>1566</v>
      </c>
      <c r="B1556" s="2">
        <v>492355</v>
      </c>
      <c r="C1556" s="2" t="s">
        <v>840</v>
      </c>
      <c r="D1556" s="2" t="s">
        <v>8277</v>
      </c>
      <c r="E1556" s="2" t="s">
        <v>8278</v>
      </c>
      <c r="F1556" s="196" t="s">
        <v>8155</v>
      </c>
      <c r="G1556" s="2">
        <v>2</v>
      </c>
      <c r="H1556" s="2" t="s">
        <v>5759</v>
      </c>
      <c r="I1556" s="2" t="s">
        <v>8279</v>
      </c>
      <c r="J1556" s="2" t="s">
        <v>276</v>
      </c>
      <c r="K1556" s="2" t="s">
        <v>42</v>
      </c>
      <c r="L1556" s="34" t="str">
        <f t="shared" si="96"/>
        <v>土江　将太 (2)</v>
      </c>
      <c r="M1556" s="34" t="str">
        <f t="shared" si="97"/>
        <v>06</v>
      </c>
      <c r="N1556" s="34" t="str">
        <f t="shared" si="98"/>
        <v>Shota TSUCHIE (06)</v>
      </c>
      <c r="O1556" s="34">
        <f t="shared" si="99"/>
        <v>100001566</v>
      </c>
    </row>
    <row r="1557" spans="1:15" ht="18">
      <c r="A1557" s="186">
        <v>1567</v>
      </c>
      <c r="B1557" s="2">
        <v>492355</v>
      </c>
      <c r="C1557" s="2" t="s">
        <v>840</v>
      </c>
      <c r="D1557" s="2" t="s">
        <v>8280</v>
      </c>
      <c r="E1557" s="2" t="s">
        <v>8281</v>
      </c>
      <c r="F1557" s="196" t="s">
        <v>8282</v>
      </c>
      <c r="G1557" s="2">
        <v>2</v>
      </c>
      <c r="H1557" s="2" t="s">
        <v>5759</v>
      </c>
      <c r="I1557" s="2" t="s">
        <v>89</v>
      </c>
      <c r="J1557" s="2" t="s">
        <v>508</v>
      </c>
      <c r="K1557" s="2" t="s">
        <v>42</v>
      </c>
      <c r="L1557" s="34" t="str">
        <f t="shared" si="96"/>
        <v>三宅　貴大 (2)</v>
      </c>
      <c r="M1557" s="34" t="str">
        <f t="shared" si="97"/>
        <v>06</v>
      </c>
      <c r="N1557" s="34" t="str">
        <f t="shared" si="98"/>
        <v>Takahiro MIYAKE (06)</v>
      </c>
      <c r="O1557" s="34">
        <f t="shared" si="99"/>
        <v>100001567</v>
      </c>
    </row>
    <row r="1558" spans="1:15" ht="18">
      <c r="A1558" s="186">
        <v>1568</v>
      </c>
      <c r="B1558" s="2">
        <v>492355</v>
      </c>
      <c r="C1558" s="2" t="s">
        <v>840</v>
      </c>
      <c r="D1558" s="2" t="s">
        <v>8283</v>
      </c>
      <c r="E1558" s="2" t="s">
        <v>8284</v>
      </c>
      <c r="F1558" s="196" t="s">
        <v>6356</v>
      </c>
      <c r="G1558" s="2">
        <v>2</v>
      </c>
      <c r="H1558" s="2" t="s">
        <v>5759</v>
      </c>
      <c r="I1558" s="2" t="s">
        <v>757</v>
      </c>
      <c r="J1558" s="2" t="s">
        <v>178</v>
      </c>
      <c r="K1558" s="2" t="s">
        <v>42</v>
      </c>
      <c r="L1558" s="34" t="str">
        <f t="shared" si="96"/>
        <v>向井　亮太 (2)</v>
      </c>
      <c r="M1558" s="34" t="str">
        <f t="shared" si="97"/>
        <v>05</v>
      </c>
      <c r="N1558" s="34" t="str">
        <f t="shared" si="98"/>
        <v>Ryota MUKAI (05)</v>
      </c>
      <c r="O1558" s="34">
        <f t="shared" si="99"/>
        <v>100001568</v>
      </c>
    </row>
    <row r="1559" spans="1:15" ht="18">
      <c r="A1559" s="186">
        <v>1569</v>
      </c>
      <c r="B1559" s="2">
        <v>492355</v>
      </c>
      <c r="C1559" s="2" t="s">
        <v>840</v>
      </c>
      <c r="D1559" s="2" t="s">
        <v>8285</v>
      </c>
      <c r="E1559" s="2" t="s">
        <v>8286</v>
      </c>
      <c r="F1559" s="196" t="s">
        <v>8287</v>
      </c>
      <c r="G1559" s="2">
        <v>2</v>
      </c>
      <c r="H1559" s="2" t="s">
        <v>5759</v>
      </c>
      <c r="I1559" s="2" t="s">
        <v>6100</v>
      </c>
      <c r="J1559" s="2" t="s">
        <v>309</v>
      </c>
      <c r="K1559" s="2" t="s">
        <v>42</v>
      </c>
      <c r="L1559" s="34" t="str">
        <f t="shared" si="96"/>
        <v>冨江　俊矢 (2)</v>
      </c>
      <c r="M1559" s="34" t="str">
        <f t="shared" si="97"/>
        <v>05</v>
      </c>
      <c r="N1559" s="34" t="str">
        <f t="shared" si="98"/>
        <v>Shunya TOMIE (05)</v>
      </c>
      <c r="O1559" s="34">
        <f t="shared" si="99"/>
        <v>100001569</v>
      </c>
    </row>
    <row r="1560" spans="1:15" ht="18">
      <c r="A1560" s="186">
        <v>1570</v>
      </c>
      <c r="B1560" s="2">
        <v>492355</v>
      </c>
      <c r="C1560" s="2" t="s">
        <v>840</v>
      </c>
      <c r="D1560" s="2" t="s">
        <v>8288</v>
      </c>
      <c r="E1560" s="2" t="s">
        <v>8289</v>
      </c>
      <c r="F1560" s="196" t="s">
        <v>6684</v>
      </c>
      <c r="G1560" s="2">
        <v>2</v>
      </c>
      <c r="H1560" s="2" t="s">
        <v>5759</v>
      </c>
      <c r="I1560" s="2" t="s">
        <v>8290</v>
      </c>
      <c r="J1560" s="2" t="s">
        <v>94</v>
      </c>
      <c r="K1560" s="2" t="s">
        <v>42</v>
      </c>
      <c r="L1560" s="34" t="str">
        <f t="shared" si="96"/>
        <v>神戸　奏汰 (2)</v>
      </c>
      <c r="M1560" s="34" t="str">
        <f t="shared" si="97"/>
        <v>05</v>
      </c>
      <c r="N1560" s="34" t="str">
        <f t="shared" si="98"/>
        <v>Sota KOBE (05)</v>
      </c>
      <c r="O1560" s="34">
        <f t="shared" si="99"/>
        <v>100001570</v>
      </c>
    </row>
    <row r="1561" spans="1:15" ht="18">
      <c r="A1561" s="186">
        <v>1571</v>
      </c>
      <c r="B1561" s="2">
        <v>492355</v>
      </c>
      <c r="C1561" s="2" t="s">
        <v>840</v>
      </c>
      <c r="D1561" s="2" t="s">
        <v>8291</v>
      </c>
      <c r="E1561" s="2" t="s">
        <v>8292</v>
      </c>
      <c r="F1561" s="196" t="s">
        <v>8293</v>
      </c>
      <c r="G1561" s="2">
        <v>2</v>
      </c>
      <c r="H1561" s="2" t="s">
        <v>5759</v>
      </c>
      <c r="I1561" s="2" t="s">
        <v>306</v>
      </c>
      <c r="J1561" s="2" t="s">
        <v>1467</v>
      </c>
      <c r="K1561" s="2" t="s">
        <v>42</v>
      </c>
      <c r="L1561" s="34" t="str">
        <f t="shared" si="96"/>
        <v>前川　幸来 (2)</v>
      </c>
      <c r="M1561" s="34" t="str">
        <f t="shared" si="97"/>
        <v>06</v>
      </c>
      <c r="N1561" s="34" t="str">
        <f t="shared" si="98"/>
        <v>Yura MAEKAWA (06)</v>
      </c>
      <c r="O1561" s="34">
        <f t="shared" si="99"/>
        <v>100001571</v>
      </c>
    </row>
    <row r="1562" spans="1:15" ht="18">
      <c r="A1562" s="186">
        <v>1572</v>
      </c>
      <c r="B1562" s="2">
        <v>492355</v>
      </c>
      <c r="C1562" s="2" t="s">
        <v>840</v>
      </c>
      <c r="D1562" s="2" t="s">
        <v>8294</v>
      </c>
      <c r="E1562" s="2" t="s">
        <v>8295</v>
      </c>
      <c r="F1562" s="196" t="s">
        <v>7255</v>
      </c>
      <c r="G1562" s="2">
        <v>2</v>
      </c>
      <c r="H1562" s="2" t="s">
        <v>5759</v>
      </c>
      <c r="I1562" s="2" t="s">
        <v>3946</v>
      </c>
      <c r="J1562" s="2" t="s">
        <v>94</v>
      </c>
      <c r="K1562" s="2" t="s">
        <v>42</v>
      </c>
      <c r="L1562" s="34" t="str">
        <f t="shared" si="96"/>
        <v>新山　創大 (2)</v>
      </c>
      <c r="M1562" s="34" t="str">
        <f t="shared" si="97"/>
        <v>05</v>
      </c>
      <c r="N1562" s="34" t="str">
        <f t="shared" si="98"/>
        <v>Sota NIIYAMA (05)</v>
      </c>
      <c r="O1562" s="34">
        <f t="shared" si="99"/>
        <v>100001572</v>
      </c>
    </row>
    <row r="1563" spans="1:15" ht="18">
      <c r="A1563" s="186">
        <v>1573</v>
      </c>
      <c r="B1563" s="2">
        <v>492355</v>
      </c>
      <c r="C1563" s="2" t="s">
        <v>840</v>
      </c>
      <c r="D1563" s="2" t="s">
        <v>8296</v>
      </c>
      <c r="E1563" s="2" t="s">
        <v>8297</v>
      </c>
      <c r="F1563" s="196" t="s">
        <v>8298</v>
      </c>
      <c r="G1563" s="2">
        <v>2</v>
      </c>
      <c r="H1563" s="2" t="s">
        <v>5768</v>
      </c>
      <c r="I1563" s="2" t="s">
        <v>634</v>
      </c>
      <c r="J1563" s="2" t="s">
        <v>169</v>
      </c>
      <c r="K1563" s="2" t="s">
        <v>42</v>
      </c>
      <c r="L1563" s="34" t="str">
        <f t="shared" si="96"/>
        <v>南　勇成 (2)</v>
      </c>
      <c r="M1563" s="34" t="str">
        <f t="shared" si="97"/>
        <v>05</v>
      </c>
      <c r="N1563" s="34" t="str">
        <f t="shared" si="98"/>
        <v>Yusei MINAMI (05)</v>
      </c>
      <c r="O1563" s="34">
        <f t="shared" si="99"/>
        <v>100001573</v>
      </c>
    </row>
    <row r="1564" spans="1:15" ht="18">
      <c r="A1564" s="186">
        <v>1574</v>
      </c>
      <c r="B1564" s="2">
        <v>492355</v>
      </c>
      <c r="C1564" s="2" t="s">
        <v>840</v>
      </c>
      <c r="D1564" s="2" t="s">
        <v>8299</v>
      </c>
      <c r="E1564" s="2" t="s">
        <v>8300</v>
      </c>
      <c r="F1564" s="196" t="s">
        <v>8301</v>
      </c>
      <c r="G1564" s="2">
        <v>2</v>
      </c>
      <c r="H1564" s="2" t="s">
        <v>5768</v>
      </c>
      <c r="I1564" s="2" t="s">
        <v>8302</v>
      </c>
      <c r="J1564" s="2" t="s">
        <v>342</v>
      </c>
      <c r="K1564" s="2" t="s">
        <v>42</v>
      </c>
      <c r="L1564" s="34" t="str">
        <f t="shared" si="96"/>
        <v>小関　唯人 (2)</v>
      </c>
      <c r="M1564" s="34" t="str">
        <f t="shared" si="97"/>
        <v>05</v>
      </c>
      <c r="N1564" s="34" t="str">
        <f t="shared" si="98"/>
        <v>Yuito OZEKI (05)</v>
      </c>
      <c r="O1564" s="34">
        <f t="shared" si="99"/>
        <v>100001574</v>
      </c>
    </row>
    <row r="1565" spans="1:15" ht="18">
      <c r="A1565" s="186">
        <v>1575</v>
      </c>
      <c r="B1565" s="2">
        <v>492355</v>
      </c>
      <c r="C1565" s="2" t="s">
        <v>840</v>
      </c>
      <c r="D1565" s="2" t="s">
        <v>8303</v>
      </c>
      <c r="E1565" s="2" t="s">
        <v>8304</v>
      </c>
      <c r="F1565" s="196" t="s">
        <v>8305</v>
      </c>
      <c r="G1565" s="2">
        <v>2</v>
      </c>
      <c r="H1565" s="2" t="s">
        <v>6023</v>
      </c>
      <c r="I1565" s="2" t="s">
        <v>1023</v>
      </c>
      <c r="J1565" s="2" t="s">
        <v>123</v>
      </c>
      <c r="K1565" s="2" t="s">
        <v>42</v>
      </c>
      <c r="L1565" s="34" t="str">
        <f t="shared" si="96"/>
        <v>岡野　孝祐 (2)</v>
      </c>
      <c r="M1565" s="34" t="str">
        <f t="shared" si="97"/>
        <v>05</v>
      </c>
      <c r="N1565" s="34" t="str">
        <f t="shared" si="98"/>
        <v>Kosuke OKANO (05)</v>
      </c>
      <c r="O1565" s="34">
        <f t="shared" si="99"/>
        <v>100001575</v>
      </c>
    </row>
    <row r="1566" spans="1:15" ht="18">
      <c r="A1566" s="186">
        <v>1576</v>
      </c>
      <c r="B1566" s="2">
        <v>492355</v>
      </c>
      <c r="C1566" s="2" t="s">
        <v>840</v>
      </c>
      <c r="D1566" s="2" t="s">
        <v>8306</v>
      </c>
      <c r="E1566" s="2" t="s">
        <v>8307</v>
      </c>
      <c r="F1566" s="196" t="s">
        <v>6886</v>
      </c>
      <c r="G1566" s="2">
        <v>2</v>
      </c>
      <c r="H1566" s="2" t="s">
        <v>5779</v>
      </c>
      <c r="I1566" s="2" t="s">
        <v>8308</v>
      </c>
      <c r="J1566" s="2" t="s">
        <v>8309</v>
      </c>
      <c r="K1566" s="2" t="s">
        <v>42</v>
      </c>
      <c r="L1566" s="34" t="str">
        <f t="shared" si="96"/>
        <v>モンパルゴンザレス　朗偉 (2)</v>
      </c>
      <c r="M1566" s="34" t="str">
        <f t="shared" si="97"/>
        <v>05</v>
      </c>
      <c r="N1566" s="34" t="str">
        <f t="shared" si="98"/>
        <v>Rouy MOMPARTGONZALEZ (05)</v>
      </c>
      <c r="O1566" s="34">
        <f t="shared" si="99"/>
        <v>100001576</v>
      </c>
    </row>
    <row r="1567" spans="1:15" ht="18">
      <c r="A1567" s="186">
        <v>1577</v>
      </c>
      <c r="B1567" s="2">
        <v>492355</v>
      </c>
      <c r="C1567" s="2" t="s">
        <v>840</v>
      </c>
      <c r="D1567" s="2" t="s">
        <v>8310</v>
      </c>
      <c r="E1567" s="2" t="s">
        <v>8311</v>
      </c>
      <c r="F1567" s="196" t="s">
        <v>6805</v>
      </c>
      <c r="G1567" s="2">
        <v>1</v>
      </c>
      <c r="H1567" s="2" t="s">
        <v>5759</v>
      </c>
      <c r="I1567" s="2" t="s">
        <v>499</v>
      </c>
      <c r="J1567" s="2" t="s">
        <v>1292</v>
      </c>
      <c r="K1567" s="2" t="s">
        <v>42</v>
      </c>
      <c r="L1567" s="34" t="str">
        <f t="shared" si="96"/>
        <v>大西　陽那太 (1)</v>
      </c>
      <c r="M1567" s="34" t="str">
        <f t="shared" si="97"/>
        <v>07</v>
      </c>
      <c r="N1567" s="34" t="str">
        <f t="shared" si="98"/>
        <v>Hinata ONISHI (07)</v>
      </c>
      <c r="O1567" s="34">
        <f t="shared" si="99"/>
        <v>100001577</v>
      </c>
    </row>
    <row r="1568" spans="1:15" ht="18">
      <c r="A1568" s="186">
        <v>1578</v>
      </c>
      <c r="B1568" s="2">
        <v>492355</v>
      </c>
      <c r="C1568" s="2" t="s">
        <v>840</v>
      </c>
      <c r="D1568" s="2" t="s">
        <v>8312</v>
      </c>
      <c r="E1568" s="2" t="s">
        <v>8313</v>
      </c>
      <c r="F1568" s="196" t="s">
        <v>8314</v>
      </c>
      <c r="G1568" s="2">
        <v>1</v>
      </c>
      <c r="H1568" s="2" t="s">
        <v>5779</v>
      </c>
      <c r="I1568" s="2" t="s">
        <v>8315</v>
      </c>
      <c r="J1568" s="2" t="s">
        <v>338</v>
      </c>
      <c r="K1568" s="2" t="s">
        <v>42</v>
      </c>
      <c r="L1568" s="34" t="str">
        <f t="shared" si="96"/>
        <v>奥　洪志郎 (1)</v>
      </c>
      <c r="M1568" s="34" t="str">
        <f t="shared" si="97"/>
        <v>06</v>
      </c>
      <c r="N1568" s="34" t="str">
        <f t="shared" si="98"/>
        <v>Koshiro OKU (06)</v>
      </c>
      <c r="O1568" s="34">
        <f t="shared" si="99"/>
        <v>100001578</v>
      </c>
    </row>
    <row r="1569" spans="1:15" ht="18">
      <c r="A1569" s="186">
        <v>1579</v>
      </c>
      <c r="B1569" s="2">
        <v>492355</v>
      </c>
      <c r="C1569" s="2" t="s">
        <v>840</v>
      </c>
      <c r="D1569" s="2" t="s">
        <v>8316</v>
      </c>
      <c r="E1569" s="2" t="s">
        <v>8317</v>
      </c>
      <c r="F1569" s="196" t="s">
        <v>7276</v>
      </c>
      <c r="G1569" s="2">
        <v>1</v>
      </c>
      <c r="H1569" s="2" t="s">
        <v>6218</v>
      </c>
      <c r="I1569" s="2" t="s">
        <v>8318</v>
      </c>
      <c r="J1569" s="2" t="s">
        <v>8319</v>
      </c>
      <c r="K1569" s="2" t="s">
        <v>42</v>
      </c>
      <c r="L1569" s="34" t="str">
        <f t="shared" si="96"/>
        <v>岸　亜室 (1)</v>
      </c>
      <c r="M1569" s="34" t="str">
        <f t="shared" si="97"/>
        <v>07</v>
      </c>
      <c r="N1569" s="34" t="str">
        <f t="shared" si="98"/>
        <v>Amuro KISHI (07)</v>
      </c>
      <c r="O1569" s="34">
        <f t="shared" si="99"/>
        <v>100001579</v>
      </c>
    </row>
    <row r="1570" spans="1:15" ht="18">
      <c r="A1570" s="186">
        <v>1580</v>
      </c>
      <c r="B1570" s="2">
        <v>492355</v>
      </c>
      <c r="C1570" s="2" t="s">
        <v>840</v>
      </c>
      <c r="D1570" s="2" t="s">
        <v>8320</v>
      </c>
      <c r="E1570" s="2" t="s">
        <v>8321</v>
      </c>
      <c r="F1570" s="196" t="s">
        <v>8322</v>
      </c>
      <c r="G1570" s="2">
        <v>1</v>
      </c>
      <c r="H1570" s="2" t="s">
        <v>5759</v>
      </c>
      <c r="I1570" s="2" t="s">
        <v>993</v>
      </c>
      <c r="J1570" s="2" t="s">
        <v>8323</v>
      </c>
      <c r="K1570" s="2" t="s">
        <v>42</v>
      </c>
      <c r="L1570" s="34" t="str">
        <f t="shared" si="96"/>
        <v>北川　幸人 (1)</v>
      </c>
      <c r="M1570" s="34" t="str">
        <f t="shared" si="97"/>
        <v>06</v>
      </c>
      <c r="N1570" s="34" t="str">
        <f t="shared" si="98"/>
        <v>Sachito KITAGAWA (06)</v>
      </c>
      <c r="O1570" s="34">
        <f t="shared" si="99"/>
        <v>100001580</v>
      </c>
    </row>
    <row r="1571" spans="1:15" ht="18">
      <c r="A1571" s="186">
        <v>1581</v>
      </c>
      <c r="B1571" s="2">
        <v>492355</v>
      </c>
      <c r="C1571" s="2" t="s">
        <v>840</v>
      </c>
      <c r="D1571" s="2" t="s">
        <v>8324</v>
      </c>
      <c r="E1571" s="2" t="s">
        <v>8325</v>
      </c>
      <c r="F1571" s="196" t="s">
        <v>8326</v>
      </c>
      <c r="G1571" s="2">
        <v>1</v>
      </c>
      <c r="H1571" s="2" t="s">
        <v>5779</v>
      </c>
      <c r="I1571" s="2" t="s">
        <v>8327</v>
      </c>
      <c r="J1571" s="2" t="s">
        <v>447</v>
      </c>
      <c r="K1571" s="2" t="s">
        <v>42</v>
      </c>
      <c r="L1571" s="34" t="str">
        <f t="shared" si="96"/>
        <v>北郷　泰都 (1)</v>
      </c>
      <c r="M1571" s="34" t="str">
        <f t="shared" si="97"/>
        <v>07</v>
      </c>
      <c r="N1571" s="34" t="str">
        <f t="shared" si="98"/>
        <v>Hiroto KITAGO (07)</v>
      </c>
      <c r="O1571" s="34">
        <f t="shared" si="99"/>
        <v>100001581</v>
      </c>
    </row>
    <row r="1572" spans="1:15" ht="18">
      <c r="A1572" s="186">
        <v>1582</v>
      </c>
      <c r="B1572" s="2">
        <v>492355</v>
      </c>
      <c r="C1572" s="2" t="s">
        <v>840</v>
      </c>
      <c r="D1572" s="2" t="s">
        <v>8328</v>
      </c>
      <c r="E1572" s="2" t="s">
        <v>8329</v>
      </c>
      <c r="F1572" s="196" t="s">
        <v>8330</v>
      </c>
      <c r="G1572" s="2">
        <v>1</v>
      </c>
      <c r="H1572" s="2" t="s">
        <v>5779</v>
      </c>
      <c r="I1572" s="2" t="s">
        <v>67</v>
      </c>
      <c r="J1572" s="2" t="s">
        <v>276</v>
      </c>
      <c r="K1572" s="2" t="s">
        <v>42</v>
      </c>
      <c r="L1572" s="34" t="str">
        <f t="shared" si="96"/>
        <v>北村　翔太 (1)</v>
      </c>
      <c r="M1572" s="34" t="str">
        <f t="shared" si="97"/>
        <v>06</v>
      </c>
      <c r="N1572" s="34" t="str">
        <f t="shared" si="98"/>
        <v>Shota KITAMURA (06)</v>
      </c>
      <c r="O1572" s="34">
        <f t="shared" si="99"/>
        <v>100001582</v>
      </c>
    </row>
    <row r="1573" spans="1:15" ht="18">
      <c r="A1573" s="186">
        <v>1583</v>
      </c>
      <c r="B1573" s="2">
        <v>492355</v>
      </c>
      <c r="C1573" s="2" t="s">
        <v>840</v>
      </c>
      <c r="D1573" s="2" t="s">
        <v>8331</v>
      </c>
      <c r="E1573" s="2" t="s">
        <v>8332</v>
      </c>
      <c r="F1573" s="196" t="s">
        <v>7926</v>
      </c>
      <c r="G1573" s="2">
        <v>1</v>
      </c>
      <c r="H1573" s="2" t="s">
        <v>5759</v>
      </c>
      <c r="I1573" s="2" t="s">
        <v>8333</v>
      </c>
      <c r="J1573" s="2" t="s">
        <v>53</v>
      </c>
      <c r="K1573" s="2" t="s">
        <v>42</v>
      </c>
      <c r="L1573" s="34" t="str">
        <f t="shared" si="96"/>
        <v>小谷口　柚希 (1)</v>
      </c>
      <c r="M1573" s="34" t="str">
        <f t="shared" si="97"/>
        <v>06</v>
      </c>
      <c r="N1573" s="34" t="str">
        <f t="shared" si="98"/>
        <v>Yuki KOTANIGUCHI (06)</v>
      </c>
      <c r="O1573" s="34">
        <f t="shared" si="99"/>
        <v>100001583</v>
      </c>
    </row>
    <row r="1574" spans="1:15" ht="18">
      <c r="A1574" s="186">
        <v>1584</v>
      </c>
      <c r="B1574" s="2">
        <v>492355</v>
      </c>
      <c r="C1574" s="2" t="s">
        <v>840</v>
      </c>
      <c r="D1574" s="2" t="s">
        <v>8334</v>
      </c>
      <c r="E1574" s="2" t="s">
        <v>8335</v>
      </c>
      <c r="F1574" s="196" t="s">
        <v>8108</v>
      </c>
      <c r="G1574" s="2">
        <v>1</v>
      </c>
      <c r="H1574" s="2" t="s">
        <v>5759</v>
      </c>
      <c r="I1574" s="2" t="s">
        <v>6782</v>
      </c>
      <c r="J1574" s="2" t="s">
        <v>176</v>
      </c>
      <c r="K1574" s="2" t="s">
        <v>42</v>
      </c>
      <c r="L1574" s="34" t="str">
        <f t="shared" si="96"/>
        <v>小浜　優太 (1)</v>
      </c>
      <c r="M1574" s="34" t="str">
        <f t="shared" si="97"/>
        <v>06</v>
      </c>
      <c r="N1574" s="34" t="str">
        <f t="shared" si="98"/>
        <v>Yuta KOHAMA (06)</v>
      </c>
      <c r="O1574" s="34">
        <f t="shared" si="99"/>
        <v>100001584</v>
      </c>
    </row>
    <row r="1575" spans="1:15" ht="18">
      <c r="A1575" s="186">
        <v>1585</v>
      </c>
      <c r="B1575" s="2">
        <v>492355</v>
      </c>
      <c r="C1575" s="2" t="s">
        <v>840</v>
      </c>
      <c r="D1575" s="2" t="s">
        <v>8336</v>
      </c>
      <c r="E1575" s="2" t="s">
        <v>8337</v>
      </c>
      <c r="F1575" s="196" t="s">
        <v>8338</v>
      </c>
      <c r="G1575" s="2">
        <v>1</v>
      </c>
      <c r="H1575" s="2" t="s">
        <v>5759</v>
      </c>
      <c r="I1575" s="2" t="s">
        <v>8339</v>
      </c>
      <c r="J1575" s="2" t="s">
        <v>162</v>
      </c>
      <c r="K1575" s="2" t="s">
        <v>42</v>
      </c>
      <c r="L1575" s="34" t="str">
        <f t="shared" si="96"/>
        <v>榊　洪晟 (1)</v>
      </c>
      <c r="M1575" s="34" t="str">
        <f t="shared" si="97"/>
        <v>06</v>
      </c>
      <c r="N1575" s="34" t="str">
        <f t="shared" si="98"/>
        <v>Kosei SAKAKI (06)</v>
      </c>
      <c r="O1575" s="34">
        <f t="shared" si="99"/>
        <v>100001585</v>
      </c>
    </row>
    <row r="1576" spans="1:15" ht="18">
      <c r="A1576" s="186">
        <v>1586</v>
      </c>
      <c r="B1576" s="2">
        <v>492355</v>
      </c>
      <c r="C1576" s="2" t="s">
        <v>840</v>
      </c>
      <c r="D1576" s="2" t="s">
        <v>8340</v>
      </c>
      <c r="E1576" s="2" t="s">
        <v>8341</v>
      </c>
      <c r="F1576" s="196" t="s">
        <v>8342</v>
      </c>
      <c r="G1576" s="2">
        <v>1</v>
      </c>
      <c r="H1576" s="2" t="s">
        <v>5759</v>
      </c>
      <c r="I1576" s="2" t="s">
        <v>526</v>
      </c>
      <c r="J1576" s="2" t="s">
        <v>350</v>
      </c>
      <c r="K1576" s="2" t="s">
        <v>42</v>
      </c>
      <c r="L1576" s="34" t="str">
        <f t="shared" si="96"/>
        <v>櫻井　喬文 (1)</v>
      </c>
      <c r="M1576" s="34" t="str">
        <f t="shared" si="97"/>
        <v>07</v>
      </c>
      <c r="N1576" s="34" t="str">
        <f t="shared" si="98"/>
        <v>Takafumi SAKURAI (07)</v>
      </c>
      <c r="O1576" s="34">
        <f t="shared" si="99"/>
        <v>100001586</v>
      </c>
    </row>
    <row r="1577" spans="1:15" ht="18">
      <c r="A1577" s="186">
        <v>1587</v>
      </c>
      <c r="B1577" s="2">
        <v>492355</v>
      </c>
      <c r="C1577" s="2" t="s">
        <v>840</v>
      </c>
      <c r="D1577" s="2" t="s">
        <v>8343</v>
      </c>
      <c r="E1577" s="2" t="s">
        <v>8344</v>
      </c>
      <c r="F1577" s="196" t="s">
        <v>6170</v>
      </c>
      <c r="G1577" s="2">
        <v>1</v>
      </c>
      <c r="H1577" s="2" t="s">
        <v>5759</v>
      </c>
      <c r="I1577" s="2" t="s">
        <v>8345</v>
      </c>
      <c r="J1577" s="2" t="s">
        <v>584</v>
      </c>
      <c r="K1577" s="2" t="s">
        <v>42</v>
      </c>
      <c r="L1577" s="34" t="str">
        <f t="shared" si="96"/>
        <v>末綱　真啓 (1)</v>
      </c>
      <c r="M1577" s="34" t="str">
        <f t="shared" si="97"/>
        <v>06</v>
      </c>
      <c r="N1577" s="34" t="str">
        <f t="shared" si="98"/>
        <v>Masahiro SUETSUNA (06)</v>
      </c>
      <c r="O1577" s="34">
        <f t="shared" si="99"/>
        <v>100001587</v>
      </c>
    </row>
    <row r="1578" spans="1:15" ht="18">
      <c r="A1578" s="186">
        <v>1588</v>
      </c>
      <c r="B1578" s="2">
        <v>492355</v>
      </c>
      <c r="C1578" s="2" t="s">
        <v>840</v>
      </c>
      <c r="D1578" s="2" t="s">
        <v>8346</v>
      </c>
      <c r="E1578" s="2" t="s">
        <v>8347</v>
      </c>
      <c r="F1578" s="196" t="s">
        <v>6406</v>
      </c>
      <c r="G1578" s="2">
        <v>1</v>
      </c>
      <c r="H1578" s="2" t="s">
        <v>5759</v>
      </c>
      <c r="I1578" s="2" t="s">
        <v>8348</v>
      </c>
      <c r="J1578" s="2" t="s">
        <v>8349</v>
      </c>
      <c r="K1578" s="2" t="s">
        <v>42</v>
      </c>
      <c r="L1578" s="34" t="str">
        <f t="shared" si="96"/>
        <v>園田　侑路 (1)</v>
      </c>
      <c r="M1578" s="34" t="str">
        <f t="shared" si="97"/>
        <v>07</v>
      </c>
      <c r="N1578" s="34" t="str">
        <f t="shared" si="98"/>
        <v>Yuro SONODA (07)</v>
      </c>
      <c r="O1578" s="34">
        <f t="shared" si="99"/>
        <v>100001588</v>
      </c>
    </row>
    <row r="1579" spans="1:15" ht="18">
      <c r="A1579" s="186">
        <v>1589</v>
      </c>
      <c r="B1579" s="2">
        <v>492355</v>
      </c>
      <c r="C1579" s="2" t="s">
        <v>840</v>
      </c>
      <c r="D1579" s="2" t="s">
        <v>8350</v>
      </c>
      <c r="E1579" s="2" t="s">
        <v>8351</v>
      </c>
      <c r="F1579" s="196" t="s">
        <v>6184</v>
      </c>
      <c r="G1579" s="2">
        <v>1</v>
      </c>
      <c r="H1579" s="2" t="s">
        <v>5759</v>
      </c>
      <c r="I1579" s="2" t="s">
        <v>402</v>
      </c>
      <c r="J1579" s="2" t="s">
        <v>284</v>
      </c>
      <c r="K1579" s="2" t="s">
        <v>42</v>
      </c>
      <c r="L1579" s="34" t="str">
        <f t="shared" si="96"/>
        <v>髙橋　俊介 (1)</v>
      </c>
      <c r="M1579" s="34" t="str">
        <f t="shared" si="97"/>
        <v>06</v>
      </c>
      <c r="N1579" s="34" t="str">
        <f t="shared" si="98"/>
        <v>Shunsuke TAKAHASHI (06)</v>
      </c>
      <c r="O1579" s="34">
        <f t="shared" si="99"/>
        <v>100001589</v>
      </c>
    </row>
    <row r="1580" spans="1:15" ht="18">
      <c r="A1580" s="186">
        <v>1590</v>
      </c>
      <c r="B1580" s="2">
        <v>492355</v>
      </c>
      <c r="C1580" s="2" t="s">
        <v>840</v>
      </c>
      <c r="D1580" s="2" t="s">
        <v>8352</v>
      </c>
      <c r="E1580" s="2" t="s">
        <v>8353</v>
      </c>
      <c r="F1580" s="196" t="s">
        <v>8354</v>
      </c>
      <c r="G1580" s="2">
        <v>1</v>
      </c>
      <c r="H1580" s="2" t="s">
        <v>5759</v>
      </c>
      <c r="I1580" s="2" t="s">
        <v>8355</v>
      </c>
      <c r="J1580" s="2" t="s">
        <v>813</v>
      </c>
      <c r="K1580" s="2" t="s">
        <v>42</v>
      </c>
      <c r="L1580" s="34" t="str">
        <f t="shared" si="96"/>
        <v>永崎　嵩人 (1)</v>
      </c>
      <c r="M1580" s="34" t="str">
        <f t="shared" si="97"/>
        <v>06</v>
      </c>
      <c r="N1580" s="34" t="str">
        <f t="shared" si="98"/>
        <v>Takahito NAGASAKI (06)</v>
      </c>
      <c r="O1580" s="34">
        <f t="shared" si="99"/>
        <v>100001590</v>
      </c>
    </row>
    <row r="1581" spans="1:15" ht="18">
      <c r="A1581" s="186">
        <v>1591</v>
      </c>
      <c r="B1581" s="2">
        <v>492355</v>
      </c>
      <c r="C1581" s="2" t="s">
        <v>840</v>
      </c>
      <c r="D1581" s="2" t="s">
        <v>8356</v>
      </c>
      <c r="E1581" s="2" t="s">
        <v>8357</v>
      </c>
      <c r="F1581" s="196" t="s">
        <v>8358</v>
      </c>
      <c r="G1581" s="2">
        <v>1</v>
      </c>
      <c r="H1581" s="2" t="s">
        <v>5768</v>
      </c>
      <c r="I1581" s="2" t="s">
        <v>159</v>
      </c>
      <c r="J1581" s="2" t="s">
        <v>331</v>
      </c>
      <c r="K1581" s="2" t="s">
        <v>42</v>
      </c>
      <c r="L1581" s="34" t="str">
        <f t="shared" si="96"/>
        <v>中谷　倖也 (1)</v>
      </c>
      <c r="M1581" s="34" t="str">
        <f t="shared" si="97"/>
        <v>06</v>
      </c>
      <c r="N1581" s="34" t="str">
        <f t="shared" si="98"/>
        <v>Yukiya NAKATANI (06)</v>
      </c>
      <c r="O1581" s="34">
        <f t="shared" si="99"/>
        <v>100001591</v>
      </c>
    </row>
    <row r="1582" spans="1:15" ht="18">
      <c r="A1582" s="186">
        <v>1592</v>
      </c>
      <c r="B1582" s="2">
        <v>492355</v>
      </c>
      <c r="C1582" s="2" t="s">
        <v>840</v>
      </c>
      <c r="D1582" s="2" t="s">
        <v>8359</v>
      </c>
      <c r="E1582" s="2" t="s">
        <v>8360</v>
      </c>
      <c r="F1582" s="196" t="s">
        <v>6915</v>
      </c>
      <c r="G1582" s="2">
        <v>1</v>
      </c>
      <c r="H1582" s="2" t="s">
        <v>5779</v>
      </c>
      <c r="I1582" s="2" t="s">
        <v>8361</v>
      </c>
      <c r="J1582" s="2" t="s">
        <v>94</v>
      </c>
      <c r="K1582" s="2" t="s">
        <v>42</v>
      </c>
      <c r="L1582" s="34" t="str">
        <f t="shared" si="96"/>
        <v>西窪　蒼太 (1)</v>
      </c>
      <c r="M1582" s="34" t="str">
        <f t="shared" si="97"/>
        <v>07</v>
      </c>
      <c r="N1582" s="34" t="str">
        <f t="shared" si="98"/>
        <v>Sota NISHIKUBO (07)</v>
      </c>
      <c r="O1582" s="34">
        <f t="shared" si="99"/>
        <v>100001592</v>
      </c>
    </row>
    <row r="1583" spans="1:15" ht="18">
      <c r="A1583" s="186">
        <v>1593</v>
      </c>
      <c r="B1583" s="2">
        <v>492355</v>
      </c>
      <c r="C1583" s="2" t="s">
        <v>840</v>
      </c>
      <c r="D1583" s="2" t="s">
        <v>8362</v>
      </c>
      <c r="E1583" s="2" t="s">
        <v>833</v>
      </c>
      <c r="F1583" s="196" t="s">
        <v>7827</v>
      </c>
      <c r="G1583" s="2">
        <v>1</v>
      </c>
      <c r="H1583" s="2" t="s">
        <v>5759</v>
      </c>
      <c r="I1583" s="2" t="s">
        <v>408</v>
      </c>
      <c r="J1583" s="2" t="s">
        <v>406</v>
      </c>
      <c r="K1583" s="2" t="s">
        <v>8363</v>
      </c>
      <c r="L1583" s="34" t="str">
        <f t="shared" si="96"/>
        <v>松岡　泰輝 (1)</v>
      </c>
      <c r="M1583" s="34" t="str">
        <f t="shared" si="97"/>
        <v>07</v>
      </c>
      <c r="N1583" s="34" t="str">
        <f t="shared" si="98"/>
        <v>Taiki MATSUOKA (07)</v>
      </c>
      <c r="O1583" s="34">
        <f t="shared" si="99"/>
        <v>100001593</v>
      </c>
    </row>
    <row r="1584" spans="1:15" ht="18">
      <c r="A1584" s="186">
        <v>1594</v>
      </c>
      <c r="B1584" s="2">
        <v>492355</v>
      </c>
      <c r="C1584" s="2" t="s">
        <v>840</v>
      </c>
      <c r="D1584" s="2" t="s">
        <v>8364</v>
      </c>
      <c r="E1584" s="2" t="s">
        <v>8365</v>
      </c>
      <c r="F1584" s="196" t="s">
        <v>8366</v>
      </c>
      <c r="G1584" s="2">
        <v>1</v>
      </c>
      <c r="H1584" s="2" t="s">
        <v>5759</v>
      </c>
      <c r="I1584" s="2" t="s">
        <v>87</v>
      </c>
      <c r="J1584" s="2" t="s">
        <v>162</v>
      </c>
      <c r="K1584" s="2" t="s">
        <v>42</v>
      </c>
      <c r="L1584" s="34" t="str">
        <f t="shared" si="96"/>
        <v>松本　幸誠 (1)</v>
      </c>
      <c r="M1584" s="34" t="str">
        <f t="shared" si="97"/>
        <v>06</v>
      </c>
      <c r="N1584" s="34" t="str">
        <f t="shared" si="98"/>
        <v>Kosei MATSUMOTO (06)</v>
      </c>
      <c r="O1584" s="34">
        <f t="shared" si="99"/>
        <v>100001594</v>
      </c>
    </row>
    <row r="1585" spans="1:15" ht="18">
      <c r="A1585" s="186">
        <v>1595</v>
      </c>
      <c r="B1585" s="2">
        <v>492355</v>
      </c>
      <c r="C1585" s="2" t="s">
        <v>840</v>
      </c>
      <c r="D1585" s="2" t="s">
        <v>8367</v>
      </c>
      <c r="E1585" s="2" t="s">
        <v>8368</v>
      </c>
      <c r="F1585" s="196" t="s">
        <v>8369</v>
      </c>
      <c r="G1585" s="2">
        <v>1</v>
      </c>
      <c r="H1585" s="2" t="s">
        <v>5768</v>
      </c>
      <c r="I1585" s="2" t="s">
        <v>207</v>
      </c>
      <c r="J1585" s="2" t="s">
        <v>71</v>
      </c>
      <c r="K1585" s="2" t="s">
        <v>42</v>
      </c>
      <c r="L1585" s="34" t="str">
        <f t="shared" si="96"/>
        <v>松山　幸樹 (1)</v>
      </c>
      <c r="M1585" s="34" t="str">
        <f t="shared" si="97"/>
        <v>06</v>
      </c>
      <c r="N1585" s="34" t="str">
        <f t="shared" si="98"/>
        <v>Koki MATSUYAMA (06)</v>
      </c>
      <c r="O1585" s="34">
        <f t="shared" si="99"/>
        <v>100001595</v>
      </c>
    </row>
    <row r="1586" spans="1:15" ht="18">
      <c r="A1586" s="186">
        <v>1596</v>
      </c>
      <c r="B1586" s="2">
        <v>492355</v>
      </c>
      <c r="C1586" s="2" t="s">
        <v>840</v>
      </c>
      <c r="D1586" s="2" t="s">
        <v>8370</v>
      </c>
      <c r="E1586" s="2" t="s">
        <v>8371</v>
      </c>
      <c r="F1586" s="196" t="s">
        <v>8372</v>
      </c>
      <c r="G1586" s="2">
        <v>1</v>
      </c>
      <c r="H1586" s="2" t="s">
        <v>5768</v>
      </c>
      <c r="I1586" s="2" t="s">
        <v>8373</v>
      </c>
      <c r="J1586" s="2" t="s">
        <v>391</v>
      </c>
      <c r="K1586" s="2" t="s">
        <v>42</v>
      </c>
      <c r="L1586" s="34" t="str">
        <f t="shared" si="96"/>
        <v>三國　純輝 (1)</v>
      </c>
      <c r="M1586" s="34" t="str">
        <f t="shared" si="97"/>
        <v>06</v>
      </c>
      <c r="N1586" s="34" t="str">
        <f t="shared" si="98"/>
        <v>Atsuki MIKUNI (06)</v>
      </c>
      <c r="O1586" s="34">
        <f t="shared" si="99"/>
        <v>100001596</v>
      </c>
    </row>
    <row r="1587" spans="1:15" ht="18">
      <c r="A1587" s="186">
        <v>1597</v>
      </c>
      <c r="B1587" s="2">
        <v>492355</v>
      </c>
      <c r="C1587" s="2" t="s">
        <v>840</v>
      </c>
      <c r="D1587" s="2" t="s">
        <v>8374</v>
      </c>
      <c r="E1587" s="2" t="s">
        <v>8375</v>
      </c>
      <c r="F1587" s="196" t="s">
        <v>7684</v>
      </c>
      <c r="G1587" s="2">
        <v>1</v>
      </c>
      <c r="H1587" s="2" t="s">
        <v>5759</v>
      </c>
      <c r="I1587" s="2" t="s">
        <v>63</v>
      </c>
      <c r="J1587" s="2" t="s">
        <v>5191</v>
      </c>
      <c r="K1587" s="2" t="s">
        <v>42</v>
      </c>
      <c r="L1587" s="34" t="str">
        <f t="shared" si="96"/>
        <v>森田　愛琉 (1)</v>
      </c>
      <c r="M1587" s="34" t="str">
        <f t="shared" si="97"/>
        <v>06</v>
      </c>
      <c r="N1587" s="34" t="str">
        <f t="shared" si="98"/>
        <v>Airu MORITA (06)</v>
      </c>
      <c r="O1587" s="34">
        <f t="shared" si="99"/>
        <v>100001597</v>
      </c>
    </row>
    <row r="1588" spans="1:15" ht="18">
      <c r="A1588" s="186">
        <v>1598</v>
      </c>
      <c r="B1588" s="2">
        <v>492355</v>
      </c>
      <c r="C1588" s="2" t="s">
        <v>840</v>
      </c>
      <c r="D1588" s="2" t="s">
        <v>8376</v>
      </c>
      <c r="E1588" s="2" t="s">
        <v>8377</v>
      </c>
      <c r="F1588" s="196" t="s">
        <v>8378</v>
      </c>
      <c r="G1588" s="2">
        <v>1</v>
      </c>
      <c r="H1588" s="2" t="s">
        <v>5759</v>
      </c>
      <c r="I1588" s="2" t="s">
        <v>657</v>
      </c>
      <c r="J1588" s="2" t="s">
        <v>196</v>
      </c>
      <c r="K1588" s="2" t="s">
        <v>42</v>
      </c>
      <c r="L1588" s="34" t="str">
        <f t="shared" si="96"/>
        <v>安井　碧斗 (1)</v>
      </c>
      <c r="M1588" s="34" t="str">
        <f t="shared" si="97"/>
        <v>06</v>
      </c>
      <c r="N1588" s="34" t="str">
        <f t="shared" si="98"/>
        <v>Akito YASUI (06)</v>
      </c>
      <c r="O1588" s="34">
        <f t="shared" si="99"/>
        <v>100001598</v>
      </c>
    </row>
    <row r="1589" spans="1:15" ht="18">
      <c r="A1589" s="186">
        <v>1599</v>
      </c>
      <c r="B1589" s="2">
        <v>492355</v>
      </c>
      <c r="C1589" s="2" t="s">
        <v>840</v>
      </c>
      <c r="D1589" s="2" t="s">
        <v>8379</v>
      </c>
      <c r="E1589" s="2" t="s">
        <v>8380</v>
      </c>
      <c r="F1589" s="196" t="s">
        <v>6877</v>
      </c>
      <c r="G1589" s="2">
        <v>1</v>
      </c>
      <c r="H1589" s="2" t="s">
        <v>5759</v>
      </c>
      <c r="I1589" s="2" t="s">
        <v>57</v>
      </c>
      <c r="J1589" s="2" t="s">
        <v>8381</v>
      </c>
      <c r="K1589" s="2" t="s">
        <v>652</v>
      </c>
      <c r="L1589" s="34" t="str">
        <f t="shared" si="96"/>
        <v>山田　俊男 (1)</v>
      </c>
      <c r="M1589" s="34" t="str">
        <f t="shared" si="97"/>
        <v>06</v>
      </c>
      <c r="N1589" s="34" t="str">
        <f t="shared" si="98"/>
        <v>Toshio YAMADA (06)</v>
      </c>
      <c r="O1589" s="34">
        <f t="shared" si="99"/>
        <v>100001599</v>
      </c>
    </row>
    <row r="1590" spans="1:15" ht="18">
      <c r="A1590" s="186">
        <v>1600</v>
      </c>
      <c r="B1590" s="2">
        <v>492355</v>
      </c>
      <c r="C1590" s="2" t="s">
        <v>840</v>
      </c>
      <c r="D1590" s="2" t="s">
        <v>8382</v>
      </c>
      <c r="E1590" s="2" t="s">
        <v>8383</v>
      </c>
      <c r="F1590" s="196" t="s">
        <v>6008</v>
      </c>
      <c r="G1590" s="2">
        <v>1</v>
      </c>
      <c r="H1590" s="2" t="s">
        <v>5779</v>
      </c>
      <c r="I1590" s="2" t="s">
        <v>607</v>
      </c>
      <c r="J1590" s="2" t="s">
        <v>8384</v>
      </c>
      <c r="K1590" s="2" t="s">
        <v>42</v>
      </c>
      <c r="L1590" s="34" t="str">
        <f t="shared" si="96"/>
        <v>山代　壱意 (1)</v>
      </c>
      <c r="M1590" s="34" t="str">
        <f t="shared" si="97"/>
        <v>06</v>
      </c>
      <c r="N1590" s="34" t="str">
        <f t="shared" si="98"/>
        <v>Ichii YAMASHIRO (06)</v>
      </c>
      <c r="O1590" s="34">
        <f t="shared" si="99"/>
        <v>100001600</v>
      </c>
    </row>
    <row r="1591" spans="1:15" ht="18">
      <c r="A1591" s="186">
        <v>1601</v>
      </c>
      <c r="B1591" s="2">
        <v>492355</v>
      </c>
      <c r="C1591" s="2" t="s">
        <v>840</v>
      </c>
      <c r="D1591" s="2" t="s">
        <v>8385</v>
      </c>
      <c r="E1591" s="2" t="s">
        <v>8386</v>
      </c>
      <c r="F1591" s="196" t="s">
        <v>6409</v>
      </c>
      <c r="G1591" s="2">
        <v>1</v>
      </c>
      <c r="H1591" s="2" t="s">
        <v>5759</v>
      </c>
      <c r="I1591" s="2" t="s">
        <v>274</v>
      </c>
      <c r="J1591" s="2" t="s">
        <v>8387</v>
      </c>
      <c r="K1591" s="2" t="s">
        <v>42</v>
      </c>
      <c r="L1591" s="34" t="str">
        <f t="shared" si="96"/>
        <v>山本　浩千 (1)</v>
      </c>
      <c r="M1591" s="34" t="str">
        <f t="shared" si="97"/>
        <v>06</v>
      </c>
      <c r="N1591" s="34" t="str">
        <f t="shared" si="98"/>
        <v>Hiroyuki YAMAMOTO (06)</v>
      </c>
      <c r="O1591" s="34">
        <f t="shared" si="99"/>
        <v>100001601</v>
      </c>
    </row>
    <row r="1592" spans="1:15" ht="18">
      <c r="A1592" s="186">
        <v>1602</v>
      </c>
      <c r="B1592" s="2">
        <v>492355</v>
      </c>
      <c r="C1592" s="2" t="s">
        <v>840</v>
      </c>
      <c r="D1592" s="2" t="s">
        <v>8388</v>
      </c>
      <c r="E1592" s="2" t="s">
        <v>8389</v>
      </c>
      <c r="F1592" s="196" t="s">
        <v>8390</v>
      </c>
      <c r="G1592" s="2">
        <v>1</v>
      </c>
      <c r="H1592" s="2" t="s">
        <v>5759</v>
      </c>
      <c r="I1592" s="2" t="s">
        <v>8391</v>
      </c>
      <c r="J1592" s="2" t="s">
        <v>1839</v>
      </c>
      <c r="K1592" s="2" t="s">
        <v>42</v>
      </c>
      <c r="L1592" s="34" t="str">
        <f t="shared" si="96"/>
        <v>藪上　凜音 (1)</v>
      </c>
      <c r="M1592" s="34" t="str">
        <f t="shared" si="97"/>
        <v>06</v>
      </c>
      <c r="N1592" s="34" t="str">
        <f t="shared" si="98"/>
        <v>Rion YABUGAMI (06)</v>
      </c>
      <c r="O1592" s="34">
        <f t="shared" si="99"/>
        <v>100001602</v>
      </c>
    </row>
    <row r="1593" spans="1:15" ht="18">
      <c r="A1593" s="186">
        <v>1603</v>
      </c>
      <c r="B1593" s="2">
        <v>492355</v>
      </c>
      <c r="C1593" s="2" t="s">
        <v>840</v>
      </c>
      <c r="D1593" s="2" t="s">
        <v>8392</v>
      </c>
      <c r="E1593" s="2" t="s">
        <v>8393</v>
      </c>
      <c r="F1593" s="196" t="s">
        <v>5987</v>
      </c>
      <c r="G1593" s="2">
        <v>1</v>
      </c>
      <c r="H1593" s="2" t="s">
        <v>5759</v>
      </c>
      <c r="I1593" s="2" t="s">
        <v>3819</v>
      </c>
      <c r="J1593" s="2" t="s">
        <v>94</v>
      </c>
      <c r="K1593" s="2" t="s">
        <v>42</v>
      </c>
      <c r="L1593" s="34" t="str">
        <f t="shared" si="96"/>
        <v>吉住　蒼太 (1)</v>
      </c>
      <c r="M1593" s="34" t="str">
        <f t="shared" si="97"/>
        <v>06</v>
      </c>
      <c r="N1593" s="34" t="str">
        <f t="shared" si="98"/>
        <v>Sota YOSHIZUMI (06)</v>
      </c>
      <c r="O1593" s="34">
        <f t="shared" si="99"/>
        <v>100001603</v>
      </c>
    </row>
    <row r="1594" spans="1:15" ht="18">
      <c r="A1594" s="186">
        <v>1604</v>
      </c>
      <c r="B1594" s="2">
        <v>492355</v>
      </c>
      <c r="C1594" s="2" t="s">
        <v>840</v>
      </c>
      <c r="D1594" s="2" t="s">
        <v>8394</v>
      </c>
      <c r="E1594" s="2" t="s">
        <v>8395</v>
      </c>
      <c r="F1594" s="196" t="s">
        <v>8396</v>
      </c>
      <c r="G1594" s="2">
        <v>1</v>
      </c>
      <c r="H1594" s="2" t="s">
        <v>5759</v>
      </c>
      <c r="I1594" s="2" t="s">
        <v>344</v>
      </c>
      <c r="J1594" s="2" t="s">
        <v>627</v>
      </c>
      <c r="K1594" s="2" t="s">
        <v>42</v>
      </c>
      <c r="L1594" s="34" t="str">
        <f t="shared" si="96"/>
        <v>山崎　兼申 (1)</v>
      </c>
      <c r="M1594" s="34" t="str">
        <f t="shared" si="97"/>
        <v>07</v>
      </c>
      <c r="N1594" s="34" t="str">
        <f t="shared" si="98"/>
        <v>Kenshin YAMASAKI (07)</v>
      </c>
      <c r="O1594" s="34">
        <f t="shared" si="99"/>
        <v>100001604</v>
      </c>
    </row>
    <row r="1595" spans="1:15" ht="18">
      <c r="A1595" s="186">
        <v>1605</v>
      </c>
      <c r="B1595" s="2">
        <v>501018</v>
      </c>
      <c r="C1595" s="2" t="s">
        <v>1694</v>
      </c>
      <c r="D1595" s="2" t="s">
        <v>748</v>
      </c>
      <c r="E1595" s="2" t="s">
        <v>749</v>
      </c>
      <c r="F1595" s="196" t="s">
        <v>5152</v>
      </c>
      <c r="G1595" s="2" t="s">
        <v>7336</v>
      </c>
      <c r="H1595" s="2" t="s">
        <v>5759</v>
      </c>
      <c r="I1595" s="2" t="s">
        <v>548</v>
      </c>
      <c r="J1595" s="2" t="s">
        <v>116</v>
      </c>
      <c r="K1595" s="2" t="s">
        <v>42</v>
      </c>
      <c r="L1595" s="34" t="str">
        <f t="shared" si="96"/>
        <v>坂口　智樹 (D2)</v>
      </c>
      <c r="M1595" s="34" t="str">
        <f t="shared" si="97"/>
        <v>99</v>
      </c>
      <c r="N1595" s="34" t="str">
        <f t="shared" si="98"/>
        <v>Tomoki SAKAGUCHI (99)</v>
      </c>
      <c r="O1595" s="34">
        <f t="shared" si="99"/>
        <v>100001605</v>
      </c>
    </row>
    <row r="1596" spans="1:15" ht="18">
      <c r="A1596" s="186">
        <v>1606</v>
      </c>
      <c r="B1596" s="2">
        <v>501018</v>
      </c>
      <c r="C1596" s="2" t="s">
        <v>1694</v>
      </c>
      <c r="D1596" s="2" t="s">
        <v>907</v>
      </c>
      <c r="E1596" s="2" t="s">
        <v>908</v>
      </c>
      <c r="F1596" s="196" t="s">
        <v>4686</v>
      </c>
      <c r="G1596" s="2" t="s">
        <v>501</v>
      </c>
      <c r="H1596" s="2" t="s">
        <v>5759</v>
      </c>
      <c r="I1596" s="2" t="s">
        <v>910</v>
      </c>
      <c r="J1596" s="2" t="s">
        <v>909</v>
      </c>
      <c r="K1596" s="2" t="s">
        <v>42</v>
      </c>
      <c r="L1596" s="34" t="str">
        <f t="shared" si="96"/>
        <v>宜野座金　流亜 (M2)</v>
      </c>
      <c r="M1596" s="34" t="str">
        <f t="shared" si="97"/>
        <v>02</v>
      </c>
      <c r="N1596" s="34" t="str">
        <f t="shared" si="98"/>
        <v>Rua GINOZAKIMU (02)</v>
      </c>
      <c r="O1596" s="34">
        <f t="shared" si="99"/>
        <v>100001606</v>
      </c>
    </row>
    <row r="1597" spans="1:15" ht="18">
      <c r="A1597" s="186">
        <v>1607</v>
      </c>
      <c r="B1597" s="2">
        <v>501018</v>
      </c>
      <c r="C1597" s="2" t="s">
        <v>1694</v>
      </c>
      <c r="D1597" s="2" t="s">
        <v>911</v>
      </c>
      <c r="E1597" s="2" t="s">
        <v>912</v>
      </c>
      <c r="F1597" s="196" t="s">
        <v>4531</v>
      </c>
      <c r="G1597" s="2" t="s">
        <v>501</v>
      </c>
      <c r="H1597" s="2" t="s">
        <v>5768</v>
      </c>
      <c r="I1597" s="2" t="s">
        <v>645</v>
      </c>
      <c r="J1597" s="2" t="s">
        <v>913</v>
      </c>
      <c r="K1597" s="2" t="s">
        <v>42</v>
      </c>
      <c r="L1597" s="34" t="str">
        <f t="shared" si="96"/>
        <v>島田　昌佳 (M2)</v>
      </c>
      <c r="M1597" s="34" t="str">
        <f t="shared" si="97"/>
        <v>02</v>
      </c>
      <c r="N1597" s="34" t="str">
        <f t="shared" si="98"/>
        <v>Masayoshi SHIMADA (02)</v>
      </c>
      <c r="O1597" s="34">
        <f t="shared" si="99"/>
        <v>100001607</v>
      </c>
    </row>
    <row r="1598" spans="1:15" ht="18">
      <c r="A1598" s="186">
        <v>1608</v>
      </c>
      <c r="B1598" s="2">
        <v>501018</v>
      </c>
      <c r="C1598" s="2" t="s">
        <v>1694</v>
      </c>
      <c r="D1598" s="2" t="s">
        <v>1208</v>
      </c>
      <c r="E1598" s="2" t="s">
        <v>849</v>
      </c>
      <c r="F1598" s="196" t="s">
        <v>5153</v>
      </c>
      <c r="G1598" s="2" t="s">
        <v>501</v>
      </c>
      <c r="H1598" s="2" t="s">
        <v>5759</v>
      </c>
      <c r="I1598" s="2" t="s">
        <v>402</v>
      </c>
      <c r="J1598" s="2" t="s">
        <v>71</v>
      </c>
      <c r="K1598" s="2" t="s">
        <v>42</v>
      </c>
      <c r="L1598" s="34" t="str">
        <f t="shared" si="96"/>
        <v>高橋　考輝 (M2)</v>
      </c>
      <c r="M1598" s="34" t="str">
        <f t="shared" si="97"/>
        <v>01</v>
      </c>
      <c r="N1598" s="34" t="str">
        <f t="shared" si="98"/>
        <v>Koki TAKAHASHI (01)</v>
      </c>
      <c r="O1598" s="34">
        <f t="shared" si="99"/>
        <v>100001608</v>
      </c>
    </row>
    <row r="1599" spans="1:15" ht="18">
      <c r="A1599" s="186">
        <v>1609</v>
      </c>
      <c r="B1599" s="2">
        <v>501018</v>
      </c>
      <c r="C1599" s="2" t="s">
        <v>1694</v>
      </c>
      <c r="D1599" s="2" t="s">
        <v>904</v>
      </c>
      <c r="E1599" s="2" t="s">
        <v>905</v>
      </c>
      <c r="F1599" s="196" t="s">
        <v>3591</v>
      </c>
      <c r="G1599" s="2" t="s">
        <v>501</v>
      </c>
      <c r="H1599" s="2" t="s">
        <v>5759</v>
      </c>
      <c r="I1599" s="2" t="s">
        <v>252</v>
      </c>
      <c r="J1599" s="2" t="s">
        <v>906</v>
      </c>
      <c r="K1599" s="2" t="s">
        <v>42</v>
      </c>
      <c r="L1599" s="34" t="str">
        <f t="shared" si="96"/>
        <v>山口　龍真 (M2)</v>
      </c>
      <c r="M1599" s="34" t="str">
        <f t="shared" si="97"/>
        <v>01</v>
      </c>
      <c r="N1599" s="34" t="str">
        <f t="shared" si="98"/>
        <v>Ryushin YAMAGUCHI (01)</v>
      </c>
      <c r="O1599" s="34">
        <f t="shared" si="99"/>
        <v>100001609</v>
      </c>
    </row>
    <row r="1600" spans="1:15" ht="18">
      <c r="A1600" s="186">
        <v>1610</v>
      </c>
      <c r="B1600" s="2">
        <v>501018</v>
      </c>
      <c r="C1600" s="2" t="s">
        <v>1694</v>
      </c>
      <c r="D1600" s="2" t="s">
        <v>752</v>
      </c>
      <c r="E1600" s="2" t="s">
        <v>753</v>
      </c>
      <c r="F1600" s="196" t="s">
        <v>4642</v>
      </c>
      <c r="G1600" s="2" t="s">
        <v>501</v>
      </c>
      <c r="H1600" s="2" t="s">
        <v>5760</v>
      </c>
      <c r="I1600" s="2" t="s">
        <v>57</v>
      </c>
      <c r="J1600" s="2" t="s">
        <v>632</v>
      </c>
      <c r="K1600" s="2" t="s">
        <v>42</v>
      </c>
      <c r="L1600" s="34" t="str">
        <f t="shared" si="96"/>
        <v>山田　恭佑 (M2)</v>
      </c>
      <c r="M1600" s="34" t="str">
        <f t="shared" si="97"/>
        <v>01</v>
      </c>
      <c r="N1600" s="34" t="str">
        <f t="shared" si="98"/>
        <v>Kyosuke YAMADA (01)</v>
      </c>
      <c r="O1600" s="34">
        <f t="shared" si="99"/>
        <v>100001610</v>
      </c>
    </row>
    <row r="1601" spans="1:15" ht="18">
      <c r="A1601" s="186">
        <v>1611</v>
      </c>
      <c r="B1601" s="2">
        <v>501018</v>
      </c>
      <c r="C1601" s="2" t="s">
        <v>1694</v>
      </c>
      <c r="D1601" s="2" t="s">
        <v>1200</v>
      </c>
      <c r="E1601" s="2" t="s">
        <v>1201</v>
      </c>
      <c r="F1601" s="196" t="s">
        <v>4609</v>
      </c>
      <c r="G1601" s="2" t="s">
        <v>172</v>
      </c>
      <c r="H1601" s="2" t="s">
        <v>5759</v>
      </c>
      <c r="I1601" s="2" t="s">
        <v>1202</v>
      </c>
      <c r="J1601" s="2" t="s">
        <v>447</v>
      </c>
      <c r="K1601" s="2" t="s">
        <v>42</v>
      </c>
      <c r="L1601" s="34" t="str">
        <f t="shared" si="96"/>
        <v>瀬川　大翔 (M1)</v>
      </c>
      <c r="M1601" s="34" t="str">
        <f t="shared" si="97"/>
        <v>02</v>
      </c>
      <c r="N1601" s="34" t="str">
        <f t="shared" si="98"/>
        <v>Hiroto SEGAWA (02)</v>
      </c>
      <c r="O1601" s="34">
        <f t="shared" si="99"/>
        <v>100001611</v>
      </c>
    </row>
    <row r="1602" spans="1:15" ht="18">
      <c r="A1602" s="186">
        <v>1612</v>
      </c>
      <c r="B1602" s="2">
        <v>501018</v>
      </c>
      <c r="C1602" s="2" t="s">
        <v>1694</v>
      </c>
      <c r="D1602" s="2" t="s">
        <v>2663</v>
      </c>
      <c r="E1602" s="2" t="s">
        <v>2664</v>
      </c>
      <c r="F1602" s="196" t="s">
        <v>5154</v>
      </c>
      <c r="G1602" s="2">
        <v>4</v>
      </c>
      <c r="H1602" s="2" t="s">
        <v>5759</v>
      </c>
      <c r="I1602" s="2" t="s">
        <v>3065</v>
      </c>
      <c r="J1602" s="2" t="s">
        <v>130</v>
      </c>
      <c r="K1602" s="2" t="s">
        <v>42</v>
      </c>
      <c r="L1602" s="34" t="str">
        <f t="shared" si="96"/>
        <v>神髙　達也 (4)</v>
      </c>
      <c r="M1602" s="34" t="str">
        <f t="shared" si="97"/>
        <v>04</v>
      </c>
      <c r="N1602" s="34" t="str">
        <f t="shared" si="98"/>
        <v>Tatsuya KANDAKA (04)</v>
      </c>
      <c r="O1602" s="34">
        <f t="shared" si="99"/>
        <v>100001612</v>
      </c>
    </row>
    <row r="1603" spans="1:15" ht="18">
      <c r="A1603" s="186">
        <v>1613</v>
      </c>
      <c r="B1603" s="2">
        <v>501018</v>
      </c>
      <c r="C1603" s="2" t="s">
        <v>1694</v>
      </c>
      <c r="D1603" s="2" t="s">
        <v>2665</v>
      </c>
      <c r="E1603" s="2" t="s">
        <v>2666</v>
      </c>
      <c r="F1603" s="196" t="s">
        <v>4697</v>
      </c>
      <c r="G1603" s="2">
        <v>4</v>
      </c>
      <c r="H1603" s="2" t="s">
        <v>5768</v>
      </c>
      <c r="I1603" s="2" t="s">
        <v>610</v>
      </c>
      <c r="J1603" s="2" t="s">
        <v>3066</v>
      </c>
      <c r="K1603" s="2" t="s">
        <v>42</v>
      </c>
      <c r="L1603" s="34" t="str">
        <f t="shared" ref="L1603:L1666" si="100">IF($A1603="","",$D1603&amp;" ("&amp;$G1603&amp;")")</f>
        <v>杉浦　宏我 (4)</v>
      </c>
      <c r="M1603" s="34" t="str">
        <f t="shared" ref="M1603:M1666" si="101">IF($A1603="","",RIGHT(YEAR($F1603),2))</f>
        <v>03</v>
      </c>
      <c r="N1603" s="34" t="str">
        <f t="shared" ref="N1603:N1666" si="102">IF($A1603="","",$J1603&amp;" "&amp;$I1603&amp;" ("&amp;$M1603&amp;")")</f>
        <v>Koga SUGIURA (03)</v>
      </c>
      <c r="O1603" s="34">
        <f t="shared" ref="O1603:O1666" si="103">IF($A1603="","",100000000+$A1603)</f>
        <v>100001613</v>
      </c>
    </row>
    <row r="1604" spans="1:15" ht="18">
      <c r="A1604" s="186">
        <v>1614</v>
      </c>
      <c r="B1604" s="2">
        <v>501018</v>
      </c>
      <c r="C1604" s="2" t="s">
        <v>1694</v>
      </c>
      <c r="D1604" s="2" t="s">
        <v>2667</v>
      </c>
      <c r="E1604" s="2" t="s">
        <v>2668</v>
      </c>
      <c r="F1604" s="196" t="s">
        <v>4120</v>
      </c>
      <c r="G1604" s="2">
        <v>4</v>
      </c>
      <c r="H1604" s="2" t="s">
        <v>6024</v>
      </c>
      <c r="I1604" s="2" t="s">
        <v>129</v>
      </c>
      <c r="J1604" s="2" t="s">
        <v>169</v>
      </c>
      <c r="K1604" s="2" t="s">
        <v>42</v>
      </c>
      <c r="L1604" s="34" t="str">
        <f t="shared" si="100"/>
        <v>田中　湧晟 (4)</v>
      </c>
      <c r="M1604" s="34" t="str">
        <f t="shared" si="101"/>
        <v>03</v>
      </c>
      <c r="N1604" s="34" t="str">
        <f t="shared" si="102"/>
        <v>Yusei TANAKA (03)</v>
      </c>
      <c r="O1604" s="34">
        <f t="shared" si="103"/>
        <v>100001614</v>
      </c>
    </row>
    <row r="1605" spans="1:15" ht="18">
      <c r="A1605" s="186">
        <v>1615</v>
      </c>
      <c r="B1605" s="2">
        <v>501018</v>
      </c>
      <c r="C1605" s="2" t="s">
        <v>1694</v>
      </c>
      <c r="D1605" s="2" t="s">
        <v>2669</v>
      </c>
      <c r="E1605" s="2" t="s">
        <v>2670</v>
      </c>
      <c r="F1605" s="196" t="s">
        <v>3710</v>
      </c>
      <c r="G1605" s="2">
        <v>3</v>
      </c>
      <c r="H1605" s="2" t="s">
        <v>5759</v>
      </c>
      <c r="I1605" s="2" t="s">
        <v>3067</v>
      </c>
      <c r="J1605" s="2" t="s">
        <v>55</v>
      </c>
      <c r="K1605" s="2" t="s">
        <v>42</v>
      </c>
      <c r="L1605" s="34" t="str">
        <f t="shared" si="100"/>
        <v>千草　開 (3)</v>
      </c>
      <c r="M1605" s="34" t="str">
        <f t="shared" si="101"/>
        <v>02</v>
      </c>
      <c r="N1605" s="34" t="str">
        <f t="shared" si="102"/>
        <v>Haruki CHIGUSA (02)</v>
      </c>
      <c r="O1605" s="34">
        <f t="shared" si="103"/>
        <v>100001615</v>
      </c>
    </row>
    <row r="1606" spans="1:15" ht="18">
      <c r="A1606" s="186">
        <v>1616</v>
      </c>
      <c r="B1606" s="2">
        <v>501018</v>
      </c>
      <c r="C1606" s="2" t="s">
        <v>1694</v>
      </c>
      <c r="D1606" s="2" t="s">
        <v>2671</v>
      </c>
      <c r="E1606" s="2" t="s">
        <v>2672</v>
      </c>
      <c r="F1606" s="196" t="s">
        <v>5155</v>
      </c>
      <c r="G1606" s="2">
        <v>4</v>
      </c>
      <c r="H1606" s="2" t="s">
        <v>5760</v>
      </c>
      <c r="I1606" s="2" t="s">
        <v>46</v>
      </c>
      <c r="J1606" s="2" t="s">
        <v>55</v>
      </c>
      <c r="K1606" s="2" t="s">
        <v>42</v>
      </c>
      <c r="L1606" s="34" t="str">
        <f t="shared" si="100"/>
        <v>藤本　陽紀 (4)</v>
      </c>
      <c r="M1606" s="34" t="str">
        <f t="shared" si="101"/>
        <v>04</v>
      </c>
      <c r="N1606" s="34" t="str">
        <f t="shared" si="102"/>
        <v>Haruki FUJIMOTO (04)</v>
      </c>
      <c r="O1606" s="34">
        <f t="shared" si="103"/>
        <v>100001616</v>
      </c>
    </row>
    <row r="1607" spans="1:15" ht="18">
      <c r="A1607" s="186">
        <v>1617</v>
      </c>
      <c r="B1607" s="2">
        <v>501018</v>
      </c>
      <c r="C1607" s="2" t="s">
        <v>1694</v>
      </c>
      <c r="D1607" s="2" t="s">
        <v>2673</v>
      </c>
      <c r="E1607" s="2" t="s">
        <v>2674</v>
      </c>
      <c r="F1607" s="196" t="s">
        <v>4701</v>
      </c>
      <c r="G1607" s="2">
        <v>4</v>
      </c>
      <c r="H1607" s="2" t="s">
        <v>5759</v>
      </c>
      <c r="I1607" s="2" t="s">
        <v>528</v>
      </c>
      <c r="J1607" s="2" t="s">
        <v>3068</v>
      </c>
      <c r="K1607" s="2" t="s">
        <v>42</v>
      </c>
      <c r="L1607" s="34" t="str">
        <f t="shared" si="100"/>
        <v>濵　直佑 (4)</v>
      </c>
      <c r="M1607" s="34" t="str">
        <f t="shared" si="101"/>
        <v>03</v>
      </c>
      <c r="N1607" s="34" t="str">
        <f t="shared" si="102"/>
        <v>Naosuke HAMA (03)</v>
      </c>
      <c r="O1607" s="34">
        <f t="shared" si="103"/>
        <v>100001617</v>
      </c>
    </row>
    <row r="1608" spans="1:15" ht="18">
      <c r="A1608" s="186">
        <v>1618</v>
      </c>
      <c r="B1608" s="2">
        <v>501018</v>
      </c>
      <c r="C1608" s="2" t="s">
        <v>1694</v>
      </c>
      <c r="D1608" s="2" t="s">
        <v>2675</v>
      </c>
      <c r="E1608" s="2" t="s">
        <v>2676</v>
      </c>
      <c r="F1608" s="196" t="s">
        <v>5156</v>
      </c>
      <c r="G1608" s="2">
        <v>4</v>
      </c>
      <c r="H1608" s="2" t="s">
        <v>5759</v>
      </c>
      <c r="I1608" s="2" t="s">
        <v>184</v>
      </c>
      <c r="J1608" s="2" t="s">
        <v>3069</v>
      </c>
      <c r="K1608" s="2" t="s">
        <v>42</v>
      </c>
      <c r="L1608" s="34" t="str">
        <f t="shared" si="100"/>
        <v>吉田　直剛 (4)</v>
      </c>
      <c r="M1608" s="34" t="str">
        <f t="shared" si="101"/>
        <v>04</v>
      </c>
      <c r="N1608" s="34" t="str">
        <f t="shared" si="102"/>
        <v>Naotake YOSHIDA (04)</v>
      </c>
      <c r="O1608" s="34">
        <f t="shared" si="103"/>
        <v>100001618</v>
      </c>
    </row>
    <row r="1609" spans="1:15" ht="18">
      <c r="A1609" s="186">
        <v>1619</v>
      </c>
      <c r="B1609" s="2">
        <v>501018</v>
      </c>
      <c r="C1609" s="2" t="s">
        <v>1694</v>
      </c>
      <c r="D1609" s="2" t="s">
        <v>3374</v>
      </c>
      <c r="E1609" s="2" t="s">
        <v>3375</v>
      </c>
      <c r="F1609" s="196" t="s">
        <v>3799</v>
      </c>
      <c r="G1609" s="2">
        <v>4</v>
      </c>
      <c r="H1609" s="2" t="s">
        <v>5759</v>
      </c>
      <c r="I1609" s="2" t="s">
        <v>2232</v>
      </c>
      <c r="J1609" s="2" t="s">
        <v>621</v>
      </c>
      <c r="K1609" s="2" t="s">
        <v>42</v>
      </c>
      <c r="L1609" s="34" t="str">
        <f t="shared" si="100"/>
        <v>椿原　大洋 (4)</v>
      </c>
      <c r="M1609" s="34" t="str">
        <f t="shared" si="101"/>
        <v>04</v>
      </c>
      <c r="N1609" s="34" t="str">
        <f t="shared" si="102"/>
        <v>Taiyo TSUBAKIHARA (04)</v>
      </c>
      <c r="O1609" s="34">
        <f t="shared" si="103"/>
        <v>100001619</v>
      </c>
    </row>
    <row r="1610" spans="1:15" ht="18">
      <c r="A1610" s="186">
        <v>1620</v>
      </c>
      <c r="B1610" s="2">
        <v>501018</v>
      </c>
      <c r="C1610" s="2" t="s">
        <v>1694</v>
      </c>
      <c r="D1610" s="2" t="s">
        <v>3376</v>
      </c>
      <c r="E1610" s="2" t="s">
        <v>3377</v>
      </c>
      <c r="F1610" s="196" t="s">
        <v>3981</v>
      </c>
      <c r="G1610" s="2">
        <v>4</v>
      </c>
      <c r="H1610" s="2" t="s">
        <v>5759</v>
      </c>
      <c r="I1610" s="2" t="s">
        <v>993</v>
      </c>
      <c r="J1610" s="2" t="s">
        <v>3378</v>
      </c>
      <c r="K1610" s="2" t="s">
        <v>42</v>
      </c>
      <c r="L1610" s="34" t="str">
        <f t="shared" si="100"/>
        <v>北川　勝久 (4)</v>
      </c>
      <c r="M1610" s="34" t="str">
        <f t="shared" si="101"/>
        <v>03</v>
      </c>
      <c r="N1610" s="34" t="str">
        <f t="shared" si="102"/>
        <v>Katsuhisa KITAGAWA (03)</v>
      </c>
      <c r="O1610" s="34">
        <f t="shared" si="103"/>
        <v>100001620</v>
      </c>
    </row>
    <row r="1611" spans="1:15" ht="18">
      <c r="A1611" s="186">
        <v>1621</v>
      </c>
      <c r="B1611" s="2">
        <v>501018</v>
      </c>
      <c r="C1611" s="2" t="s">
        <v>1694</v>
      </c>
      <c r="D1611" s="2" t="s">
        <v>3379</v>
      </c>
      <c r="E1611" s="2" t="s">
        <v>3380</v>
      </c>
      <c r="F1611" s="196" t="s">
        <v>5034</v>
      </c>
      <c r="G1611" s="2">
        <v>4</v>
      </c>
      <c r="H1611" s="2" t="s">
        <v>5759</v>
      </c>
      <c r="I1611" s="2" t="s">
        <v>919</v>
      </c>
      <c r="J1611" s="2" t="s">
        <v>220</v>
      </c>
      <c r="K1611" s="2" t="s">
        <v>42</v>
      </c>
      <c r="L1611" s="34" t="str">
        <f t="shared" si="100"/>
        <v>米澤　晴惟 (4)</v>
      </c>
      <c r="M1611" s="34" t="str">
        <f t="shared" si="101"/>
        <v>03</v>
      </c>
      <c r="N1611" s="34" t="str">
        <f t="shared" si="102"/>
        <v>Harunobu YONEZAWA (03)</v>
      </c>
      <c r="O1611" s="34">
        <f t="shared" si="103"/>
        <v>100001621</v>
      </c>
    </row>
    <row r="1612" spans="1:15" ht="18">
      <c r="A1612" s="186">
        <v>1622</v>
      </c>
      <c r="B1612" s="2">
        <v>501018</v>
      </c>
      <c r="C1612" s="2" t="s">
        <v>1694</v>
      </c>
      <c r="D1612" s="2" t="s">
        <v>3381</v>
      </c>
      <c r="E1612" s="2" t="s">
        <v>3382</v>
      </c>
      <c r="F1612" s="196" t="s">
        <v>3712</v>
      </c>
      <c r="G1612" s="2">
        <v>4</v>
      </c>
      <c r="H1612" s="2" t="s">
        <v>5759</v>
      </c>
      <c r="I1612" s="2" t="s">
        <v>1949</v>
      </c>
      <c r="J1612" s="2" t="s">
        <v>614</v>
      </c>
      <c r="K1612" s="2" t="s">
        <v>42</v>
      </c>
      <c r="L1612" s="34" t="str">
        <f t="shared" si="100"/>
        <v>大藪　敬二郎 (4)</v>
      </c>
      <c r="M1612" s="34" t="str">
        <f t="shared" si="101"/>
        <v>03</v>
      </c>
      <c r="N1612" s="34" t="str">
        <f t="shared" si="102"/>
        <v>Keijiro OYABU (03)</v>
      </c>
      <c r="O1612" s="34">
        <f t="shared" si="103"/>
        <v>100001622</v>
      </c>
    </row>
    <row r="1613" spans="1:15" ht="18">
      <c r="A1613" s="186">
        <v>1623</v>
      </c>
      <c r="B1613" s="2">
        <v>501018</v>
      </c>
      <c r="C1613" s="2" t="s">
        <v>1694</v>
      </c>
      <c r="D1613" s="2" t="s">
        <v>5411</v>
      </c>
      <c r="E1613" s="2" t="s">
        <v>5412</v>
      </c>
      <c r="F1613" s="196" t="s">
        <v>3517</v>
      </c>
      <c r="G1613" s="2">
        <v>4</v>
      </c>
      <c r="H1613" s="2" t="s">
        <v>5768</v>
      </c>
      <c r="I1613" s="2" t="s">
        <v>361</v>
      </c>
      <c r="J1613" s="2" t="s">
        <v>178</v>
      </c>
      <c r="K1613" s="2" t="s">
        <v>42</v>
      </c>
      <c r="L1613" s="34" t="str">
        <f t="shared" si="100"/>
        <v>和田　遼太 (4)</v>
      </c>
      <c r="M1613" s="34" t="str">
        <f t="shared" si="101"/>
        <v>02</v>
      </c>
      <c r="N1613" s="34" t="str">
        <f t="shared" si="102"/>
        <v>Ryota WADA (02)</v>
      </c>
      <c r="O1613" s="34">
        <f t="shared" si="103"/>
        <v>100001623</v>
      </c>
    </row>
    <row r="1614" spans="1:15" ht="18">
      <c r="A1614" s="186">
        <v>1624</v>
      </c>
      <c r="B1614" s="2">
        <v>501018</v>
      </c>
      <c r="C1614" s="2" t="s">
        <v>1694</v>
      </c>
      <c r="D1614" s="2" t="s">
        <v>5673</v>
      </c>
      <c r="E1614" s="2" t="s">
        <v>5674</v>
      </c>
      <c r="F1614" s="196" t="s">
        <v>4333</v>
      </c>
      <c r="G1614" s="2">
        <v>3</v>
      </c>
      <c r="H1614" s="2" t="s">
        <v>5761</v>
      </c>
      <c r="I1614" s="2" t="s">
        <v>107</v>
      </c>
      <c r="J1614" s="2" t="s">
        <v>176</v>
      </c>
      <c r="K1614" s="2" t="s">
        <v>42</v>
      </c>
      <c r="L1614" s="34" t="str">
        <f t="shared" si="100"/>
        <v>小野　悠太 (3)</v>
      </c>
      <c r="M1614" s="34" t="str">
        <f t="shared" si="101"/>
        <v>04</v>
      </c>
      <c r="N1614" s="34" t="str">
        <f t="shared" si="102"/>
        <v>Yuta ONO (04)</v>
      </c>
      <c r="O1614" s="34">
        <f t="shared" si="103"/>
        <v>100001624</v>
      </c>
    </row>
    <row r="1615" spans="1:15" ht="18">
      <c r="A1615" s="186">
        <v>1625</v>
      </c>
      <c r="B1615" s="2">
        <v>501018</v>
      </c>
      <c r="C1615" s="2" t="s">
        <v>1694</v>
      </c>
      <c r="D1615" s="2" t="s">
        <v>5675</v>
      </c>
      <c r="E1615" s="2" t="s">
        <v>5676</v>
      </c>
      <c r="F1615" s="196" t="s">
        <v>4056</v>
      </c>
      <c r="G1615" s="2">
        <v>3</v>
      </c>
      <c r="H1615" s="2" t="s">
        <v>5978</v>
      </c>
      <c r="I1615" s="2" t="s">
        <v>145</v>
      </c>
      <c r="J1615" s="2" t="s">
        <v>5677</v>
      </c>
      <c r="K1615" s="2" t="s">
        <v>42</v>
      </c>
      <c r="L1615" s="34" t="str">
        <f t="shared" si="100"/>
        <v>小嶋　洸央 (3)</v>
      </c>
      <c r="M1615" s="34" t="str">
        <f t="shared" si="101"/>
        <v>04</v>
      </c>
      <c r="N1615" s="34" t="str">
        <f t="shared" si="102"/>
        <v>Hiroteru KOJIMA (04)</v>
      </c>
      <c r="O1615" s="34">
        <f t="shared" si="103"/>
        <v>100001625</v>
      </c>
    </row>
    <row r="1616" spans="1:15" ht="18">
      <c r="A1616" s="186">
        <v>1626</v>
      </c>
      <c r="B1616" s="2">
        <v>501018</v>
      </c>
      <c r="C1616" s="2" t="s">
        <v>1694</v>
      </c>
      <c r="D1616" s="2" t="s">
        <v>8397</v>
      </c>
      <c r="E1616" s="2" t="s">
        <v>8398</v>
      </c>
      <c r="F1616" s="196" t="s">
        <v>3533</v>
      </c>
      <c r="G1616" s="2">
        <v>4</v>
      </c>
      <c r="H1616" s="2" t="s">
        <v>5759</v>
      </c>
      <c r="I1616" s="2" t="s">
        <v>8399</v>
      </c>
      <c r="J1616" s="2" t="s">
        <v>98</v>
      </c>
      <c r="K1616" s="2" t="s">
        <v>42</v>
      </c>
      <c r="L1616" s="34" t="str">
        <f t="shared" si="100"/>
        <v>泉谷　勇佑 (4)</v>
      </c>
      <c r="M1616" s="34" t="str">
        <f t="shared" si="101"/>
        <v>03</v>
      </c>
      <c r="N1616" s="34" t="str">
        <f t="shared" si="102"/>
        <v>Yusuke IZUMITANI (03)</v>
      </c>
      <c r="O1616" s="34">
        <f t="shared" si="103"/>
        <v>100001626</v>
      </c>
    </row>
    <row r="1617" spans="1:15" ht="18">
      <c r="A1617" s="186">
        <v>1627</v>
      </c>
      <c r="B1617" s="2">
        <v>501018</v>
      </c>
      <c r="C1617" s="2" t="s">
        <v>1694</v>
      </c>
      <c r="D1617" s="2" t="s">
        <v>8400</v>
      </c>
      <c r="E1617" s="2" t="s">
        <v>8401</v>
      </c>
      <c r="F1617" s="196" t="s">
        <v>3716</v>
      </c>
      <c r="G1617" s="2">
        <v>3</v>
      </c>
      <c r="H1617" s="2" t="s">
        <v>5759</v>
      </c>
      <c r="I1617" s="2" t="s">
        <v>142</v>
      </c>
      <c r="J1617" s="2" t="s">
        <v>147</v>
      </c>
      <c r="K1617" s="2" t="s">
        <v>42</v>
      </c>
      <c r="L1617" s="34" t="str">
        <f t="shared" si="100"/>
        <v>岡本　陸音 (3)</v>
      </c>
      <c r="M1617" s="34" t="str">
        <f t="shared" si="101"/>
        <v>03</v>
      </c>
      <c r="N1617" s="34" t="str">
        <f t="shared" si="102"/>
        <v>Rikuto OKAMOTO (03)</v>
      </c>
      <c r="O1617" s="34">
        <f t="shared" si="103"/>
        <v>100001627</v>
      </c>
    </row>
    <row r="1618" spans="1:15" ht="18">
      <c r="A1618" s="186">
        <v>1628</v>
      </c>
      <c r="B1618" s="2">
        <v>501018</v>
      </c>
      <c r="C1618" s="2" t="s">
        <v>1694</v>
      </c>
      <c r="D1618" s="2" t="s">
        <v>8402</v>
      </c>
      <c r="E1618" s="2" t="s">
        <v>8403</v>
      </c>
      <c r="F1618" s="196" t="s">
        <v>3637</v>
      </c>
      <c r="G1618" s="2">
        <v>3</v>
      </c>
      <c r="H1618" s="2" t="s">
        <v>5779</v>
      </c>
      <c r="I1618" s="2" t="s">
        <v>8404</v>
      </c>
      <c r="J1618" s="2" t="s">
        <v>205</v>
      </c>
      <c r="K1618" s="2" t="s">
        <v>42</v>
      </c>
      <c r="L1618" s="34" t="str">
        <f t="shared" si="100"/>
        <v>西園　悠人 (3)</v>
      </c>
      <c r="M1618" s="34" t="str">
        <f t="shared" si="101"/>
        <v>04</v>
      </c>
      <c r="N1618" s="34" t="str">
        <f t="shared" si="102"/>
        <v>Yuto NISHIZONO (04)</v>
      </c>
      <c r="O1618" s="34">
        <f t="shared" si="103"/>
        <v>100001628</v>
      </c>
    </row>
    <row r="1619" spans="1:15" ht="18">
      <c r="A1619" s="186">
        <v>1629</v>
      </c>
      <c r="B1619" s="2">
        <v>501018</v>
      </c>
      <c r="C1619" s="2" t="s">
        <v>1694</v>
      </c>
      <c r="D1619" s="2" t="s">
        <v>8405</v>
      </c>
      <c r="E1619" s="2" t="s">
        <v>8406</v>
      </c>
      <c r="F1619" s="196" t="s">
        <v>4013</v>
      </c>
      <c r="G1619" s="2">
        <v>3</v>
      </c>
      <c r="H1619" s="2" t="s">
        <v>5779</v>
      </c>
      <c r="I1619" s="2" t="s">
        <v>275</v>
      </c>
      <c r="J1619" s="2" t="s">
        <v>47</v>
      </c>
      <c r="K1619" s="2" t="s">
        <v>42</v>
      </c>
      <c r="L1619" s="34" t="str">
        <f t="shared" si="100"/>
        <v>渡邊　慧亮 (3)</v>
      </c>
      <c r="M1619" s="34" t="str">
        <f t="shared" si="101"/>
        <v>04</v>
      </c>
      <c r="N1619" s="34" t="str">
        <f t="shared" si="102"/>
        <v>Keisuke WATANABE (04)</v>
      </c>
      <c r="O1619" s="34">
        <f t="shared" si="103"/>
        <v>100001629</v>
      </c>
    </row>
    <row r="1620" spans="1:15" ht="18">
      <c r="A1620" s="186">
        <v>1630</v>
      </c>
      <c r="B1620" s="2">
        <v>501018</v>
      </c>
      <c r="C1620" s="2" t="s">
        <v>1694</v>
      </c>
      <c r="D1620" s="2" t="s">
        <v>8407</v>
      </c>
      <c r="E1620" s="2" t="s">
        <v>4759</v>
      </c>
      <c r="F1620" s="196" t="s">
        <v>5451</v>
      </c>
      <c r="G1620" s="2">
        <v>3</v>
      </c>
      <c r="H1620" s="2" t="s">
        <v>5759</v>
      </c>
      <c r="I1620" s="2" t="s">
        <v>344</v>
      </c>
      <c r="J1620" s="2" t="s">
        <v>250</v>
      </c>
      <c r="K1620" s="2" t="s">
        <v>42</v>
      </c>
      <c r="L1620" s="34" t="str">
        <f t="shared" si="100"/>
        <v>山﨑　陽仁 (3)</v>
      </c>
      <c r="M1620" s="34" t="str">
        <f t="shared" si="101"/>
        <v>04</v>
      </c>
      <c r="N1620" s="34" t="str">
        <f t="shared" si="102"/>
        <v>Haruto YAMASAKI (04)</v>
      </c>
      <c r="O1620" s="34">
        <f t="shared" si="103"/>
        <v>100001630</v>
      </c>
    </row>
    <row r="1621" spans="1:15" ht="18">
      <c r="A1621" s="186">
        <v>1631</v>
      </c>
      <c r="B1621" s="2">
        <v>501018</v>
      </c>
      <c r="C1621" s="2" t="s">
        <v>1694</v>
      </c>
      <c r="D1621" s="2" t="s">
        <v>8408</v>
      </c>
      <c r="E1621" s="2" t="s">
        <v>8409</v>
      </c>
      <c r="F1621" s="196" t="s">
        <v>4741</v>
      </c>
      <c r="G1621" s="2">
        <v>3</v>
      </c>
      <c r="H1621" s="2" t="s">
        <v>5768</v>
      </c>
      <c r="I1621" s="2" t="s">
        <v>8410</v>
      </c>
      <c r="J1621" s="2" t="s">
        <v>209</v>
      </c>
      <c r="K1621" s="2" t="s">
        <v>42</v>
      </c>
      <c r="L1621" s="34" t="str">
        <f t="shared" si="100"/>
        <v>山和　大希 (3)</v>
      </c>
      <c r="M1621" s="34" t="str">
        <f t="shared" si="101"/>
        <v>04</v>
      </c>
      <c r="N1621" s="34" t="str">
        <f t="shared" si="102"/>
        <v>Daiki YAMAWA (04)</v>
      </c>
      <c r="O1621" s="34">
        <f t="shared" si="103"/>
        <v>100001631</v>
      </c>
    </row>
    <row r="1622" spans="1:15" ht="18">
      <c r="A1622" s="186">
        <v>1632</v>
      </c>
      <c r="B1622" s="2">
        <v>501018</v>
      </c>
      <c r="C1622" s="2" t="s">
        <v>1694</v>
      </c>
      <c r="D1622" s="2" t="s">
        <v>8411</v>
      </c>
      <c r="E1622" s="2" t="s">
        <v>8412</v>
      </c>
      <c r="F1622" s="196" t="s">
        <v>8413</v>
      </c>
      <c r="G1622" s="2">
        <v>2</v>
      </c>
      <c r="H1622" s="2" t="s">
        <v>5759</v>
      </c>
      <c r="I1622" s="2" t="s">
        <v>129</v>
      </c>
      <c r="J1622" s="2" t="s">
        <v>94</v>
      </c>
      <c r="K1622" s="2" t="s">
        <v>42</v>
      </c>
      <c r="L1622" s="34" t="str">
        <f t="shared" si="100"/>
        <v>田中　颯太 (2)</v>
      </c>
      <c r="M1622" s="34" t="str">
        <f t="shared" si="101"/>
        <v>05</v>
      </c>
      <c r="N1622" s="34" t="str">
        <f t="shared" si="102"/>
        <v>Sota TANAKA (05)</v>
      </c>
      <c r="O1622" s="34">
        <f t="shared" si="103"/>
        <v>100001632</v>
      </c>
    </row>
    <row r="1623" spans="1:15" ht="18">
      <c r="A1623" s="186">
        <v>1633</v>
      </c>
      <c r="B1623" s="2">
        <v>501018</v>
      </c>
      <c r="C1623" s="2" t="s">
        <v>1694</v>
      </c>
      <c r="D1623" s="2" t="s">
        <v>8414</v>
      </c>
      <c r="E1623" s="2" t="s">
        <v>8415</v>
      </c>
      <c r="F1623" s="196" t="s">
        <v>8144</v>
      </c>
      <c r="G1623" s="2">
        <v>2</v>
      </c>
      <c r="H1623" s="2" t="s">
        <v>5768</v>
      </c>
      <c r="I1623" s="2" t="s">
        <v>336</v>
      </c>
      <c r="J1623" s="2" t="s">
        <v>3146</v>
      </c>
      <c r="K1623" s="2" t="s">
        <v>42</v>
      </c>
      <c r="L1623" s="34" t="str">
        <f t="shared" si="100"/>
        <v>冨田　雅晴 (2)</v>
      </c>
      <c r="M1623" s="34" t="str">
        <f t="shared" si="101"/>
        <v>05</v>
      </c>
      <c r="N1623" s="34" t="str">
        <f t="shared" si="102"/>
        <v>Masaharu TOMITA (05)</v>
      </c>
      <c r="O1623" s="34">
        <f t="shared" si="103"/>
        <v>100001633</v>
      </c>
    </row>
    <row r="1624" spans="1:15" ht="18">
      <c r="A1624" s="186">
        <v>1634</v>
      </c>
      <c r="B1624" s="2">
        <v>501018</v>
      </c>
      <c r="C1624" s="2" t="s">
        <v>1694</v>
      </c>
      <c r="D1624" s="2" t="s">
        <v>8416</v>
      </c>
      <c r="E1624" s="2" t="s">
        <v>8417</v>
      </c>
      <c r="F1624" s="196" t="s">
        <v>6106</v>
      </c>
      <c r="G1624" s="2">
        <v>2</v>
      </c>
      <c r="H1624" s="2" t="s">
        <v>5978</v>
      </c>
      <c r="I1624" s="2" t="s">
        <v>8418</v>
      </c>
      <c r="J1624" s="2" t="s">
        <v>45</v>
      </c>
      <c r="K1624" s="2" t="s">
        <v>42</v>
      </c>
      <c r="L1624" s="34" t="str">
        <f t="shared" si="100"/>
        <v>目秦　耕太郎 (2)</v>
      </c>
      <c r="M1624" s="34" t="str">
        <f t="shared" si="101"/>
        <v>05</v>
      </c>
      <c r="N1624" s="34" t="str">
        <f t="shared" si="102"/>
        <v>Kotaro MEHATA (05)</v>
      </c>
      <c r="O1624" s="34">
        <f t="shared" si="103"/>
        <v>100001634</v>
      </c>
    </row>
    <row r="1625" spans="1:15" ht="18">
      <c r="A1625" s="186">
        <v>1635</v>
      </c>
      <c r="B1625" s="2">
        <v>501018</v>
      </c>
      <c r="C1625" s="2" t="s">
        <v>1694</v>
      </c>
      <c r="D1625" s="2" t="s">
        <v>8419</v>
      </c>
      <c r="E1625" s="2" t="s">
        <v>8420</v>
      </c>
      <c r="F1625" s="196" t="s">
        <v>6586</v>
      </c>
      <c r="G1625" s="2">
        <v>2</v>
      </c>
      <c r="H1625" s="2" t="s">
        <v>5760</v>
      </c>
      <c r="I1625" s="2" t="s">
        <v>492</v>
      </c>
      <c r="J1625" s="2" t="s">
        <v>45</v>
      </c>
      <c r="K1625" s="2" t="s">
        <v>42</v>
      </c>
      <c r="L1625" s="34" t="str">
        <f t="shared" si="100"/>
        <v>小川　昂太朗 (2)</v>
      </c>
      <c r="M1625" s="34" t="str">
        <f t="shared" si="101"/>
        <v>05</v>
      </c>
      <c r="N1625" s="34" t="str">
        <f t="shared" si="102"/>
        <v>Kotaro OGAWA (05)</v>
      </c>
      <c r="O1625" s="34">
        <f t="shared" si="103"/>
        <v>100001635</v>
      </c>
    </row>
    <row r="1626" spans="1:15" ht="18">
      <c r="A1626" s="186">
        <v>1636</v>
      </c>
      <c r="B1626" s="2">
        <v>501018</v>
      </c>
      <c r="C1626" s="2" t="s">
        <v>1694</v>
      </c>
      <c r="D1626" s="2" t="s">
        <v>8421</v>
      </c>
      <c r="E1626" s="2" t="s">
        <v>8422</v>
      </c>
      <c r="F1626" s="196" t="s">
        <v>8423</v>
      </c>
      <c r="G1626" s="2">
        <v>2</v>
      </c>
      <c r="H1626" s="2" t="s">
        <v>5759</v>
      </c>
      <c r="I1626" s="2" t="s">
        <v>99</v>
      </c>
      <c r="J1626" s="2" t="s">
        <v>8424</v>
      </c>
      <c r="K1626" s="2" t="s">
        <v>42</v>
      </c>
      <c r="L1626" s="34" t="str">
        <f t="shared" si="100"/>
        <v>今井　海琉 (2)</v>
      </c>
      <c r="M1626" s="34" t="str">
        <f t="shared" si="101"/>
        <v>06</v>
      </c>
      <c r="N1626" s="34" t="str">
        <f t="shared" si="102"/>
        <v>Kairu IMAI (06)</v>
      </c>
      <c r="O1626" s="34">
        <f t="shared" si="103"/>
        <v>100001636</v>
      </c>
    </row>
    <row r="1627" spans="1:15" ht="18">
      <c r="A1627" s="186">
        <v>1637</v>
      </c>
      <c r="B1627" s="2">
        <v>501018</v>
      </c>
      <c r="C1627" s="2" t="s">
        <v>1694</v>
      </c>
      <c r="D1627" s="2" t="s">
        <v>8425</v>
      </c>
      <c r="E1627" s="2" t="s">
        <v>8426</v>
      </c>
      <c r="F1627" s="196" t="s">
        <v>6684</v>
      </c>
      <c r="G1627" s="2">
        <v>2</v>
      </c>
      <c r="H1627" s="2" t="s">
        <v>5759</v>
      </c>
      <c r="I1627" s="2" t="s">
        <v>554</v>
      </c>
      <c r="J1627" s="2" t="s">
        <v>55</v>
      </c>
      <c r="K1627" s="2" t="s">
        <v>42</v>
      </c>
      <c r="L1627" s="34" t="str">
        <f t="shared" si="100"/>
        <v>野田　陽希 (2)</v>
      </c>
      <c r="M1627" s="34" t="str">
        <f t="shared" si="101"/>
        <v>05</v>
      </c>
      <c r="N1627" s="34" t="str">
        <f t="shared" si="102"/>
        <v>Haruki NODA (05)</v>
      </c>
      <c r="O1627" s="34">
        <f t="shared" si="103"/>
        <v>100001637</v>
      </c>
    </row>
    <row r="1628" spans="1:15" ht="18">
      <c r="A1628" s="186">
        <v>1638</v>
      </c>
      <c r="B1628" s="2">
        <v>501018</v>
      </c>
      <c r="C1628" s="2" t="s">
        <v>1694</v>
      </c>
      <c r="D1628" s="2" t="s">
        <v>8427</v>
      </c>
      <c r="E1628" s="2" t="s">
        <v>8428</v>
      </c>
      <c r="F1628" s="196" t="s">
        <v>7009</v>
      </c>
      <c r="G1628" s="2">
        <v>2</v>
      </c>
      <c r="H1628" s="2" t="s">
        <v>5776</v>
      </c>
      <c r="I1628" s="2" t="s">
        <v>8429</v>
      </c>
      <c r="J1628" s="2" t="s">
        <v>480</v>
      </c>
      <c r="K1628" s="2" t="s">
        <v>42</v>
      </c>
      <c r="L1628" s="34" t="str">
        <f t="shared" si="100"/>
        <v>上大門　良樹 (2)</v>
      </c>
      <c r="M1628" s="34" t="str">
        <f t="shared" si="101"/>
        <v>05</v>
      </c>
      <c r="N1628" s="34" t="str">
        <f t="shared" si="102"/>
        <v>Yoshiki KAMIDAIMON (05)</v>
      </c>
      <c r="O1628" s="34">
        <f t="shared" si="103"/>
        <v>100001638</v>
      </c>
    </row>
    <row r="1629" spans="1:15" ht="18">
      <c r="A1629" s="186">
        <v>1639</v>
      </c>
      <c r="B1629" s="2">
        <v>501018</v>
      </c>
      <c r="C1629" s="2" t="s">
        <v>1694</v>
      </c>
      <c r="D1629" s="2" t="s">
        <v>8430</v>
      </c>
      <c r="E1629" s="2" t="s">
        <v>8431</v>
      </c>
      <c r="F1629" s="196" t="s">
        <v>7003</v>
      </c>
      <c r="G1629" s="2">
        <v>2</v>
      </c>
      <c r="H1629" s="2" t="s">
        <v>5775</v>
      </c>
      <c r="I1629" s="2" t="s">
        <v>166</v>
      </c>
      <c r="J1629" s="2" t="s">
        <v>162</v>
      </c>
      <c r="K1629" s="2" t="s">
        <v>42</v>
      </c>
      <c r="L1629" s="34" t="str">
        <f t="shared" si="100"/>
        <v>牧　昊正 (2)</v>
      </c>
      <c r="M1629" s="34" t="str">
        <f t="shared" si="101"/>
        <v>06</v>
      </c>
      <c r="N1629" s="34" t="str">
        <f t="shared" si="102"/>
        <v>Kosei MAKI (06)</v>
      </c>
      <c r="O1629" s="34">
        <f t="shared" si="103"/>
        <v>100001639</v>
      </c>
    </row>
    <row r="1630" spans="1:15" ht="18">
      <c r="A1630" s="186">
        <v>1640</v>
      </c>
      <c r="B1630" s="2">
        <v>501018</v>
      </c>
      <c r="C1630" s="2" t="s">
        <v>1694</v>
      </c>
      <c r="D1630" s="2" t="s">
        <v>8432</v>
      </c>
      <c r="E1630" s="2" t="s">
        <v>8433</v>
      </c>
      <c r="F1630" s="196" t="s">
        <v>6058</v>
      </c>
      <c r="G1630" s="2">
        <v>2</v>
      </c>
      <c r="H1630" s="2" t="s">
        <v>5759</v>
      </c>
      <c r="I1630" s="2" t="s">
        <v>361</v>
      </c>
      <c r="J1630" s="2" t="s">
        <v>55</v>
      </c>
      <c r="K1630" s="2" t="s">
        <v>42</v>
      </c>
      <c r="L1630" s="34" t="str">
        <f t="shared" si="100"/>
        <v>和田　陽希 (2)</v>
      </c>
      <c r="M1630" s="34" t="str">
        <f t="shared" si="101"/>
        <v>05</v>
      </c>
      <c r="N1630" s="34" t="str">
        <f t="shared" si="102"/>
        <v>Haruki WADA (05)</v>
      </c>
      <c r="O1630" s="34">
        <f t="shared" si="103"/>
        <v>100001640</v>
      </c>
    </row>
    <row r="1631" spans="1:15" ht="18">
      <c r="A1631" s="186">
        <v>1641</v>
      </c>
      <c r="B1631" s="2">
        <v>501018</v>
      </c>
      <c r="C1631" s="2" t="s">
        <v>1694</v>
      </c>
      <c r="D1631" s="2" t="s">
        <v>8434</v>
      </c>
      <c r="E1631" s="2" t="s">
        <v>8435</v>
      </c>
      <c r="F1631" s="196" t="s">
        <v>7015</v>
      </c>
      <c r="G1631" s="2">
        <v>2</v>
      </c>
      <c r="H1631" s="2" t="s">
        <v>5978</v>
      </c>
      <c r="I1631" s="2" t="s">
        <v>2001</v>
      </c>
      <c r="J1631" s="2" t="s">
        <v>8436</v>
      </c>
      <c r="K1631" s="2" t="s">
        <v>42</v>
      </c>
      <c r="L1631" s="34" t="str">
        <f t="shared" si="100"/>
        <v>林田　岳太 (2)</v>
      </c>
      <c r="M1631" s="34" t="str">
        <f t="shared" si="101"/>
        <v>05</v>
      </c>
      <c r="N1631" s="34" t="str">
        <f t="shared" si="102"/>
        <v>Gakuta HAYASHIDA (05)</v>
      </c>
      <c r="O1631" s="34">
        <f t="shared" si="103"/>
        <v>100001641</v>
      </c>
    </row>
    <row r="1632" spans="1:15" ht="18">
      <c r="A1632" s="186">
        <v>1642</v>
      </c>
      <c r="B1632" s="2">
        <v>501018</v>
      </c>
      <c r="C1632" s="2" t="s">
        <v>1694</v>
      </c>
      <c r="D1632" s="2" t="s">
        <v>8437</v>
      </c>
      <c r="E1632" s="2" t="s">
        <v>8438</v>
      </c>
      <c r="F1632" s="196" t="s">
        <v>6099</v>
      </c>
      <c r="G1632" s="2">
        <v>2</v>
      </c>
      <c r="H1632" s="2" t="s">
        <v>5768</v>
      </c>
      <c r="I1632" s="2" t="s">
        <v>278</v>
      </c>
      <c r="J1632" s="2" t="s">
        <v>276</v>
      </c>
      <c r="K1632" s="2" t="s">
        <v>42</v>
      </c>
      <c r="L1632" s="34" t="str">
        <f t="shared" si="100"/>
        <v>井上　翔太 (2)</v>
      </c>
      <c r="M1632" s="34" t="str">
        <f t="shared" si="101"/>
        <v>06</v>
      </c>
      <c r="N1632" s="34" t="str">
        <f t="shared" si="102"/>
        <v>Shota INOUE (06)</v>
      </c>
      <c r="O1632" s="34">
        <f t="shared" si="103"/>
        <v>100001642</v>
      </c>
    </row>
    <row r="1633" spans="1:15" ht="18">
      <c r="A1633" s="186">
        <v>1643</v>
      </c>
      <c r="B1633" s="2">
        <v>501018</v>
      </c>
      <c r="C1633" s="2" t="s">
        <v>1694</v>
      </c>
      <c r="D1633" s="2" t="s">
        <v>8439</v>
      </c>
      <c r="E1633" s="2" t="s">
        <v>8440</v>
      </c>
      <c r="F1633" s="196" t="s">
        <v>5064</v>
      </c>
      <c r="G1633" s="2">
        <v>2</v>
      </c>
      <c r="H1633" s="2" t="s">
        <v>6074</v>
      </c>
      <c r="I1633" s="2" t="s">
        <v>155</v>
      </c>
      <c r="J1633" s="2" t="s">
        <v>8441</v>
      </c>
      <c r="K1633" s="2" t="s">
        <v>42</v>
      </c>
      <c r="L1633" s="34" t="str">
        <f t="shared" si="100"/>
        <v>柴田　凱 (2)</v>
      </c>
      <c r="M1633" s="34" t="str">
        <f t="shared" si="101"/>
        <v>04</v>
      </c>
      <c r="N1633" s="34" t="str">
        <f t="shared" si="102"/>
        <v>Gai SHIBATA (04)</v>
      </c>
      <c r="O1633" s="34">
        <f t="shared" si="103"/>
        <v>100001643</v>
      </c>
    </row>
    <row r="1634" spans="1:15" ht="18">
      <c r="A1634" s="186">
        <v>1644</v>
      </c>
      <c r="B1634" s="2">
        <v>501018</v>
      </c>
      <c r="C1634" s="2" t="s">
        <v>1694</v>
      </c>
      <c r="D1634" s="2" t="s">
        <v>8442</v>
      </c>
      <c r="E1634" s="2" t="s">
        <v>8443</v>
      </c>
      <c r="F1634" s="196" t="s">
        <v>7208</v>
      </c>
      <c r="G1634" s="2">
        <v>2</v>
      </c>
      <c r="H1634" s="2" t="s">
        <v>5768</v>
      </c>
      <c r="I1634" s="2" t="s">
        <v>7485</v>
      </c>
      <c r="J1634" s="2" t="s">
        <v>601</v>
      </c>
      <c r="K1634" s="2" t="s">
        <v>42</v>
      </c>
      <c r="L1634" s="34" t="str">
        <f t="shared" si="100"/>
        <v>松島　陽太 (2)</v>
      </c>
      <c r="M1634" s="34" t="str">
        <f t="shared" si="101"/>
        <v>05</v>
      </c>
      <c r="N1634" s="34" t="str">
        <f t="shared" si="102"/>
        <v>Yota MATSUSHIMA (05)</v>
      </c>
      <c r="O1634" s="34">
        <f t="shared" si="103"/>
        <v>100001644</v>
      </c>
    </row>
    <row r="1635" spans="1:15" ht="18">
      <c r="A1635" s="186">
        <v>1645</v>
      </c>
      <c r="B1635" s="2">
        <v>501018</v>
      </c>
      <c r="C1635" s="2" t="s">
        <v>1694</v>
      </c>
      <c r="D1635" s="2" t="s">
        <v>8444</v>
      </c>
      <c r="E1635" s="2" t="s">
        <v>8445</v>
      </c>
      <c r="F1635" s="196" t="s">
        <v>6633</v>
      </c>
      <c r="G1635" s="2">
        <v>2</v>
      </c>
      <c r="H1635" s="2" t="s">
        <v>5759</v>
      </c>
      <c r="I1635" s="2" t="s">
        <v>8446</v>
      </c>
      <c r="J1635" s="2" t="s">
        <v>8447</v>
      </c>
      <c r="K1635" s="2" t="s">
        <v>42</v>
      </c>
      <c r="L1635" s="34" t="str">
        <f t="shared" si="100"/>
        <v>椿本　天鵬 (2)</v>
      </c>
      <c r="M1635" s="34" t="str">
        <f t="shared" si="101"/>
        <v>05</v>
      </c>
      <c r="N1635" s="34" t="str">
        <f t="shared" si="102"/>
        <v>Tenho TSUBAKIMOTO (05)</v>
      </c>
      <c r="O1635" s="34">
        <f t="shared" si="103"/>
        <v>100001645</v>
      </c>
    </row>
    <row r="1636" spans="1:15" ht="18">
      <c r="A1636" s="186">
        <v>1646</v>
      </c>
      <c r="B1636" s="2">
        <v>501018</v>
      </c>
      <c r="C1636" s="2" t="s">
        <v>1694</v>
      </c>
      <c r="D1636" s="2" t="s">
        <v>8448</v>
      </c>
      <c r="E1636" s="2" t="s">
        <v>8449</v>
      </c>
      <c r="F1636" s="196" t="s">
        <v>6766</v>
      </c>
      <c r="G1636" s="2">
        <v>2</v>
      </c>
      <c r="H1636" s="2" t="s">
        <v>5761</v>
      </c>
      <c r="I1636" s="2" t="s">
        <v>168</v>
      </c>
      <c r="J1636" s="2" t="s">
        <v>81</v>
      </c>
      <c r="K1636" s="2" t="s">
        <v>42</v>
      </c>
      <c r="L1636" s="34" t="str">
        <f t="shared" si="100"/>
        <v>中尾　耕大 (2)</v>
      </c>
      <c r="M1636" s="34" t="str">
        <f t="shared" si="101"/>
        <v>06</v>
      </c>
      <c r="N1636" s="34" t="str">
        <f t="shared" si="102"/>
        <v>Kodai NAKAO (06)</v>
      </c>
      <c r="O1636" s="34">
        <f t="shared" si="103"/>
        <v>100001646</v>
      </c>
    </row>
    <row r="1637" spans="1:15" ht="18">
      <c r="A1637" s="186">
        <v>1647</v>
      </c>
      <c r="B1637" s="2">
        <v>501018</v>
      </c>
      <c r="C1637" s="2" t="s">
        <v>1694</v>
      </c>
      <c r="D1637" s="2" t="s">
        <v>8450</v>
      </c>
      <c r="E1637" s="2" t="s">
        <v>8451</v>
      </c>
      <c r="F1637" s="196" t="s">
        <v>8452</v>
      </c>
      <c r="G1637" s="2">
        <v>2</v>
      </c>
      <c r="H1637" s="2" t="s">
        <v>5760</v>
      </c>
      <c r="I1637" s="2" t="s">
        <v>148</v>
      </c>
      <c r="J1637" s="2" t="s">
        <v>320</v>
      </c>
      <c r="K1637" s="2" t="s">
        <v>42</v>
      </c>
      <c r="L1637" s="34" t="str">
        <f t="shared" si="100"/>
        <v>石井　晴 (2)</v>
      </c>
      <c r="M1637" s="34" t="str">
        <f t="shared" si="101"/>
        <v>06</v>
      </c>
      <c r="N1637" s="34" t="str">
        <f t="shared" si="102"/>
        <v>Haru ISHII (06)</v>
      </c>
      <c r="O1637" s="34">
        <f t="shared" si="103"/>
        <v>100001647</v>
      </c>
    </row>
    <row r="1638" spans="1:15" ht="18">
      <c r="A1638" s="186">
        <v>1648</v>
      </c>
      <c r="B1638" s="2">
        <v>501018</v>
      </c>
      <c r="C1638" s="2" t="s">
        <v>1694</v>
      </c>
      <c r="D1638" s="2" t="s">
        <v>8453</v>
      </c>
      <c r="E1638" s="2" t="s">
        <v>8454</v>
      </c>
      <c r="F1638" s="196" t="s">
        <v>8455</v>
      </c>
      <c r="G1638" s="2">
        <v>2</v>
      </c>
      <c r="H1638" s="2" t="s">
        <v>5759</v>
      </c>
      <c r="I1638" s="2" t="s">
        <v>57</v>
      </c>
      <c r="J1638" s="2" t="s">
        <v>8456</v>
      </c>
      <c r="K1638" s="2" t="s">
        <v>42</v>
      </c>
      <c r="L1638" s="34" t="str">
        <f t="shared" si="100"/>
        <v>山田　明空 (2)</v>
      </c>
      <c r="M1638" s="34" t="str">
        <f t="shared" si="101"/>
        <v>06</v>
      </c>
      <c r="N1638" s="34" t="str">
        <f t="shared" si="102"/>
        <v>Haruku YAMADA (06)</v>
      </c>
      <c r="O1638" s="34">
        <f t="shared" si="103"/>
        <v>100001648</v>
      </c>
    </row>
    <row r="1639" spans="1:15" ht="18">
      <c r="A1639" s="186">
        <v>1649</v>
      </c>
      <c r="B1639" s="2">
        <v>501018</v>
      </c>
      <c r="C1639" s="2" t="s">
        <v>1694</v>
      </c>
      <c r="D1639" s="2" t="s">
        <v>8457</v>
      </c>
      <c r="E1639" s="2" t="s">
        <v>8458</v>
      </c>
      <c r="F1639" s="196" t="s">
        <v>5884</v>
      </c>
      <c r="G1639" s="2">
        <v>2</v>
      </c>
      <c r="H1639" s="2" t="s">
        <v>5760</v>
      </c>
      <c r="I1639" s="2" t="s">
        <v>199</v>
      </c>
      <c r="J1639" s="2" t="s">
        <v>296</v>
      </c>
      <c r="K1639" s="2" t="s">
        <v>42</v>
      </c>
      <c r="L1639" s="34" t="str">
        <f t="shared" si="100"/>
        <v>木村　泰靖 (2)</v>
      </c>
      <c r="M1639" s="34" t="str">
        <f t="shared" si="101"/>
        <v>05</v>
      </c>
      <c r="N1639" s="34" t="str">
        <f t="shared" si="102"/>
        <v>Taisei KIMURA (05)</v>
      </c>
      <c r="O1639" s="34">
        <f t="shared" si="103"/>
        <v>100001649</v>
      </c>
    </row>
    <row r="1640" spans="1:15" ht="18">
      <c r="A1640" s="186">
        <v>1650</v>
      </c>
      <c r="B1640" s="2">
        <v>501018</v>
      </c>
      <c r="C1640" s="2" t="s">
        <v>1694</v>
      </c>
      <c r="D1640" s="2" t="s">
        <v>8459</v>
      </c>
      <c r="E1640" s="2" t="s">
        <v>8460</v>
      </c>
      <c r="F1640" s="196" t="s">
        <v>8064</v>
      </c>
      <c r="G1640" s="2">
        <v>2</v>
      </c>
      <c r="H1640" s="2" t="s">
        <v>5779</v>
      </c>
      <c r="I1640" s="2" t="s">
        <v>8461</v>
      </c>
      <c r="J1640" s="2" t="s">
        <v>8462</v>
      </c>
      <c r="K1640" s="2" t="s">
        <v>42</v>
      </c>
      <c r="L1640" s="34" t="str">
        <f t="shared" si="100"/>
        <v>表　紡久 (2)</v>
      </c>
      <c r="M1640" s="34" t="str">
        <f t="shared" si="101"/>
        <v>06</v>
      </c>
      <c r="N1640" s="34" t="str">
        <f t="shared" si="102"/>
        <v>Tsumugu OMOTE (06)</v>
      </c>
      <c r="O1640" s="34">
        <f t="shared" si="103"/>
        <v>100001650</v>
      </c>
    </row>
    <row r="1641" spans="1:15" ht="18">
      <c r="A1641" s="186">
        <v>1651</v>
      </c>
      <c r="B1641" s="2">
        <v>501018</v>
      </c>
      <c r="C1641" s="2" t="s">
        <v>1694</v>
      </c>
      <c r="D1641" s="2" t="s">
        <v>8463</v>
      </c>
      <c r="E1641" s="2" t="s">
        <v>8464</v>
      </c>
      <c r="F1641" s="196" t="s">
        <v>7093</v>
      </c>
      <c r="G1641" s="2">
        <v>2</v>
      </c>
      <c r="H1641" s="2" t="s">
        <v>5759</v>
      </c>
      <c r="I1641" s="2" t="s">
        <v>8465</v>
      </c>
      <c r="J1641" s="2" t="s">
        <v>763</v>
      </c>
      <c r="K1641" s="2" t="s">
        <v>42</v>
      </c>
      <c r="L1641" s="34" t="str">
        <f t="shared" si="100"/>
        <v>小山　創平 (2)</v>
      </c>
      <c r="M1641" s="34" t="str">
        <f t="shared" si="101"/>
        <v>05</v>
      </c>
      <c r="N1641" s="34" t="str">
        <f t="shared" si="102"/>
        <v>Sohei KOYAMA (05)</v>
      </c>
      <c r="O1641" s="34">
        <f t="shared" si="103"/>
        <v>100001651</v>
      </c>
    </row>
    <row r="1642" spans="1:15" ht="18">
      <c r="A1642" s="186">
        <v>1652</v>
      </c>
      <c r="B1642" s="2">
        <v>501018</v>
      </c>
      <c r="C1642" s="2" t="s">
        <v>1694</v>
      </c>
      <c r="D1642" s="2" t="s">
        <v>8466</v>
      </c>
      <c r="E1642" s="2" t="s">
        <v>8467</v>
      </c>
      <c r="F1642" s="196" t="s">
        <v>7060</v>
      </c>
      <c r="G1642" s="2">
        <v>2</v>
      </c>
      <c r="H1642" s="2" t="s">
        <v>5759</v>
      </c>
      <c r="I1642" s="2" t="s">
        <v>860</v>
      </c>
      <c r="J1642" s="2" t="s">
        <v>429</v>
      </c>
      <c r="K1642" s="2" t="s">
        <v>42</v>
      </c>
      <c r="L1642" s="34" t="str">
        <f t="shared" si="100"/>
        <v>古谷　智幸 (2)</v>
      </c>
      <c r="M1642" s="34" t="str">
        <f t="shared" si="101"/>
        <v>05</v>
      </c>
      <c r="N1642" s="34" t="str">
        <f t="shared" si="102"/>
        <v>Tomoyuki FURUTANI (05)</v>
      </c>
      <c r="O1642" s="34">
        <f t="shared" si="103"/>
        <v>100001652</v>
      </c>
    </row>
    <row r="1643" spans="1:15" ht="18">
      <c r="A1643" s="186">
        <v>1653</v>
      </c>
      <c r="B1643" s="2">
        <v>501018</v>
      </c>
      <c r="C1643" s="2" t="s">
        <v>1694</v>
      </c>
      <c r="D1643" s="2" t="s">
        <v>8468</v>
      </c>
      <c r="E1643" s="2" t="s">
        <v>8469</v>
      </c>
      <c r="F1643" s="196" t="s">
        <v>6093</v>
      </c>
      <c r="G1643" s="2">
        <v>2</v>
      </c>
      <c r="H1643" s="2" t="s">
        <v>5759</v>
      </c>
      <c r="I1643" s="2" t="s">
        <v>8470</v>
      </c>
      <c r="J1643" s="2" t="s">
        <v>50</v>
      </c>
      <c r="K1643" s="2" t="s">
        <v>42</v>
      </c>
      <c r="L1643" s="34" t="str">
        <f t="shared" si="100"/>
        <v>千崎　佑也 (2)</v>
      </c>
      <c r="M1643" s="34" t="str">
        <f t="shared" si="101"/>
        <v>05</v>
      </c>
      <c r="N1643" s="34" t="str">
        <f t="shared" si="102"/>
        <v>Yuya SENZAKI (05)</v>
      </c>
      <c r="O1643" s="34">
        <f t="shared" si="103"/>
        <v>100001653</v>
      </c>
    </row>
    <row r="1644" spans="1:15" ht="18">
      <c r="A1644" s="186">
        <v>1654</v>
      </c>
      <c r="B1644" s="2">
        <v>501018</v>
      </c>
      <c r="C1644" s="2" t="s">
        <v>1694</v>
      </c>
      <c r="D1644" s="2" t="s">
        <v>8471</v>
      </c>
      <c r="E1644" s="2" t="s">
        <v>8472</v>
      </c>
      <c r="F1644" s="196" t="s">
        <v>5269</v>
      </c>
      <c r="G1644" s="2">
        <v>3</v>
      </c>
      <c r="H1644" s="2" t="s">
        <v>5834</v>
      </c>
      <c r="I1644" s="2" t="s">
        <v>8473</v>
      </c>
      <c r="J1644" s="2" t="s">
        <v>1417</v>
      </c>
      <c r="K1644" s="2" t="s">
        <v>42</v>
      </c>
      <c r="L1644" s="34" t="str">
        <f t="shared" si="100"/>
        <v>木野　羽月 (3)</v>
      </c>
      <c r="M1644" s="34" t="str">
        <f t="shared" si="101"/>
        <v>03</v>
      </c>
      <c r="N1644" s="34" t="str">
        <f t="shared" si="102"/>
        <v>Hazuki KINO (03)</v>
      </c>
      <c r="O1644" s="34">
        <f t="shared" si="103"/>
        <v>100001654</v>
      </c>
    </row>
    <row r="1645" spans="1:15" ht="18">
      <c r="A1645" s="186">
        <v>1655</v>
      </c>
      <c r="B1645" s="2">
        <v>501018</v>
      </c>
      <c r="C1645" s="2" t="s">
        <v>1694</v>
      </c>
      <c r="D1645" s="2" t="s">
        <v>8474</v>
      </c>
      <c r="E1645" s="2" t="s">
        <v>8475</v>
      </c>
      <c r="F1645" s="196" t="s">
        <v>8037</v>
      </c>
      <c r="G1645" s="2">
        <v>2</v>
      </c>
      <c r="H1645" s="2" t="s">
        <v>5759</v>
      </c>
      <c r="I1645" s="2" t="s">
        <v>8476</v>
      </c>
      <c r="J1645" s="2" t="s">
        <v>8477</v>
      </c>
      <c r="K1645" s="2" t="s">
        <v>42</v>
      </c>
      <c r="L1645" s="34" t="str">
        <f t="shared" si="100"/>
        <v>岩根サロヴァーラ　ヘンリ (2)</v>
      </c>
      <c r="M1645" s="34" t="str">
        <f t="shared" si="101"/>
        <v>05</v>
      </c>
      <c r="N1645" s="34" t="str">
        <f t="shared" si="102"/>
        <v>Henri IWANESALOVAARA (05)</v>
      </c>
      <c r="O1645" s="34">
        <f t="shared" si="103"/>
        <v>100001655</v>
      </c>
    </row>
    <row r="1646" spans="1:15" ht="18">
      <c r="A1646" s="186">
        <v>1656</v>
      </c>
      <c r="B1646" s="2">
        <v>501018</v>
      </c>
      <c r="C1646" s="2" t="s">
        <v>1694</v>
      </c>
      <c r="D1646" s="2" t="s">
        <v>8478</v>
      </c>
      <c r="E1646" s="2" t="s">
        <v>8479</v>
      </c>
      <c r="F1646" s="196" t="s">
        <v>8480</v>
      </c>
      <c r="G1646" s="2">
        <v>2</v>
      </c>
      <c r="H1646" s="2" t="s">
        <v>5759</v>
      </c>
      <c r="I1646" s="2" t="s">
        <v>5178</v>
      </c>
      <c r="J1646" s="2" t="s">
        <v>447</v>
      </c>
      <c r="K1646" s="2" t="s">
        <v>42</v>
      </c>
      <c r="L1646" s="34" t="str">
        <f t="shared" si="100"/>
        <v>伊與田　皓翔 (2)</v>
      </c>
      <c r="M1646" s="34" t="str">
        <f t="shared" si="101"/>
        <v>05</v>
      </c>
      <c r="N1646" s="34" t="str">
        <f t="shared" si="102"/>
        <v>Hiroto IYOTA (05)</v>
      </c>
      <c r="O1646" s="34">
        <f t="shared" si="103"/>
        <v>100001656</v>
      </c>
    </row>
    <row r="1647" spans="1:15" ht="18">
      <c r="A1647" s="186">
        <v>1657</v>
      </c>
      <c r="B1647" s="2">
        <v>501018</v>
      </c>
      <c r="C1647" s="2" t="s">
        <v>1694</v>
      </c>
      <c r="D1647" s="2" t="s">
        <v>8481</v>
      </c>
      <c r="E1647" s="2" t="s">
        <v>8482</v>
      </c>
      <c r="F1647" s="196" t="s">
        <v>7890</v>
      </c>
      <c r="G1647" s="2">
        <v>2</v>
      </c>
      <c r="H1647" s="2" t="s">
        <v>5760</v>
      </c>
      <c r="I1647" s="2" t="s">
        <v>6160</v>
      </c>
      <c r="J1647" s="2" t="s">
        <v>139</v>
      </c>
      <c r="K1647" s="2" t="s">
        <v>42</v>
      </c>
      <c r="L1647" s="34" t="str">
        <f t="shared" si="100"/>
        <v>角田　俊 (2)</v>
      </c>
      <c r="M1647" s="34" t="str">
        <f t="shared" si="101"/>
        <v>05</v>
      </c>
      <c r="N1647" s="34" t="str">
        <f t="shared" si="102"/>
        <v>Shun TSUNODA (05)</v>
      </c>
      <c r="O1647" s="34">
        <f t="shared" si="103"/>
        <v>100001657</v>
      </c>
    </row>
    <row r="1648" spans="1:15" ht="18">
      <c r="A1648" s="186">
        <v>1658</v>
      </c>
      <c r="B1648" s="2">
        <v>501018</v>
      </c>
      <c r="C1648" s="2" t="s">
        <v>1694</v>
      </c>
      <c r="D1648" s="2" t="s">
        <v>8483</v>
      </c>
      <c r="E1648" s="2" t="s">
        <v>8484</v>
      </c>
      <c r="F1648" s="196" t="s">
        <v>8485</v>
      </c>
      <c r="G1648" s="2">
        <v>2</v>
      </c>
      <c r="H1648" s="2" t="s">
        <v>5759</v>
      </c>
      <c r="I1648" s="2" t="s">
        <v>2101</v>
      </c>
      <c r="J1648" s="2" t="s">
        <v>178</v>
      </c>
      <c r="K1648" s="2" t="s">
        <v>42</v>
      </c>
      <c r="L1648" s="34" t="str">
        <f t="shared" si="100"/>
        <v>杉村　瞭太 (2)</v>
      </c>
      <c r="M1648" s="34" t="str">
        <f t="shared" si="101"/>
        <v>05</v>
      </c>
      <c r="N1648" s="34" t="str">
        <f t="shared" si="102"/>
        <v>Ryota SUGIMURA (05)</v>
      </c>
      <c r="O1648" s="34">
        <f t="shared" si="103"/>
        <v>100001658</v>
      </c>
    </row>
    <row r="1649" spans="1:15" ht="18">
      <c r="A1649" s="186">
        <v>1659</v>
      </c>
      <c r="B1649" s="2">
        <v>490049</v>
      </c>
      <c r="C1649" s="2" t="s">
        <v>945</v>
      </c>
      <c r="D1649" s="2" t="s">
        <v>948</v>
      </c>
      <c r="E1649" s="2" t="s">
        <v>949</v>
      </c>
      <c r="F1649" s="196" t="s">
        <v>5157</v>
      </c>
      <c r="G1649" s="2" t="s">
        <v>501</v>
      </c>
      <c r="H1649" s="2" t="s">
        <v>5776</v>
      </c>
      <c r="I1649" s="2" t="s">
        <v>950</v>
      </c>
      <c r="J1649" s="2" t="s">
        <v>293</v>
      </c>
      <c r="K1649" s="2" t="s">
        <v>42</v>
      </c>
      <c r="L1649" s="34" t="str">
        <f t="shared" si="100"/>
        <v>山前　諒真 (M2)</v>
      </c>
      <c r="M1649" s="34" t="str">
        <f t="shared" si="101"/>
        <v>02</v>
      </c>
      <c r="N1649" s="34" t="str">
        <f t="shared" si="102"/>
        <v>Ryoma YAMAMAE (02)</v>
      </c>
      <c r="O1649" s="34">
        <f t="shared" si="103"/>
        <v>100001659</v>
      </c>
    </row>
    <row r="1650" spans="1:15" ht="18">
      <c r="A1650" s="186">
        <v>1660</v>
      </c>
      <c r="B1650" s="2">
        <v>490049</v>
      </c>
      <c r="C1650" s="2" t="s">
        <v>945</v>
      </c>
      <c r="D1650" s="2" t="s">
        <v>1048</v>
      </c>
      <c r="E1650" s="2" t="s">
        <v>1049</v>
      </c>
      <c r="F1650" s="196" t="s">
        <v>5159</v>
      </c>
      <c r="G1650" s="2" t="s">
        <v>172</v>
      </c>
      <c r="H1650" s="2" t="s">
        <v>5779</v>
      </c>
      <c r="I1650" s="2" t="s">
        <v>278</v>
      </c>
      <c r="J1650" s="2" t="s">
        <v>196</v>
      </c>
      <c r="K1650" s="2" t="s">
        <v>42</v>
      </c>
      <c r="L1650" s="34" t="str">
        <f t="shared" si="100"/>
        <v>井上　陽登 (M1)</v>
      </c>
      <c r="M1650" s="34" t="str">
        <f t="shared" si="101"/>
        <v>02</v>
      </c>
      <c r="N1650" s="34" t="str">
        <f t="shared" si="102"/>
        <v>Akito INOUE (02)</v>
      </c>
      <c r="O1650" s="34">
        <f t="shared" si="103"/>
        <v>100001660</v>
      </c>
    </row>
    <row r="1651" spans="1:15" ht="18">
      <c r="A1651" s="186">
        <v>1661</v>
      </c>
      <c r="B1651" s="2">
        <v>490049</v>
      </c>
      <c r="C1651" s="2" t="s">
        <v>945</v>
      </c>
      <c r="D1651" s="2" t="s">
        <v>1050</v>
      </c>
      <c r="E1651" s="2" t="s">
        <v>1051</v>
      </c>
      <c r="F1651" s="196" t="s">
        <v>4790</v>
      </c>
      <c r="G1651" s="2" t="s">
        <v>172</v>
      </c>
      <c r="H1651" s="2" t="s">
        <v>5779</v>
      </c>
      <c r="I1651" s="2" t="s">
        <v>152</v>
      </c>
      <c r="J1651" s="2" t="s">
        <v>116</v>
      </c>
      <c r="K1651" s="2" t="s">
        <v>42</v>
      </c>
      <c r="L1651" s="34" t="str">
        <f t="shared" si="100"/>
        <v>佐藤　智樹 (M1)</v>
      </c>
      <c r="M1651" s="34" t="str">
        <f t="shared" si="101"/>
        <v>02</v>
      </c>
      <c r="N1651" s="34" t="str">
        <f t="shared" si="102"/>
        <v>Tomoki SATO (02)</v>
      </c>
      <c r="O1651" s="34">
        <f t="shared" si="103"/>
        <v>100001661</v>
      </c>
    </row>
    <row r="1652" spans="1:15" ht="18">
      <c r="A1652" s="186">
        <v>1662</v>
      </c>
      <c r="B1652" s="2">
        <v>490049</v>
      </c>
      <c r="C1652" s="2" t="s">
        <v>945</v>
      </c>
      <c r="D1652" s="2" t="s">
        <v>1052</v>
      </c>
      <c r="E1652" s="2" t="s">
        <v>1053</v>
      </c>
      <c r="F1652" s="196" t="s">
        <v>5160</v>
      </c>
      <c r="G1652" s="2" t="s">
        <v>172</v>
      </c>
      <c r="H1652" s="2" t="s">
        <v>5779</v>
      </c>
      <c r="I1652" s="2" t="s">
        <v>44</v>
      </c>
      <c r="J1652" s="2" t="s">
        <v>447</v>
      </c>
      <c r="K1652" s="2" t="s">
        <v>42</v>
      </c>
      <c r="L1652" s="34" t="str">
        <f t="shared" si="100"/>
        <v>志水　宙斗 (M1)</v>
      </c>
      <c r="M1652" s="34" t="str">
        <f t="shared" si="101"/>
        <v>02</v>
      </c>
      <c r="N1652" s="34" t="str">
        <f t="shared" si="102"/>
        <v>Hiroto SHIMIZU (02)</v>
      </c>
      <c r="O1652" s="34">
        <f t="shared" si="103"/>
        <v>100001662</v>
      </c>
    </row>
    <row r="1653" spans="1:15" ht="18">
      <c r="A1653" s="186">
        <v>1663</v>
      </c>
      <c r="B1653" s="2">
        <v>490049</v>
      </c>
      <c r="C1653" s="2" t="s">
        <v>945</v>
      </c>
      <c r="D1653" s="2" t="s">
        <v>1046</v>
      </c>
      <c r="E1653" s="2" t="s">
        <v>1047</v>
      </c>
      <c r="F1653" s="196" t="s">
        <v>5158</v>
      </c>
      <c r="G1653" s="2" t="s">
        <v>172</v>
      </c>
      <c r="H1653" s="2" t="s">
        <v>6024</v>
      </c>
      <c r="I1653" s="2" t="s">
        <v>520</v>
      </c>
      <c r="J1653" s="2" t="s">
        <v>2094</v>
      </c>
      <c r="K1653" s="2" t="s">
        <v>42</v>
      </c>
      <c r="L1653" s="34" t="str">
        <f t="shared" si="100"/>
        <v>板東　帝太 (M1)</v>
      </c>
      <c r="M1653" s="34" t="str">
        <f t="shared" si="101"/>
        <v>02</v>
      </c>
      <c r="N1653" s="34" t="str">
        <f t="shared" si="102"/>
        <v>Ota BANDO (02)</v>
      </c>
      <c r="O1653" s="34">
        <f t="shared" si="103"/>
        <v>100001663</v>
      </c>
    </row>
    <row r="1654" spans="1:15" ht="18">
      <c r="A1654" s="186">
        <v>1664</v>
      </c>
      <c r="B1654" s="2">
        <v>490049</v>
      </c>
      <c r="C1654" s="2" t="s">
        <v>945</v>
      </c>
      <c r="D1654" s="2" t="s">
        <v>2982</v>
      </c>
      <c r="E1654" s="2" t="s">
        <v>2983</v>
      </c>
      <c r="F1654" s="196" t="s">
        <v>4266</v>
      </c>
      <c r="G1654" s="2">
        <v>4</v>
      </c>
      <c r="H1654" s="2" t="s">
        <v>5978</v>
      </c>
      <c r="I1654" s="2" t="s">
        <v>952</v>
      </c>
      <c r="J1654" s="2" t="s">
        <v>64</v>
      </c>
      <c r="K1654" s="2" t="s">
        <v>42</v>
      </c>
      <c r="L1654" s="34" t="str">
        <f t="shared" si="100"/>
        <v>井口　大地 (4)</v>
      </c>
      <c r="M1654" s="34" t="str">
        <f t="shared" si="101"/>
        <v>03</v>
      </c>
      <c r="N1654" s="34" t="str">
        <f t="shared" si="102"/>
        <v>Daichi IGUCHI (03)</v>
      </c>
      <c r="O1654" s="34">
        <f t="shared" si="103"/>
        <v>100001664</v>
      </c>
    </row>
    <row r="1655" spans="1:15" ht="18">
      <c r="A1655" s="186">
        <v>1665</v>
      </c>
      <c r="B1655" s="2">
        <v>490049</v>
      </c>
      <c r="C1655" s="2" t="s">
        <v>945</v>
      </c>
      <c r="D1655" s="2" t="s">
        <v>2980</v>
      </c>
      <c r="E1655" s="2" t="s">
        <v>2981</v>
      </c>
      <c r="F1655" s="196" t="s">
        <v>3539</v>
      </c>
      <c r="G1655" s="2">
        <v>4</v>
      </c>
      <c r="H1655" s="2" t="s">
        <v>5779</v>
      </c>
      <c r="I1655" s="2" t="s">
        <v>642</v>
      </c>
      <c r="J1655" s="2" t="s">
        <v>276</v>
      </c>
      <c r="K1655" s="2" t="s">
        <v>42</v>
      </c>
      <c r="L1655" s="34" t="str">
        <f t="shared" si="100"/>
        <v>大橋　星太 (4)</v>
      </c>
      <c r="M1655" s="34" t="str">
        <f t="shared" si="101"/>
        <v>03</v>
      </c>
      <c r="N1655" s="34" t="str">
        <f t="shared" si="102"/>
        <v>Shota OHASHI (03)</v>
      </c>
      <c r="O1655" s="34">
        <f t="shared" si="103"/>
        <v>100001665</v>
      </c>
    </row>
    <row r="1656" spans="1:15" ht="18">
      <c r="A1656" s="186">
        <v>1666</v>
      </c>
      <c r="B1656" s="2">
        <v>490049</v>
      </c>
      <c r="C1656" s="2" t="s">
        <v>945</v>
      </c>
      <c r="D1656" s="2" t="s">
        <v>2984</v>
      </c>
      <c r="E1656" s="2" t="s">
        <v>2985</v>
      </c>
      <c r="F1656" s="196" t="s">
        <v>4795</v>
      </c>
      <c r="G1656" s="2">
        <v>4</v>
      </c>
      <c r="H1656" s="2" t="s">
        <v>5779</v>
      </c>
      <c r="I1656" s="2" t="s">
        <v>3152</v>
      </c>
      <c r="J1656" s="2" t="s">
        <v>3153</v>
      </c>
      <c r="K1656" s="2" t="s">
        <v>42</v>
      </c>
      <c r="L1656" s="34" t="str">
        <f t="shared" si="100"/>
        <v>愚川　瑛晨 (4)</v>
      </c>
      <c r="M1656" s="34" t="str">
        <f t="shared" si="101"/>
        <v>03</v>
      </c>
      <c r="N1656" s="34" t="str">
        <f t="shared" si="102"/>
        <v>Eiki GUKAWA (03)</v>
      </c>
      <c r="O1656" s="34">
        <f t="shared" si="103"/>
        <v>100001666</v>
      </c>
    </row>
    <row r="1657" spans="1:15" ht="18">
      <c r="A1657" s="186">
        <v>1667</v>
      </c>
      <c r="B1657" s="2">
        <v>490049</v>
      </c>
      <c r="C1657" s="2" t="s">
        <v>945</v>
      </c>
      <c r="D1657" s="2" t="s">
        <v>2986</v>
      </c>
      <c r="E1657" s="2" t="s">
        <v>2987</v>
      </c>
      <c r="F1657" s="196" t="s">
        <v>4697</v>
      </c>
      <c r="G1657" s="2">
        <v>4</v>
      </c>
      <c r="H1657" s="2" t="s">
        <v>5779</v>
      </c>
      <c r="I1657" s="2" t="s">
        <v>965</v>
      </c>
      <c r="J1657" s="2" t="s">
        <v>970</v>
      </c>
      <c r="K1657" s="2" t="s">
        <v>42</v>
      </c>
      <c r="L1657" s="34" t="str">
        <f t="shared" si="100"/>
        <v>大門　悟 (4)</v>
      </c>
      <c r="M1657" s="34" t="str">
        <f t="shared" si="101"/>
        <v>03</v>
      </c>
      <c r="N1657" s="34" t="str">
        <f t="shared" si="102"/>
        <v>Satoru DAIMON (03)</v>
      </c>
      <c r="O1657" s="34">
        <f t="shared" si="103"/>
        <v>100001667</v>
      </c>
    </row>
    <row r="1658" spans="1:15" ht="18">
      <c r="A1658" s="186">
        <v>1668</v>
      </c>
      <c r="B1658" s="2">
        <v>490049</v>
      </c>
      <c r="C1658" s="2" t="s">
        <v>945</v>
      </c>
      <c r="D1658" s="2" t="s">
        <v>2990</v>
      </c>
      <c r="E1658" s="2" t="s">
        <v>2991</v>
      </c>
      <c r="F1658" s="196" t="s">
        <v>3824</v>
      </c>
      <c r="G1658" s="2">
        <v>4</v>
      </c>
      <c r="H1658" s="2" t="s">
        <v>5759</v>
      </c>
      <c r="I1658" s="2" t="s">
        <v>999</v>
      </c>
      <c r="J1658" s="2" t="s">
        <v>206</v>
      </c>
      <c r="K1658" s="2" t="s">
        <v>42</v>
      </c>
      <c r="L1658" s="34" t="str">
        <f t="shared" si="100"/>
        <v>戸田　晶 (4)</v>
      </c>
      <c r="M1658" s="34" t="str">
        <f t="shared" si="101"/>
        <v>03</v>
      </c>
      <c r="N1658" s="34" t="str">
        <f t="shared" si="102"/>
        <v>Akira TODA (03)</v>
      </c>
      <c r="O1658" s="34">
        <f t="shared" si="103"/>
        <v>100001668</v>
      </c>
    </row>
    <row r="1659" spans="1:15" ht="18">
      <c r="A1659" s="186">
        <v>1669</v>
      </c>
      <c r="B1659" s="2">
        <v>490049</v>
      </c>
      <c r="C1659" s="2" t="s">
        <v>945</v>
      </c>
      <c r="D1659" s="2" t="s">
        <v>2095</v>
      </c>
      <c r="E1659" s="2" t="s">
        <v>2096</v>
      </c>
      <c r="F1659" s="196" t="s">
        <v>5161</v>
      </c>
      <c r="G1659" s="2">
        <v>4</v>
      </c>
      <c r="H1659" s="2" t="s">
        <v>5779</v>
      </c>
      <c r="I1659" s="2" t="s">
        <v>583</v>
      </c>
      <c r="J1659" s="2" t="s">
        <v>193</v>
      </c>
      <c r="K1659" s="2" t="s">
        <v>42</v>
      </c>
      <c r="L1659" s="34" t="str">
        <f t="shared" si="100"/>
        <v>中井　一成 (4)</v>
      </c>
      <c r="M1659" s="34" t="str">
        <f t="shared" si="101"/>
        <v>04</v>
      </c>
      <c r="N1659" s="34" t="str">
        <f t="shared" si="102"/>
        <v>Issei NAKAI (04)</v>
      </c>
      <c r="O1659" s="34">
        <f t="shared" si="103"/>
        <v>100001669</v>
      </c>
    </row>
    <row r="1660" spans="1:15" ht="18">
      <c r="A1660" s="186">
        <v>1670</v>
      </c>
      <c r="B1660" s="2">
        <v>490049</v>
      </c>
      <c r="C1660" s="2" t="s">
        <v>945</v>
      </c>
      <c r="D1660" s="2" t="s">
        <v>2097</v>
      </c>
      <c r="E1660" s="2" t="s">
        <v>2098</v>
      </c>
      <c r="F1660" s="196" t="s">
        <v>5162</v>
      </c>
      <c r="G1660" s="2">
        <v>4</v>
      </c>
      <c r="H1660" s="2" t="s">
        <v>5779</v>
      </c>
      <c r="I1660" s="2" t="s">
        <v>368</v>
      </c>
      <c r="J1660" s="2" t="s">
        <v>73</v>
      </c>
      <c r="K1660" s="2" t="s">
        <v>42</v>
      </c>
      <c r="L1660" s="34" t="str">
        <f t="shared" si="100"/>
        <v>西川　諒 (4)</v>
      </c>
      <c r="M1660" s="34" t="str">
        <f t="shared" si="101"/>
        <v>03</v>
      </c>
      <c r="N1660" s="34" t="str">
        <f t="shared" si="102"/>
        <v>Ryo NISHIKAWA (03)</v>
      </c>
      <c r="O1660" s="34">
        <f t="shared" si="103"/>
        <v>100001670</v>
      </c>
    </row>
    <row r="1661" spans="1:15" ht="18">
      <c r="A1661" s="186">
        <v>1671</v>
      </c>
      <c r="B1661" s="2">
        <v>490049</v>
      </c>
      <c r="C1661" s="2" t="s">
        <v>945</v>
      </c>
      <c r="D1661" s="2" t="s">
        <v>2978</v>
      </c>
      <c r="E1661" s="2" t="s">
        <v>2979</v>
      </c>
      <c r="F1661" s="196" t="s">
        <v>3528</v>
      </c>
      <c r="G1661" s="2">
        <v>4</v>
      </c>
      <c r="H1661" s="2" t="s">
        <v>6024</v>
      </c>
      <c r="I1661" s="2" t="s">
        <v>308</v>
      </c>
      <c r="J1661" s="2" t="s">
        <v>3151</v>
      </c>
      <c r="K1661" s="2" t="s">
        <v>42</v>
      </c>
      <c r="L1661" s="34" t="str">
        <f t="shared" si="100"/>
        <v>宮本　真久翔 (4)</v>
      </c>
      <c r="M1661" s="34" t="str">
        <f t="shared" si="101"/>
        <v>03</v>
      </c>
      <c r="N1661" s="34" t="str">
        <f t="shared" si="102"/>
        <v>Makuto MIYAMOTO (03)</v>
      </c>
      <c r="O1661" s="34">
        <f t="shared" si="103"/>
        <v>100001671</v>
      </c>
    </row>
    <row r="1662" spans="1:15" ht="18">
      <c r="A1662" s="186">
        <v>1672</v>
      </c>
      <c r="B1662" s="2">
        <v>490049</v>
      </c>
      <c r="C1662" s="2" t="s">
        <v>945</v>
      </c>
      <c r="D1662" s="2" t="s">
        <v>2988</v>
      </c>
      <c r="E1662" s="2" t="s">
        <v>2989</v>
      </c>
      <c r="F1662" s="196" t="s">
        <v>5036</v>
      </c>
      <c r="G1662" s="2">
        <v>4</v>
      </c>
      <c r="H1662" s="2" t="s">
        <v>6216</v>
      </c>
      <c r="I1662" s="2" t="s">
        <v>184</v>
      </c>
      <c r="J1662" s="2" t="s">
        <v>1592</v>
      </c>
      <c r="K1662" s="2" t="s">
        <v>42</v>
      </c>
      <c r="L1662" s="34" t="str">
        <f t="shared" si="100"/>
        <v>吉田　篤郎 (4)</v>
      </c>
      <c r="M1662" s="34" t="str">
        <f t="shared" si="101"/>
        <v>03</v>
      </c>
      <c r="N1662" s="34" t="str">
        <f t="shared" si="102"/>
        <v>Atsuro YOSHIDA (03)</v>
      </c>
      <c r="O1662" s="34">
        <f t="shared" si="103"/>
        <v>100001672</v>
      </c>
    </row>
    <row r="1663" spans="1:15" ht="18">
      <c r="A1663" s="186">
        <v>1673</v>
      </c>
      <c r="B1663" s="2">
        <v>490049</v>
      </c>
      <c r="C1663" s="2" t="s">
        <v>945</v>
      </c>
      <c r="D1663" s="2" t="s">
        <v>5505</v>
      </c>
      <c r="E1663" s="2" t="s">
        <v>5506</v>
      </c>
      <c r="F1663" s="196" t="s">
        <v>5215</v>
      </c>
      <c r="G1663" s="2">
        <v>3</v>
      </c>
      <c r="H1663" s="2" t="s">
        <v>5779</v>
      </c>
      <c r="I1663" s="2" t="s">
        <v>5507</v>
      </c>
      <c r="J1663" s="2" t="s">
        <v>3117</v>
      </c>
      <c r="K1663" s="2" t="s">
        <v>42</v>
      </c>
      <c r="L1663" s="34" t="str">
        <f t="shared" si="100"/>
        <v>逢坂　豪 (3)</v>
      </c>
      <c r="M1663" s="34" t="str">
        <f t="shared" si="101"/>
        <v>04</v>
      </c>
      <c r="N1663" s="34" t="str">
        <f t="shared" si="102"/>
        <v>Go AISAKA (04)</v>
      </c>
      <c r="O1663" s="34">
        <f t="shared" si="103"/>
        <v>100001673</v>
      </c>
    </row>
    <row r="1664" spans="1:15" ht="18">
      <c r="A1664" s="186">
        <v>1674</v>
      </c>
      <c r="B1664" s="2">
        <v>490049</v>
      </c>
      <c r="C1664" s="2" t="s">
        <v>945</v>
      </c>
      <c r="D1664" s="2" t="s">
        <v>8486</v>
      </c>
      <c r="E1664" s="2" t="s">
        <v>8487</v>
      </c>
      <c r="F1664" s="196" t="s">
        <v>3537</v>
      </c>
      <c r="G1664" s="2">
        <v>3</v>
      </c>
      <c r="H1664" s="2" t="s">
        <v>5769</v>
      </c>
      <c r="I1664" s="2" t="s">
        <v>8488</v>
      </c>
      <c r="J1664" s="2" t="s">
        <v>462</v>
      </c>
      <c r="K1664" s="2" t="s">
        <v>42</v>
      </c>
      <c r="L1664" s="34" t="str">
        <f t="shared" si="100"/>
        <v>根平　拓磨 (3)</v>
      </c>
      <c r="M1664" s="34" t="str">
        <f t="shared" si="101"/>
        <v>04</v>
      </c>
      <c r="N1664" s="34" t="str">
        <f t="shared" si="102"/>
        <v>Takuma NEHIRA (04)</v>
      </c>
      <c r="O1664" s="34">
        <f t="shared" si="103"/>
        <v>100001674</v>
      </c>
    </row>
    <row r="1665" spans="1:15" ht="18">
      <c r="A1665" s="186">
        <v>1675</v>
      </c>
      <c r="B1665" s="2">
        <v>490049</v>
      </c>
      <c r="C1665" s="2" t="s">
        <v>945</v>
      </c>
      <c r="D1665" s="2" t="s">
        <v>8489</v>
      </c>
      <c r="E1665" s="2" t="s">
        <v>8490</v>
      </c>
      <c r="F1665" s="196" t="s">
        <v>8491</v>
      </c>
      <c r="G1665" s="2">
        <v>2</v>
      </c>
      <c r="H1665" s="2" t="s">
        <v>5779</v>
      </c>
      <c r="I1665" s="2" t="s">
        <v>87</v>
      </c>
      <c r="J1665" s="2" t="s">
        <v>8492</v>
      </c>
      <c r="K1665" s="2" t="s">
        <v>42</v>
      </c>
      <c r="L1665" s="34" t="str">
        <f t="shared" si="100"/>
        <v>松本　樹楽 (2)</v>
      </c>
      <c r="M1665" s="34" t="str">
        <f t="shared" si="101"/>
        <v>05</v>
      </c>
      <c r="N1665" s="34" t="str">
        <f t="shared" si="102"/>
        <v>Kira MATSUMOTO (05)</v>
      </c>
      <c r="O1665" s="34">
        <f t="shared" si="103"/>
        <v>100001675</v>
      </c>
    </row>
    <row r="1666" spans="1:15" ht="18">
      <c r="A1666" s="186">
        <v>1676</v>
      </c>
      <c r="B1666" s="2">
        <v>490049</v>
      </c>
      <c r="C1666" s="2" t="s">
        <v>945</v>
      </c>
      <c r="D1666" s="2" t="s">
        <v>8493</v>
      </c>
      <c r="E1666" s="2" t="s">
        <v>8494</v>
      </c>
      <c r="F1666" s="196" t="s">
        <v>8495</v>
      </c>
      <c r="G1666" s="2">
        <v>2</v>
      </c>
      <c r="H1666" s="2" t="s">
        <v>5775</v>
      </c>
      <c r="I1666" s="2" t="s">
        <v>8496</v>
      </c>
      <c r="J1666" s="2" t="s">
        <v>73</v>
      </c>
      <c r="K1666" s="2" t="s">
        <v>42</v>
      </c>
      <c r="L1666" s="34" t="str">
        <f t="shared" si="100"/>
        <v>鍔井　凌羽 (2)</v>
      </c>
      <c r="M1666" s="34" t="str">
        <f t="shared" si="101"/>
        <v>05</v>
      </c>
      <c r="N1666" s="34" t="str">
        <f t="shared" si="102"/>
        <v>Ryo TSUBAI (05)</v>
      </c>
      <c r="O1666" s="34">
        <f t="shared" si="103"/>
        <v>100001676</v>
      </c>
    </row>
    <row r="1667" spans="1:15" ht="18">
      <c r="A1667" s="186">
        <v>1677</v>
      </c>
      <c r="B1667" s="2">
        <v>490049</v>
      </c>
      <c r="C1667" s="2" t="s">
        <v>945</v>
      </c>
      <c r="D1667" s="2" t="s">
        <v>2069</v>
      </c>
      <c r="E1667" s="2" t="s">
        <v>619</v>
      </c>
      <c r="F1667" s="196" t="s">
        <v>8497</v>
      </c>
      <c r="G1667" s="2">
        <v>2</v>
      </c>
      <c r="H1667" s="2" t="s">
        <v>5779</v>
      </c>
      <c r="I1667" s="2" t="s">
        <v>294</v>
      </c>
      <c r="J1667" s="2" t="s">
        <v>94</v>
      </c>
      <c r="K1667" s="2" t="s">
        <v>42</v>
      </c>
      <c r="L1667" s="34" t="str">
        <f t="shared" ref="L1667:L1730" si="104">IF($A1667="","",$D1667&amp;" ("&amp;$G1667&amp;")")</f>
        <v>多田　颯汰 (2)</v>
      </c>
      <c r="M1667" s="34" t="str">
        <f t="shared" ref="M1667:M1730" si="105">IF($A1667="","",RIGHT(YEAR($F1667),2))</f>
        <v>05</v>
      </c>
      <c r="N1667" s="34" t="str">
        <f t="shared" ref="N1667:N1730" si="106">IF($A1667="","",$J1667&amp;" "&amp;$I1667&amp;" ("&amp;$M1667&amp;")")</f>
        <v>Sota TADA (05)</v>
      </c>
      <c r="O1667" s="34">
        <f t="shared" ref="O1667:O1730" si="107">IF($A1667="","",100000000+$A1667)</f>
        <v>100001677</v>
      </c>
    </row>
    <row r="1668" spans="1:15" ht="18">
      <c r="A1668" s="186">
        <v>1678</v>
      </c>
      <c r="B1668" s="2">
        <v>490049</v>
      </c>
      <c r="C1668" s="2" t="s">
        <v>945</v>
      </c>
      <c r="D1668" s="2" t="s">
        <v>8498</v>
      </c>
      <c r="E1668" s="2" t="s">
        <v>8499</v>
      </c>
      <c r="F1668" s="196" t="s">
        <v>7890</v>
      </c>
      <c r="G1668" s="2">
        <v>2</v>
      </c>
      <c r="H1668" s="2" t="s">
        <v>5978</v>
      </c>
      <c r="I1668" s="2" t="s">
        <v>645</v>
      </c>
      <c r="J1668" s="2" t="s">
        <v>205</v>
      </c>
      <c r="K1668" s="2" t="s">
        <v>42</v>
      </c>
      <c r="L1668" s="34" t="str">
        <f t="shared" si="104"/>
        <v>島田　湧都 (2)</v>
      </c>
      <c r="M1668" s="34" t="str">
        <f t="shared" si="105"/>
        <v>05</v>
      </c>
      <c r="N1668" s="34" t="str">
        <f t="shared" si="106"/>
        <v>Yuto SHIMADA (05)</v>
      </c>
      <c r="O1668" s="34">
        <f t="shared" si="107"/>
        <v>100001678</v>
      </c>
    </row>
    <row r="1669" spans="1:15" ht="18">
      <c r="A1669" s="186">
        <v>1679</v>
      </c>
      <c r="B1669" s="2">
        <v>490049</v>
      </c>
      <c r="C1669" s="2" t="s">
        <v>945</v>
      </c>
      <c r="D1669" s="2" t="s">
        <v>8500</v>
      </c>
      <c r="E1669" s="2" t="s">
        <v>8501</v>
      </c>
      <c r="F1669" s="196" t="s">
        <v>6255</v>
      </c>
      <c r="G1669" s="2">
        <v>2</v>
      </c>
      <c r="H1669" s="2" t="s">
        <v>5779</v>
      </c>
      <c r="I1669" s="2" t="s">
        <v>87</v>
      </c>
      <c r="J1669" s="2" t="s">
        <v>857</v>
      </c>
      <c r="K1669" s="2" t="s">
        <v>42</v>
      </c>
      <c r="L1669" s="34" t="str">
        <f t="shared" si="104"/>
        <v>松本　有透 (2)</v>
      </c>
      <c r="M1669" s="34" t="str">
        <f t="shared" si="105"/>
        <v>06</v>
      </c>
      <c r="N1669" s="34" t="str">
        <f t="shared" si="106"/>
        <v>Yuzuki MATSUMOTO (06)</v>
      </c>
      <c r="O1669" s="34">
        <f t="shared" si="107"/>
        <v>100001679</v>
      </c>
    </row>
    <row r="1670" spans="1:15" ht="18">
      <c r="A1670" s="186">
        <v>1680</v>
      </c>
      <c r="B1670" s="2">
        <v>490049</v>
      </c>
      <c r="C1670" s="2" t="s">
        <v>945</v>
      </c>
      <c r="D1670" s="2" t="s">
        <v>8502</v>
      </c>
      <c r="E1670" s="2" t="s">
        <v>8503</v>
      </c>
      <c r="F1670" s="196" t="s">
        <v>8504</v>
      </c>
      <c r="G1670" s="2">
        <v>2</v>
      </c>
      <c r="H1670" s="2" t="s">
        <v>5779</v>
      </c>
      <c r="I1670" s="2" t="s">
        <v>2246</v>
      </c>
      <c r="J1670" s="2" t="s">
        <v>176</v>
      </c>
      <c r="K1670" s="2" t="s">
        <v>42</v>
      </c>
      <c r="L1670" s="34" t="str">
        <f t="shared" si="104"/>
        <v>狩野　悠太 (2)</v>
      </c>
      <c r="M1670" s="34" t="str">
        <f t="shared" si="105"/>
        <v>05</v>
      </c>
      <c r="N1670" s="34" t="str">
        <f t="shared" si="106"/>
        <v>Yuta KANO (05)</v>
      </c>
      <c r="O1670" s="34">
        <f t="shared" si="107"/>
        <v>100001680</v>
      </c>
    </row>
    <row r="1671" spans="1:15" ht="18">
      <c r="A1671" s="186">
        <v>1681</v>
      </c>
      <c r="B1671" s="2">
        <v>490049</v>
      </c>
      <c r="C1671" s="2" t="s">
        <v>945</v>
      </c>
      <c r="D1671" s="2" t="s">
        <v>8505</v>
      </c>
      <c r="E1671" s="2" t="s">
        <v>8506</v>
      </c>
      <c r="F1671" s="196" t="s">
        <v>8507</v>
      </c>
      <c r="G1671" s="2">
        <v>2</v>
      </c>
      <c r="H1671" s="2" t="s">
        <v>5978</v>
      </c>
      <c r="I1671" s="2" t="s">
        <v>8508</v>
      </c>
      <c r="J1671" s="2" t="s">
        <v>101</v>
      </c>
      <c r="K1671" s="2" t="s">
        <v>42</v>
      </c>
      <c r="L1671" s="34" t="str">
        <f t="shared" si="104"/>
        <v>尾本　涼亮 (2)</v>
      </c>
      <c r="M1671" s="34" t="str">
        <f t="shared" si="105"/>
        <v>05</v>
      </c>
      <c r="N1671" s="34" t="str">
        <f t="shared" si="106"/>
        <v>Ryosuke OMOTO (05)</v>
      </c>
      <c r="O1671" s="34">
        <f t="shared" si="107"/>
        <v>100001681</v>
      </c>
    </row>
    <row r="1672" spans="1:15" ht="18">
      <c r="A1672" s="186">
        <v>1682</v>
      </c>
      <c r="B1672" s="2">
        <v>490049</v>
      </c>
      <c r="C1672" s="2" t="s">
        <v>945</v>
      </c>
      <c r="D1672" s="2" t="s">
        <v>8509</v>
      </c>
      <c r="E1672" s="2" t="s">
        <v>8510</v>
      </c>
      <c r="F1672" s="196" t="s">
        <v>8511</v>
      </c>
      <c r="G1672" s="2">
        <v>2</v>
      </c>
      <c r="H1672" s="2" t="s">
        <v>5779</v>
      </c>
      <c r="I1672" s="2" t="s">
        <v>817</v>
      </c>
      <c r="J1672" s="2" t="s">
        <v>8512</v>
      </c>
      <c r="K1672" s="2" t="s">
        <v>42</v>
      </c>
      <c r="L1672" s="34" t="str">
        <f t="shared" si="104"/>
        <v>大平　夏野人 (2)</v>
      </c>
      <c r="M1672" s="34" t="str">
        <f t="shared" si="105"/>
        <v>05</v>
      </c>
      <c r="N1672" s="34" t="str">
        <f t="shared" si="106"/>
        <v>Kayato OHIRA (05)</v>
      </c>
      <c r="O1672" s="34">
        <f t="shared" si="107"/>
        <v>100001682</v>
      </c>
    </row>
    <row r="1673" spans="1:15" ht="18">
      <c r="A1673" s="186">
        <v>1683</v>
      </c>
      <c r="B1673" s="2">
        <v>490049</v>
      </c>
      <c r="C1673" s="2" t="s">
        <v>945</v>
      </c>
      <c r="D1673" s="2" t="s">
        <v>8513</v>
      </c>
      <c r="E1673" s="2" t="s">
        <v>8514</v>
      </c>
      <c r="F1673" s="196" t="s">
        <v>7571</v>
      </c>
      <c r="G1673" s="2">
        <v>2</v>
      </c>
      <c r="H1673" s="2" t="s">
        <v>5779</v>
      </c>
      <c r="I1673" s="2" t="s">
        <v>44</v>
      </c>
      <c r="J1673" s="2" t="s">
        <v>55</v>
      </c>
      <c r="K1673" s="2" t="s">
        <v>42</v>
      </c>
      <c r="L1673" s="34" t="str">
        <f t="shared" si="104"/>
        <v>清水　陽生 (2)</v>
      </c>
      <c r="M1673" s="34" t="str">
        <f t="shared" si="105"/>
        <v>05</v>
      </c>
      <c r="N1673" s="34" t="str">
        <f t="shared" si="106"/>
        <v>Haruki SHIMIZU (05)</v>
      </c>
      <c r="O1673" s="34">
        <f t="shared" si="107"/>
        <v>100001683</v>
      </c>
    </row>
    <row r="1674" spans="1:15" ht="18">
      <c r="A1674" s="186">
        <v>1684</v>
      </c>
      <c r="B1674" s="2">
        <v>490049</v>
      </c>
      <c r="C1674" s="2" t="s">
        <v>945</v>
      </c>
      <c r="D1674" s="2" t="s">
        <v>8515</v>
      </c>
      <c r="E1674" s="2" t="s">
        <v>8516</v>
      </c>
      <c r="F1674" s="196" t="s">
        <v>5992</v>
      </c>
      <c r="G1674" s="2">
        <v>1</v>
      </c>
      <c r="H1674" s="2" t="s">
        <v>6023</v>
      </c>
      <c r="I1674" s="2" t="s">
        <v>119</v>
      </c>
      <c r="J1674" s="2" t="s">
        <v>1293</v>
      </c>
      <c r="K1674" s="2" t="s">
        <v>42</v>
      </c>
      <c r="L1674" s="34" t="str">
        <f t="shared" si="104"/>
        <v>濱田　碧海 (1)</v>
      </c>
      <c r="M1674" s="34" t="str">
        <f t="shared" si="105"/>
        <v>07</v>
      </c>
      <c r="N1674" s="34" t="str">
        <f t="shared" si="106"/>
        <v>Aoi HAMADA (07)</v>
      </c>
      <c r="O1674" s="34">
        <f t="shared" si="107"/>
        <v>100001684</v>
      </c>
    </row>
    <row r="1675" spans="1:15" ht="18">
      <c r="A1675" s="186">
        <v>1685</v>
      </c>
      <c r="B1675" s="2">
        <v>492526</v>
      </c>
      <c r="C1675" s="2" t="s">
        <v>987</v>
      </c>
      <c r="D1675" s="2" t="s">
        <v>2023</v>
      </c>
      <c r="E1675" s="2" t="s">
        <v>2024</v>
      </c>
      <c r="F1675" s="196" t="s">
        <v>4614</v>
      </c>
      <c r="G1675" s="2">
        <v>4</v>
      </c>
      <c r="H1675" s="2" t="s">
        <v>5759</v>
      </c>
      <c r="I1675" s="2" t="s">
        <v>1038</v>
      </c>
      <c r="J1675" s="2" t="s">
        <v>109</v>
      </c>
      <c r="K1675" s="2" t="s">
        <v>42</v>
      </c>
      <c r="L1675" s="34" t="str">
        <f t="shared" si="104"/>
        <v>山岸　健太 (4)</v>
      </c>
      <c r="M1675" s="34" t="str">
        <f t="shared" si="105"/>
        <v>03</v>
      </c>
      <c r="N1675" s="34" t="str">
        <f t="shared" si="106"/>
        <v>Kenta YAMAGISHI (03)</v>
      </c>
      <c r="O1675" s="34">
        <f t="shared" si="107"/>
        <v>100001685</v>
      </c>
    </row>
    <row r="1676" spans="1:15" ht="18">
      <c r="A1676" s="186">
        <v>1686</v>
      </c>
      <c r="B1676" s="2">
        <v>492526</v>
      </c>
      <c r="C1676" s="2" t="s">
        <v>987</v>
      </c>
      <c r="D1676" s="2" t="s">
        <v>2025</v>
      </c>
      <c r="E1676" s="2" t="s">
        <v>2026</v>
      </c>
      <c r="F1676" s="196" t="s">
        <v>3535</v>
      </c>
      <c r="G1676" s="2">
        <v>4</v>
      </c>
      <c r="H1676" s="2" t="s">
        <v>5768</v>
      </c>
      <c r="I1676" s="2" t="s">
        <v>871</v>
      </c>
      <c r="J1676" s="2" t="s">
        <v>111</v>
      </c>
      <c r="K1676" s="2" t="s">
        <v>42</v>
      </c>
      <c r="L1676" s="34" t="str">
        <f t="shared" si="104"/>
        <v>原口　篤志 (4)</v>
      </c>
      <c r="M1676" s="34" t="str">
        <f t="shared" si="105"/>
        <v>03</v>
      </c>
      <c r="N1676" s="34" t="str">
        <f t="shared" si="106"/>
        <v>Atsushi HARAGUCHI (03)</v>
      </c>
      <c r="O1676" s="34">
        <f t="shared" si="107"/>
        <v>100001686</v>
      </c>
    </row>
    <row r="1677" spans="1:15" ht="18">
      <c r="A1677" s="186">
        <v>1687</v>
      </c>
      <c r="B1677" s="2">
        <v>492526</v>
      </c>
      <c r="C1677" s="2" t="s">
        <v>987</v>
      </c>
      <c r="D1677" s="2" t="s">
        <v>5214</v>
      </c>
      <c r="E1677" s="2" t="s">
        <v>2027</v>
      </c>
      <c r="F1677" s="196" t="s">
        <v>5215</v>
      </c>
      <c r="G1677" s="2">
        <v>4</v>
      </c>
      <c r="H1677" s="2" t="s">
        <v>5768</v>
      </c>
      <c r="I1677" s="2" t="s">
        <v>278</v>
      </c>
      <c r="J1677" s="2" t="s">
        <v>612</v>
      </c>
      <c r="K1677" s="2" t="s">
        <v>42</v>
      </c>
      <c r="L1677" s="34" t="str">
        <f t="shared" si="104"/>
        <v>井上　大祐 (4)</v>
      </c>
      <c r="M1677" s="34" t="str">
        <f t="shared" si="105"/>
        <v>04</v>
      </c>
      <c r="N1677" s="34" t="str">
        <f t="shared" si="106"/>
        <v>Daisuke INOUE (04)</v>
      </c>
      <c r="O1677" s="34">
        <f t="shared" si="107"/>
        <v>100001687</v>
      </c>
    </row>
    <row r="1678" spans="1:15" ht="18">
      <c r="A1678" s="186">
        <v>1688</v>
      </c>
      <c r="B1678" s="2">
        <v>492526</v>
      </c>
      <c r="C1678" s="2" t="s">
        <v>987</v>
      </c>
      <c r="D1678" s="2" t="s">
        <v>8517</v>
      </c>
      <c r="E1678" s="2" t="s">
        <v>8518</v>
      </c>
      <c r="F1678" s="196" t="s">
        <v>8298</v>
      </c>
      <c r="G1678" s="2">
        <v>2</v>
      </c>
      <c r="H1678" s="2" t="s">
        <v>5759</v>
      </c>
      <c r="I1678" s="2" t="s">
        <v>8519</v>
      </c>
      <c r="J1678" s="2" t="s">
        <v>590</v>
      </c>
      <c r="K1678" s="2" t="s">
        <v>42</v>
      </c>
      <c r="L1678" s="34" t="str">
        <f t="shared" si="104"/>
        <v>元栄　怜心 (2)</v>
      </c>
      <c r="M1678" s="34" t="str">
        <f t="shared" si="105"/>
        <v>05</v>
      </c>
      <c r="N1678" s="34" t="str">
        <f t="shared" si="106"/>
        <v>Reo MOTOE (05)</v>
      </c>
      <c r="O1678" s="34">
        <f t="shared" si="107"/>
        <v>100001688</v>
      </c>
    </row>
    <row r="1679" spans="1:15" ht="18">
      <c r="A1679" s="186">
        <v>1689</v>
      </c>
      <c r="B1679" s="2">
        <v>492526</v>
      </c>
      <c r="C1679" s="2" t="s">
        <v>987</v>
      </c>
      <c r="D1679" s="2" t="s">
        <v>8520</v>
      </c>
      <c r="E1679" s="2" t="s">
        <v>8521</v>
      </c>
      <c r="F1679" s="196" t="s">
        <v>6193</v>
      </c>
      <c r="G1679" s="2">
        <v>1</v>
      </c>
      <c r="H1679" s="2" t="s">
        <v>5759</v>
      </c>
      <c r="I1679" s="2" t="s">
        <v>8522</v>
      </c>
      <c r="J1679" s="2" t="s">
        <v>154</v>
      </c>
      <c r="K1679" s="2" t="s">
        <v>42</v>
      </c>
      <c r="L1679" s="34" t="str">
        <f t="shared" si="104"/>
        <v>本西　悠真 (1)</v>
      </c>
      <c r="M1679" s="34" t="str">
        <f t="shared" si="105"/>
        <v>07</v>
      </c>
      <c r="N1679" s="34" t="str">
        <f t="shared" si="106"/>
        <v>Yuma MOTONISHI (07)</v>
      </c>
      <c r="O1679" s="34">
        <f t="shared" si="107"/>
        <v>100001689</v>
      </c>
    </row>
    <row r="1680" spans="1:15" ht="18">
      <c r="A1680" s="186">
        <v>1690</v>
      </c>
      <c r="B1680" s="2">
        <v>492526</v>
      </c>
      <c r="C1680" s="2" t="s">
        <v>987</v>
      </c>
      <c r="D1680" s="2" t="s">
        <v>8523</v>
      </c>
      <c r="E1680" s="2" t="s">
        <v>8524</v>
      </c>
      <c r="F1680" s="196" t="s">
        <v>8525</v>
      </c>
      <c r="G1680" s="2">
        <v>1</v>
      </c>
      <c r="H1680" s="2" t="s">
        <v>5759</v>
      </c>
      <c r="I1680" s="2" t="s">
        <v>8526</v>
      </c>
      <c r="J1680" s="2" t="s">
        <v>8527</v>
      </c>
      <c r="K1680" s="2" t="s">
        <v>42</v>
      </c>
      <c r="L1680" s="34" t="str">
        <f t="shared" si="104"/>
        <v>姫野　シェイン (1)</v>
      </c>
      <c r="M1680" s="34" t="str">
        <f t="shared" si="105"/>
        <v>06</v>
      </c>
      <c r="N1680" s="34" t="str">
        <f t="shared" si="106"/>
        <v>Shein HIMENO (06)</v>
      </c>
      <c r="O1680" s="34">
        <f t="shared" si="107"/>
        <v>100001690</v>
      </c>
    </row>
    <row r="1681" spans="1:15" ht="18">
      <c r="A1681" s="186">
        <v>1691</v>
      </c>
      <c r="B1681" s="2">
        <v>490058</v>
      </c>
      <c r="C1681" s="2" t="s">
        <v>861</v>
      </c>
      <c r="D1681" s="2" t="s">
        <v>2892</v>
      </c>
      <c r="E1681" s="2" t="s">
        <v>2893</v>
      </c>
      <c r="F1681" s="196" t="s">
        <v>5268</v>
      </c>
      <c r="G1681" s="2">
        <v>4</v>
      </c>
      <c r="H1681" s="2" t="s">
        <v>5762</v>
      </c>
      <c r="I1681" s="2" t="s">
        <v>3123</v>
      </c>
      <c r="J1681" s="2" t="s">
        <v>276</v>
      </c>
      <c r="K1681" s="2" t="s">
        <v>42</v>
      </c>
      <c r="L1681" s="34" t="str">
        <f t="shared" si="104"/>
        <v>吉里　憧大 (4)</v>
      </c>
      <c r="M1681" s="34" t="str">
        <f t="shared" si="105"/>
        <v>03</v>
      </c>
      <c r="N1681" s="34" t="str">
        <f t="shared" si="106"/>
        <v>Shota YOSHIZATO (03)</v>
      </c>
      <c r="O1681" s="34">
        <f t="shared" si="107"/>
        <v>100001691</v>
      </c>
    </row>
    <row r="1682" spans="1:15" ht="18">
      <c r="A1682" s="186">
        <v>1692</v>
      </c>
      <c r="B1682" s="2">
        <v>490058</v>
      </c>
      <c r="C1682" s="2" t="s">
        <v>861</v>
      </c>
      <c r="D1682" s="2" t="s">
        <v>2894</v>
      </c>
      <c r="E1682" s="2" t="s">
        <v>2895</v>
      </c>
      <c r="F1682" s="196" t="s">
        <v>4026</v>
      </c>
      <c r="G1682" s="2">
        <v>4</v>
      </c>
      <c r="H1682" s="2" t="s">
        <v>5762</v>
      </c>
      <c r="I1682" s="2" t="s">
        <v>184</v>
      </c>
      <c r="J1682" s="2" t="s">
        <v>3124</v>
      </c>
      <c r="K1682" s="2" t="s">
        <v>42</v>
      </c>
      <c r="L1682" s="34" t="str">
        <f t="shared" si="104"/>
        <v>吉田　頼人 (4)</v>
      </c>
      <c r="M1682" s="34" t="str">
        <f t="shared" si="105"/>
        <v>03</v>
      </c>
      <c r="N1682" s="34" t="str">
        <f t="shared" si="106"/>
        <v>Raito YOSHIDA (03)</v>
      </c>
      <c r="O1682" s="34">
        <f t="shared" si="107"/>
        <v>100001692</v>
      </c>
    </row>
    <row r="1683" spans="1:15" ht="18">
      <c r="A1683" s="186">
        <v>1693</v>
      </c>
      <c r="B1683" s="2">
        <v>490058</v>
      </c>
      <c r="C1683" s="2" t="s">
        <v>861</v>
      </c>
      <c r="D1683" s="2" t="s">
        <v>2896</v>
      </c>
      <c r="E1683" s="2" t="s">
        <v>2897</v>
      </c>
      <c r="F1683" s="196" t="s">
        <v>3881</v>
      </c>
      <c r="G1683" s="2">
        <v>4</v>
      </c>
      <c r="H1683" s="2" t="s">
        <v>5762</v>
      </c>
      <c r="I1683" s="2" t="s">
        <v>3125</v>
      </c>
      <c r="J1683" s="2" t="s">
        <v>116</v>
      </c>
      <c r="K1683" s="2" t="s">
        <v>42</v>
      </c>
      <c r="L1683" s="34" t="str">
        <f t="shared" si="104"/>
        <v>水口　智貴 (4)</v>
      </c>
      <c r="M1683" s="34" t="str">
        <f t="shared" si="105"/>
        <v>03</v>
      </c>
      <c r="N1683" s="34" t="str">
        <f t="shared" si="106"/>
        <v>Tomoki MIZUGUCHI (03)</v>
      </c>
      <c r="O1683" s="34">
        <f t="shared" si="107"/>
        <v>100001693</v>
      </c>
    </row>
    <row r="1684" spans="1:15" ht="18">
      <c r="A1684" s="186">
        <v>1694</v>
      </c>
      <c r="B1684" s="2">
        <v>490058</v>
      </c>
      <c r="C1684" s="2" t="s">
        <v>861</v>
      </c>
      <c r="D1684" s="2" t="s">
        <v>5709</v>
      </c>
      <c r="E1684" s="2" t="s">
        <v>5710</v>
      </c>
      <c r="F1684" s="196" t="s">
        <v>4023</v>
      </c>
      <c r="G1684" s="2">
        <v>4</v>
      </c>
      <c r="H1684" s="2" t="s">
        <v>5762</v>
      </c>
      <c r="I1684" s="2" t="s">
        <v>441</v>
      </c>
      <c r="J1684" s="2" t="s">
        <v>541</v>
      </c>
      <c r="K1684" s="2" t="s">
        <v>42</v>
      </c>
      <c r="L1684" s="34" t="str">
        <f t="shared" si="104"/>
        <v>武田　青空 (4)</v>
      </c>
      <c r="M1684" s="34" t="str">
        <f t="shared" si="105"/>
        <v>03</v>
      </c>
      <c r="N1684" s="34" t="str">
        <f t="shared" si="106"/>
        <v>Sora TAKEDA (03)</v>
      </c>
      <c r="O1684" s="34">
        <f t="shared" si="107"/>
        <v>100001694</v>
      </c>
    </row>
    <row r="1685" spans="1:15" ht="18">
      <c r="A1685" s="186">
        <v>1695</v>
      </c>
      <c r="B1685" s="2">
        <v>490058</v>
      </c>
      <c r="C1685" s="2" t="s">
        <v>861</v>
      </c>
      <c r="D1685" s="2" t="s">
        <v>5707</v>
      </c>
      <c r="E1685" s="2" t="s">
        <v>5708</v>
      </c>
      <c r="F1685" s="196" t="s">
        <v>4711</v>
      </c>
      <c r="G1685" s="2">
        <v>3</v>
      </c>
      <c r="H1685" s="2" t="s">
        <v>5762</v>
      </c>
      <c r="I1685" s="2" t="s">
        <v>483</v>
      </c>
      <c r="J1685" s="2" t="s">
        <v>203</v>
      </c>
      <c r="K1685" s="2" t="s">
        <v>42</v>
      </c>
      <c r="L1685" s="34" t="str">
        <f t="shared" si="104"/>
        <v>丸山　琉聖 (3)</v>
      </c>
      <c r="M1685" s="34" t="str">
        <f t="shared" si="105"/>
        <v>04</v>
      </c>
      <c r="N1685" s="34" t="str">
        <f t="shared" si="106"/>
        <v>Ryusei MARUYAMA (04)</v>
      </c>
      <c r="O1685" s="34">
        <f t="shared" si="107"/>
        <v>100001695</v>
      </c>
    </row>
    <row r="1686" spans="1:15" ht="18">
      <c r="A1686" s="186">
        <v>1696</v>
      </c>
      <c r="B1686" s="2">
        <v>490058</v>
      </c>
      <c r="C1686" s="2" t="s">
        <v>861</v>
      </c>
      <c r="D1686" s="2" t="s">
        <v>5711</v>
      </c>
      <c r="E1686" s="2" t="s">
        <v>5712</v>
      </c>
      <c r="F1686" s="196" t="s">
        <v>6232</v>
      </c>
      <c r="G1686" s="2">
        <v>3</v>
      </c>
      <c r="H1686" s="2" t="s">
        <v>5762</v>
      </c>
      <c r="I1686" s="2" t="s">
        <v>5713</v>
      </c>
      <c r="J1686" s="2" t="s">
        <v>321</v>
      </c>
      <c r="K1686" s="2" t="s">
        <v>42</v>
      </c>
      <c r="L1686" s="34" t="str">
        <f t="shared" si="104"/>
        <v>東山　健人 (3)</v>
      </c>
      <c r="M1686" s="34" t="str">
        <f t="shared" si="105"/>
        <v>05</v>
      </c>
      <c r="N1686" s="34" t="str">
        <f t="shared" si="106"/>
        <v>Kento HIGASHIYAMA (05)</v>
      </c>
      <c r="O1686" s="34">
        <f t="shared" si="107"/>
        <v>100001696</v>
      </c>
    </row>
    <row r="1687" spans="1:15" ht="18">
      <c r="A1687" s="186">
        <v>1697</v>
      </c>
      <c r="B1687" s="2">
        <v>490058</v>
      </c>
      <c r="C1687" s="2" t="s">
        <v>861</v>
      </c>
      <c r="D1687" s="2" t="s">
        <v>8528</v>
      </c>
      <c r="E1687" s="2" t="s">
        <v>8529</v>
      </c>
      <c r="F1687" s="196" t="s">
        <v>7511</v>
      </c>
      <c r="G1687" s="2">
        <v>3</v>
      </c>
      <c r="H1687" s="2" t="s">
        <v>5762</v>
      </c>
      <c r="I1687" s="2" t="s">
        <v>375</v>
      </c>
      <c r="J1687" s="2" t="s">
        <v>853</v>
      </c>
      <c r="K1687" s="2" t="s">
        <v>42</v>
      </c>
      <c r="L1687" s="34" t="str">
        <f t="shared" si="104"/>
        <v>澤田　勝英 (3)</v>
      </c>
      <c r="M1687" s="34" t="str">
        <f t="shared" si="105"/>
        <v>04</v>
      </c>
      <c r="N1687" s="34" t="str">
        <f t="shared" si="106"/>
        <v>Shoei SAWADA (04)</v>
      </c>
      <c r="O1687" s="34">
        <f t="shared" si="107"/>
        <v>100001697</v>
      </c>
    </row>
    <row r="1688" spans="1:15" ht="18">
      <c r="A1688" s="186">
        <v>1698</v>
      </c>
      <c r="B1688" s="2">
        <v>490058</v>
      </c>
      <c r="C1688" s="2" t="s">
        <v>861</v>
      </c>
      <c r="D1688" s="2" t="s">
        <v>8530</v>
      </c>
      <c r="E1688" s="2" t="s">
        <v>8531</v>
      </c>
      <c r="F1688" s="196" t="s">
        <v>4176</v>
      </c>
      <c r="G1688" s="2">
        <v>3</v>
      </c>
      <c r="H1688" s="2" t="s">
        <v>5762</v>
      </c>
      <c r="I1688" s="2" t="s">
        <v>8532</v>
      </c>
      <c r="J1688" s="2" t="s">
        <v>117</v>
      </c>
      <c r="K1688" s="2" t="s">
        <v>42</v>
      </c>
      <c r="L1688" s="34" t="str">
        <f t="shared" si="104"/>
        <v>末安　亜友人 (3)</v>
      </c>
      <c r="M1688" s="34" t="str">
        <f t="shared" si="105"/>
        <v>04</v>
      </c>
      <c r="N1688" s="34" t="str">
        <f t="shared" si="106"/>
        <v>Ayuto SUEYASU (04)</v>
      </c>
      <c r="O1688" s="34">
        <f t="shared" si="107"/>
        <v>100001698</v>
      </c>
    </row>
    <row r="1689" spans="1:15" ht="18">
      <c r="A1689" s="186">
        <v>1699</v>
      </c>
      <c r="B1689" s="2">
        <v>490058</v>
      </c>
      <c r="C1689" s="2" t="s">
        <v>861</v>
      </c>
      <c r="D1689" s="2" t="s">
        <v>8533</v>
      </c>
      <c r="E1689" s="2" t="s">
        <v>8534</v>
      </c>
      <c r="F1689" s="196" t="s">
        <v>3779</v>
      </c>
      <c r="G1689" s="2">
        <v>3</v>
      </c>
      <c r="H1689" s="2" t="s">
        <v>5762</v>
      </c>
      <c r="I1689" s="2" t="s">
        <v>87</v>
      </c>
      <c r="J1689" s="2" t="s">
        <v>8387</v>
      </c>
      <c r="K1689" s="2" t="s">
        <v>42</v>
      </c>
      <c r="L1689" s="34" t="str">
        <f t="shared" si="104"/>
        <v>松夲　大幸 (3)</v>
      </c>
      <c r="M1689" s="34" t="str">
        <f t="shared" si="105"/>
        <v>04</v>
      </c>
      <c r="N1689" s="34" t="str">
        <f t="shared" si="106"/>
        <v>Hiroyuki MATSUMOTO (04)</v>
      </c>
      <c r="O1689" s="34">
        <f t="shared" si="107"/>
        <v>100001699</v>
      </c>
    </row>
    <row r="1690" spans="1:15" ht="18">
      <c r="A1690" s="186">
        <v>1700</v>
      </c>
      <c r="B1690" s="2">
        <v>490058</v>
      </c>
      <c r="C1690" s="2" t="s">
        <v>861</v>
      </c>
      <c r="D1690" s="2" t="s">
        <v>8535</v>
      </c>
      <c r="E1690" s="2" t="s">
        <v>8536</v>
      </c>
      <c r="F1690" s="196" t="s">
        <v>6221</v>
      </c>
      <c r="G1690" s="2">
        <v>3</v>
      </c>
      <c r="H1690" s="2" t="s">
        <v>5762</v>
      </c>
      <c r="I1690" s="2" t="s">
        <v>838</v>
      </c>
      <c r="J1690" s="2" t="s">
        <v>710</v>
      </c>
      <c r="K1690" s="2" t="s">
        <v>42</v>
      </c>
      <c r="L1690" s="34" t="str">
        <f t="shared" si="104"/>
        <v>堀　友昭 (3)</v>
      </c>
      <c r="M1690" s="34" t="str">
        <f t="shared" si="105"/>
        <v>05</v>
      </c>
      <c r="N1690" s="34" t="str">
        <f t="shared" si="106"/>
        <v>Tomoaki HORI (05)</v>
      </c>
      <c r="O1690" s="34">
        <f t="shared" si="107"/>
        <v>100001700</v>
      </c>
    </row>
    <row r="1691" spans="1:15" ht="18">
      <c r="A1691" s="186">
        <v>1701</v>
      </c>
      <c r="B1691" s="2">
        <v>490058</v>
      </c>
      <c r="C1691" s="2" t="s">
        <v>861</v>
      </c>
      <c r="D1691" s="2" t="s">
        <v>8537</v>
      </c>
      <c r="E1691" s="2" t="s">
        <v>8538</v>
      </c>
      <c r="F1691" s="196" t="s">
        <v>4684</v>
      </c>
      <c r="G1691" s="2">
        <v>3</v>
      </c>
      <c r="H1691" s="2" t="s">
        <v>5762</v>
      </c>
      <c r="I1691" s="2" t="s">
        <v>8539</v>
      </c>
      <c r="J1691" s="2" t="s">
        <v>193</v>
      </c>
      <c r="K1691" s="2" t="s">
        <v>42</v>
      </c>
      <c r="L1691" s="34" t="str">
        <f t="shared" si="104"/>
        <v>照井　壱成 (3)</v>
      </c>
      <c r="M1691" s="34" t="str">
        <f t="shared" si="105"/>
        <v>04</v>
      </c>
      <c r="N1691" s="34" t="str">
        <f t="shared" si="106"/>
        <v>Issei TERUI (04)</v>
      </c>
      <c r="O1691" s="34">
        <f t="shared" si="107"/>
        <v>100001701</v>
      </c>
    </row>
    <row r="1692" spans="1:15" ht="18">
      <c r="A1692" s="186">
        <v>1702</v>
      </c>
      <c r="B1692" s="2">
        <v>490058</v>
      </c>
      <c r="C1692" s="2" t="s">
        <v>861</v>
      </c>
      <c r="D1692" s="2" t="s">
        <v>8540</v>
      </c>
      <c r="E1692" s="2" t="s">
        <v>8541</v>
      </c>
      <c r="F1692" s="196" t="s">
        <v>6614</v>
      </c>
      <c r="G1692" s="2">
        <v>2</v>
      </c>
      <c r="H1692" s="2" t="s">
        <v>5762</v>
      </c>
      <c r="I1692" s="2" t="s">
        <v>177</v>
      </c>
      <c r="J1692" s="2" t="s">
        <v>133</v>
      </c>
      <c r="K1692" s="2" t="s">
        <v>42</v>
      </c>
      <c r="L1692" s="34" t="str">
        <f t="shared" si="104"/>
        <v>鈴木　陸宇 (2)</v>
      </c>
      <c r="M1692" s="34" t="str">
        <f t="shared" si="105"/>
        <v>05</v>
      </c>
      <c r="N1692" s="34" t="str">
        <f t="shared" si="106"/>
        <v>Riku SUZUKI (05)</v>
      </c>
      <c r="O1692" s="34">
        <f t="shared" si="107"/>
        <v>100001702</v>
      </c>
    </row>
    <row r="1693" spans="1:15" ht="18">
      <c r="A1693" s="186">
        <v>1703</v>
      </c>
      <c r="B1693" s="2">
        <v>490058</v>
      </c>
      <c r="C1693" s="2" t="s">
        <v>861</v>
      </c>
      <c r="D1693" s="2" t="s">
        <v>8542</v>
      </c>
      <c r="E1693" s="2" t="s">
        <v>8543</v>
      </c>
      <c r="F1693" s="196" t="s">
        <v>6292</v>
      </c>
      <c r="G1693" s="2">
        <v>2</v>
      </c>
      <c r="H1693" s="2" t="s">
        <v>5762</v>
      </c>
      <c r="I1693" s="2" t="s">
        <v>5436</v>
      </c>
      <c r="J1693" s="2" t="s">
        <v>365</v>
      </c>
      <c r="K1693" s="2" t="s">
        <v>42</v>
      </c>
      <c r="L1693" s="34" t="str">
        <f t="shared" si="104"/>
        <v>小池　生真 (2)</v>
      </c>
      <c r="M1693" s="34" t="str">
        <f t="shared" si="105"/>
        <v>06</v>
      </c>
      <c r="N1693" s="34" t="str">
        <f t="shared" si="106"/>
        <v>Shoma KOIKE (06)</v>
      </c>
      <c r="O1693" s="34">
        <f t="shared" si="107"/>
        <v>100001703</v>
      </c>
    </row>
    <row r="1694" spans="1:15" ht="18">
      <c r="A1694" s="186">
        <v>1704</v>
      </c>
      <c r="B1694" s="2">
        <v>490058</v>
      </c>
      <c r="C1694" s="2" t="s">
        <v>861</v>
      </c>
      <c r="D1694" s="2" t="s">
        <v>8544</v>
      </c>
      <c r="E1694" s="2" t="s">
        <v>8545</v>
      </c>
      <c r="F1694" s="196" t="s">
        <v>5961</v>
      </c>
      <c r="G1694" s="2">
        <v>2</v>
      </c>
      <c r="H1694" s="2" t="s">
        <v>5762</v>
      </c>
      <c r="I1694" s="2" t="s">
        <v>87</v>
      </c>
      <c r="J1694" s="2" t="s">
        <v>284</v>
      </c>
      <c r="K1694" s="2" t="s">
        <v>42</v>
      </c>
      <c r="L1694" s="34" t="str">
        <f t="shared" si="104"/>
        <v>松本　准典 (2)</v>
      </c>
      <c r="M1694" s="34" t="str">
        <f t="shared" si="105"/>
        <v>05</v>
      </c>
      <c r="N1694" s="34" t="str">
        <f t="shared" si="106"/>
        <v>Shunsuke MATSUMOTO (05)</v>
      </c>
      <c r="O1694" s="34">
        <f t="shared" si="107"/>
        <v>100001704</v>
      </c>
    </row>
    <row r="1695" spans="1:15" ht="18">
      <c r="A1695" s="186">
        <v>1705</v>
      </c>
      <c r="B1695" s="2">
        <v>490058</v>
      </c>
      <c r="C1695" s="2" t="s">
        <v>861</v>
      </c>
      <c r="D1695" s="2" t="s">
        <v>8546</v>
      </c>
      <c r="E1695" s="2" t="s">
        <v>8547</v>
      </c>
      <c r="F1695" s="196" t="s">
        <v>8548</v>
      </c>
      <c r="G1695" s="2">
        <v>2</v>
      </c>
      <c r="H1695" s="2" t="s">
        <v>5762</v>
      </c>
      <c r="I1695" s="2" t="s">
        <v>4357</v>
      </c>
      <c r="J1695" s="2" t="s">
        <v>1297</v>
      </c>
      <c r="K1695" s="2" t="s">
        <v>42</v>
      </c>
      <c r="L1695" s="34" t="str">
        <f t="shared" si="104"/>
        <v>川嶋　望叶 (2)</v>
      </c>
      <c r="M1695" s="34" t="str">
        <f t="shared" si="105"/>
        <v>06</v>
      </c>
      <c r="N1695" s="34" t="str">
        <f t="shared" si="106"/>
        <v>Nozomi KAWASHIMA (06)</v>
      </c>
      <c r="O1695" s="34">
        <f t="shared" si="107"/>
        <v>100001705</v>
      </c>
    </row>
    <row r="1696" spans="1:15" ht="18">
      <c r="A1696" s="186">
        <v>1706</v>
      </c>
      <c r="B1696" s="2">
        <v>490058</v>
      </c>
      <c r="C1696" s="2" t="s">
        <v>861</v>
      </c>
      <c r="D1696" s="2" t="s">
        <v>8549</v>
      </c>
      <c r="E1696" s="2" t="s">
        <v>8550</v>
      </c>
      <c r="F1696" s="196" t="s">
        <v>4326</v>
      </c>
      <c r="G1696" s="2">
        <v>2</v>
      </c>
      <c r="H1696" s="2" t="s">
        <v>5762</v>
      </c>
      <c r="I1696" s="2" t="s">
        <v>444</v>
      </c>
      <c r="J1696" s="2" t="s">
        <v>293</v>
      </c>
      <c r="K1696" s="2" t="s">
        <v>42</v>
      </c>
      <c r="L1696" s="34" t="str">
        <f t="shared" si="104"/>
        <v>青木　良真 (2)</v>
      </c>
      <c r="M1696" s="34" t="str">
        <f t="shared" si="105"/>
        <v>04</v>
      </c>
      <c r="N1696" s="34" t="str">
        <f t="shared" si="106"/>
        <v>Ryoma AOKI (04)</v>
      </c>
      <c r="O1696" s="34">
        <f t="shared" si="107"/>
        <v>100001706</v>
      </c>
    </row>
    <row r="1697" spans="1:15" ht="18">
      <c r="A1697" s="186">
        <v>1707</v>
      </c>
      <c r="B1697" s="2">
        <v>490058</v>
      </c>
      <c r="C1697" s="2" t="s">
        <v>861</v>
      </c>
      <c r="D1697" s="2" t="s">
        <v>8551</v>
      </c>
      <c r="E1697" s="2" t="s">
        <v>8552</v>
      </c>
      <c r="F1697" s="196" t="s">
        <v>8553</v>
      </c>
      <c r="G1697" s="2">
        <v>2</v>
      </c>
      <c r="H1697" s="2" t="s">
        <v>5762</v>
      </c>
      <c r="I1697" s="2" t="s">
        <v>41</v>
      </c>
      <c r="J1697" s="2" t="s">
        <v>209</v>
      </c>
      <c r="K1697" s="2" t="s">
        <v>42</v>
      </c>
      <c r="L1697" s="34" t="str">
        <f t="shared" si="104"/>
        <v>川上　大城 (2)</v>
      </c>
      <c r="M1697" s="34" t="str">
        <f t="shared" si="105"/>
        <v>05</v>
      </c>
      <c r="N1697" s="34" t="str">
        <f t="shared" si="106"/>
        <v>Daiki KAWAKAMI (05)</v>
      </c>
      <c r="O1697" s="34">
        <f t="shared" si="107"/>
        <v>100001707</v>
      </c>
    </row>
    <row r="1698" spans="1:15" ht="18">
      <c r="A1698" s="186">
        <v>1708</v>
      </c>
      <c r="B1698" s="2">
        <v>490058</v>
      </c>
      <c r="C1698" s="2" t="s">
        <v>861</v>
      </c>
      <c r="D1698" s="2" t="s">
        <v>8554</v>
      </c>
      <c r="E1698" s="2" t="s">
        <v>8555</v>
      </c>
      <c r="F1698" s="196" t="s">
        <v>8556</v>
      </c>
      <c r="G1698" s="2">
        <v>2</v>
      </c>
      <c r="H1698" s="2" t="s">
        <v>5762</v>
      </c>
      <c r="I1698" s="2" t="s">
        <v>268</v>
      </c>
      <c r="J1698" s="2" t="s">
        <v>1161</v>
      </c>
      <c r="K1698" s="2" t="s">
        <v>42</v>
      </c>
      <c r="L1698" s="34" t="str">
        <f t="shared" si="104"/>
        <v>臼井　貴哉 (2)</v>
      </c>
      <c r="M1698" s="34" t="str">
        <f t="shared" si="105"/>
        <v>05</v>
      </c>
      <c r="N1698" s="34" t="str">
        <f t="shared" si="106"/>
        <v>Takaya USUI (05)</v>
      </c>
      <c r="O1698" s="34">
        <f t="shared" si="107"/>
        <v>100001708</v>
      </c>
    </row>
    <row r="1699" spans="1:15" ht="18">
      <c r="A1699" s="186">
        <v>1709</v>
      </c>
      <c r="B1699" s="2">
        <v>492234</v>
      </c>
      <c r="C1699" s="2" t="s">
        <v>810</v>
      </c>
      <c r="D1699" s="2" t="s">
        <v>2805</v>
      </c>
      <c r="E1699" s="2" t="s">
        <v>2806</v>
      </c>
      <c r="F1699" s="196" t="s">
        <v>4542</v>
      </c>
      <c r="G1699" s="2">
        <v>4</v>
      </c>
      <c r="H1699" s="2" t="s">
        <v>5760</v>
      </c>
      <c r="I1699" s="2" t="s">
        <v>3098</v>
      </c>
      <c r="J1699" s="2" t="s">
        <v>416</v>
      </c>
      <c r="K1699" s="2" t="s">
        <v>42</v>
      </c>
      <c r="L1699" s="34" t="str">
        <f t="shared" si="104"/>
        <v>大國　拓人 (4)</v>
      </c>
      <c r="M1699" s="34" t="str">
        <f t="shared" si="105"/>
        <v>03</v>
      </c>
      <c r="N1699" s="34" t="str">
        <f t="shared" si="106"/>
        <v>Takuto OKUNI (03)</v>
      </c>
      <c r="O1699" s="34">
        <f t="shared" si="107"/>
        <v>100001709</v>
      </c>
    </row>
    <row r="1700" spans="1:15" ht="18">
      <c r="A1700" s="186">
        <v>1710</v>
      </c>
      <c r="B1700" s="2">
        <v>492234</v>
      </c>
      <c r="C1700" s="2" t="s">
        <v>810</v>
      </c>
      <c r="D1700" s="2" t="s">
        <v>2807</v>
      </c>
      <c r="E1700" s="2" t="s">
        <v>2808</v>
      </c>
      <c r="F1700" s="196" t="s">
        <v>4144</v>
      </c>
      <c r="G1700" s="2">
        <v>4</v>
      </c>
      <c r="H1700" s="2" t="s">
        <v>5759</v>
      </c>
      <c r="I1700" s="2" t="s">
        <v>83</v>
      </c>
      <c r="J1700" s="2" t="s">
        <v>312</v>
      </c>
      <c r="K1700" s="2" t="s">
        <v>42</v>
      </c>
      <c r="L1700" s="34" t="str">
        <f t="shared" si="104"/>
        <v>竹内　蓮 (4)</v>
      </c>
      <c r="M1700" s="34" t="str">
        <f t="shared" si="105"/>
        <v>04</v>
      </c>
      <c r="N1700" s="34" t="str">
        <f t="shared" si="106"/>
        <v>Ren TAKEUCHI (04)</v>
      </c>
      <c r="O1700" s="34">
        <f t="shared" si="107"/>
        <v>100001710</v>
      </c>
    </row>
    <row r="1701" spans="1:15" ht="18">
      <c r="A1701" s="186">
        <v>1711</v>
      </c>
      <c r="B1701" s="2">
        <v>492234</v>
      </c>
      <c r="C1701" s="2" t="s">
        <v>810</v>
      </c>
      <c r="D1701" s="2" t="s">
        <v>5227</v>
      </c>
      <c r="E1701" s="2" t="s">
        <v>5228</v>
      </c>
      <c r="F1701" s="196" t="s">
        <v>3957</v>
      </c>
      <c r="G1701" s="2">
        <v>3</v>
      </c>
      <c r="H1701" s="2" t="s">
        <v>5760</v>
      </c>
      <c r="I1701" s="2" t="s">
        <v>168</v>
      </c>
      <c r="J1701" s="2" t="s">
        <v>5229</v>
      </c>
      <c r="K1701" s="2" t="s">
        <v>42</v>
      </c>
      <c r="L1701" s="34" t="str">
        <f t="shared" si="104"/>
        <v>中尾　恭吾 (3)</v>
      </c>
      <c r="M1701" s="34" t="str">
        <f t="shared" si="105"/>
        <v>04</v>
      </c>
      <c r="N1701" s="34" t="str">
        <f t="shared" si="106"/>
        <v>Kyogo NAKAO (04)</v>
      </c>
      <c r="O1701" s="34">
        <f t="shared" si="107"/>
        <v>100001711</v>
      </c>
    </row>
    <row r="1702" spans="1:15" ht="18">
      <c r="A1702" s="186">
        <v>1712</v>
      </c>
      <c r="B1702" s="2">
        <v>492234</v>
      </c>
      <c r="C1702" s="2" t="s">
        <v>810</v>
      </c>
      <c r="D1702" s="2" t="s">
        <v>5230</v>
      </c>
      <c r="E1702" s="2" t="s">
        <v>5231</v>
      </c>
      <c r="F1702" s="196" t="s">
        <v>5232</v>
      </c>
      <c r="G1702" s="2">
        <v>3</v>
      </c>
      <c r="H1702" s="2" t="s">
        <v>5760</v>
      </c>
      <c r="I1702" s="2" t="s">
        <v>505</v>
      </c>
      <c r="J1702" s="2" t="s">
        <v>5233</v>
      </c>
      <c r="K1702" s="2" t="s">
        <v>42</v>
      </c>
      <c r="L1702" s="34" t="str">
        <f t="shared" si="104"/>
        <v>相川　翔一郎 (3)</v>
      </c>
      <c r="M1702" s="34" t="str">
        <f t="shared" si="105"/>
        <v>04</v>
      </c>
      <c r="N1702" s="34" t="str">
        <f t="shared" si="106"/>
        <v>Shoichiro AIKAWA (04)</v>
      </c>
      <c r="O1702" s="34">
        <f t="shared" si="107"/>
        <v>100001712</v>
      </c>
    </row>
    <row r="1703" spans="1:15" ht="18">
      <c r="A1703" s="186">
        <v>1713</v>
      </c>
      <c r="B1703" s="2">
        <v>492234</v>
      </c>
      <c r="C1703" s="2" t="s">
        <v>810</v>
      </c>
      <c r="D1703" s="2" t="s">
        <v>5643</v>
      </c>
      <c r="E1703" s="2" t="s">
        <v>5644</v>
      </c>
      <c r="F1703" s="196" t="s">
        <v>4226</v>
      </c>
      <c r="G1703" s="2">
        <v>3</v>
      </c>
      <c r="H1703" s="2" t="s">
        <v>5760</v>
      </c>
      <c r="I1703" s="2" t="s">
        <v>286</v>
      </c>
      <c r="J1703" s="2" t="s">
        <v>276</v>
      </c>
      <c r="K1703" s="2" t="s">
        <v>42</v>
      </c>
      <c r="L1703" s="34" t="str">
        <f t="shared" si="104"/>
        <v>岸本　翔太 (3)</v>
      </c>
      <c r="M1703" s="34" t="str">
        <f t="shared" si="105"/>
        <v>04</v>
      </c>
      <c r="N1703" s="34" t="str">
        <f t="shared" si="106"/>
        <v>Shota KISHIMOTO (04)</v>
      </c>
      <c r="O1703" s="34">
        <f t="shared" si="107"/>
        <v>100001713</v>
      </c>
    </row>
    <row r="1704" spans="1:15" ht="18">
      <c r="A1704" s="186">
        <v>1714</v>
      </c>
      <c r="B1704" s="2">
        <v>492234</v>
      </c>
      <c r="C1704" s="2" t="s">
        <v>810</v>
      </c>
      <c r="D1704" s="2" t="s">
        <v>5645</v>
      </c>
      <c r="E1704" s="2" t="s">
        <v>5646</v>
      </c>
      <c r="F1704" s="196" t="s">
        <v>4007</v>
      </c>
      <c r="G1704" s="2">
        <v>3</v>
      </c>
      <c r="H1704" s="2" t="s">
        <v>5760</v>
      </c>
      <c r="I1704" s="2" t="s">
        <v>5647</v>
      </c>
      <c r="J1704" s="2" t="s">
        <v>209</v>
      </c>
      <c r="K1704" s="2" t="s">
        <v>42</v>
      </c>
      <c r="L1704" s="34" t="str">
        <f t="shared" si="104"/>
        <v>古越　大輝 (3)</v>
      </c>
      <c r="M1704" s="34" t="str">
        <f t="shared" si="105"/>
        <v>04</v>
      </c>
      <c r="N1704" s="34" t="str">
        <f t="shared" si="106"/>
        <v>Daiki FURUKOSHI (04)</v>
      </c>
      <c r="O1704" s="34">
        <f t="shared" si="107"/>
        <v>100001714</v>
      </c>
    </row>
    <row r="1705" spans="1:15" ht="18">
      <c r="A1705" s="186">
        <v>1715</v>
      </c>
      <c r="B1705" s="2">
        <v>492234</v>
      </c>
      <c r="C1705" s="2" t="s">
        <v>810</v>
      </c>
      <c r="D1705" s="2" t="s">
        <v>5648</v>
      </c>
      <c r="E1705" s="2" t="s">
        <v>5649</v>
      </c>
      <c r="F1705" s="196" t="s">
        <v>3624</v>
      </c>
      <c r="G1705" s="2">
        <v>3</v>
      </c>
      <c r="H1705" s="2" t="s">
        <v>5760</v>
      </c>
      <c r="I1705" s="2" t="s">
        <v>5650</v>
      </c>
      <c r="J1705" s="2" t="s">
        <v>414</v>
      </c>
      <c r="K1705" s="2" t="s">
        <v>42</v>
      </c>
      <c r="L1705" s="34" t="str">
        <f t="shared" si="104"/>
        <v>父川　真宏 (3)</v>
      </c>
      <c r="M1705" s="34" t="str">
        <f t="shared" si="105"/>
        <v>05</v>
      </c>
      <c r="N1705" s="34" t="str">
        <f t="shared" si="106"/>
        <v>Mahiro CHICHIKAWA (05)</v>
      </c>
      <c r="O1705" s="34">
        <f t="shared" si="107"/>
        <v>100001715</v>
      </c>
    </row>
    <row r="1706" spans="1:15" ht="18">
      <c r="A1706" s="186">
        <v>1716</v>
      </c>
      <c r="B1706" s="2">
        <v>492234</v>
      </c>
      <c r="C1706" s="2" t="s">
        <v>810</v>
      </c>
      <c r="D1706" s="2" t="s">
        <v>5651</v>
      </c>
      <c r="E1706" s="2" t="s">
        <v>5652</v>
      </c>
      <c r="F1706" s="196" t="s">
        <v>3559</v>
      </c>
      <c r="G1706" s="2">
        <v>3</v>
      </c>
      <c r="H1706" s="2" t="s">
        <v>5760</v>
      </c>
      <c r="I1706" s="2" t="s">
        <v>1449</v>
      </c>
      <c r="J1706" s="2" t="s">
        <v>176</v>
      </c>
      <c r="K1706" s="2" t="s">
        <v>42</v>
      </c>
      <c r="L1706" s="34" t="str">
        <f t="shared" si="104"/>
        <v>屋田　優太 (3)</v>
      </c>
      <c r="M1706" s="34" t="str">
        <f t="shared" si="105"/>
        <v>04</v>
      </c>
      <c r="N1706" s="34" t="str">
        <f t="shared" si="106"/>
        <v>Yuta OKUDA (04)</v>
      </c>
      <c r="O1706" s="34">
        <f t="shared" si="107"/>
        <v>100001716</v>
      </c>
    </row>
    <row r="1707" spans="1:15" ht="18">
      <c r="A1707" s="186">
        <v>1717</v>
      </c>
      <c r="B1707" s="2">
        <v>492234</v>
      </c>
      <c r="C1707" s="2" t="s">
        <v>810</v>
      </c>
      <c r="D1707" s="2" t="s">
        <v>5653</v>
      </c>
      <c r="E1707" s="2" t="s">
        <v>5654</v>
      </c>
      <c r="F1707" s="196" t="s">
        <v>4532</v>
      </c>
      <c r="G1707" s="2">
        <v>3</v>
      </c>
      <c r="H1707" s="2" t="s">
        <v>5978</v>
      </c>
      <c r="I1707" s="2" t="s">
        <v>5655</v>
      </c>
      <c r="J1707" s="2" t="s">
        <v>5656</v>
      </c>
      <c r="K1707" s="2" t="s">
        <v>42</v>
      </c>
      <c r="L1707" s="34" t="str">
        <f t="shared" si="104"/>
        <v>寺脇　靖史 (3)</v>
      </c>
      <c r="M1707" s="34" t="str">
        <f t="shared" si="105"/>
        <v>02</v>
      </c>
      <c r="N1707" s="34" t="str">
        <f t="shared" si="106"/>
        <v>Yasufumi TERAWAKI (02)</v>
      </c>
      <c r="O1707" s="34">
        <f t="shared" si="107"/>
        <v>100001717</v>
      </c>
    </row>
    <row r="1708" spans="1:15" ht="18">
      <c r="A1708" s="186">
        <v>1718</v>
      </c>
      <c r="B1708" s="2">
        <v>492234</v>
      </c>
      <c r="C1708" s="2" t="s">
        <v>810</v>
      </c>
      <c r="D1708" s="2" t="s">
        <v>5657</v>
      </c>
      <c r="E1708" s="2" t="s">
        <v>5658</v>
      </c>
      <c r="F1708" s="196" t="s">
        <v>4133</v>
      </c>
      <c r="G1708" s="2">
        <v>3</v>
      </c>
      <c r="H1708" s="2" t="s">
        <v>5830</v>
      </c>
      <c r="I1708" s="2" t="s">
        <v>645</v>
      </c>
      <c r="J1708" s="2" t="s">
        <v>632</v>
      </c>
      <c r="K1708" s="2" t="s">
        <v>42</v>
      </c>
      <c r="L1708" s="34" t="str">
        <f t="shared" si="104"/>
        <v>島田　恭輔 (3)</v>
      </c>
      <c r="M1708" s="34" t="str">
        <f t="shared" si="105"/>
        <v>04</v>
      </c>
      <c r="N1708" s="34" t="str">
        <f t="shared" si="106"/>
        <v>Kyosuke SHIMADA (04)</v>
      </c>
      <c r="O1708" s="34">
        <f t="shared" si="107"/>
        <v>100001718</v>
      </c>
    </row>
    <row r="1709" spans="1:15" ht="18">
      <c r="A1709" s="186">
        <v>1719</v>
      </c>
      <c r="B1709" s="2">
        <v>492234</v>
      </c>
      <c r="C1709" s="2" t="s">
        <v>810</v>
      </c>
      <c r="D1709" s="2" t="s">
        <v>5659</v>
      </c>
      <c r="E1709" s="2" t="s">
        <v>5660</v>
      </c>
      <c r="F1709" s="196" t="s">
        <v>8557</v>
      </c>
      <c r="G1709" s="2">
        <v>3</v>
      </c>
      <c r="H1709" s="2" t="s">
        <v>5760</v>
      </c>
      <c r="I1709" s="2" t="s">
        <v>197</v>
      </c>
      <c r="J1709" s="2" t="s">
        <v>228</v>
      </c>
      <c r="K1709" s="2" t="s">
        <v>42</v>
      </c>
      <c r="L1709" s="34" t="str">
        <f t="shared" si="104"/>
        <v>野村　怜 (3)</v>
      </c>
      <c r="M1709" s="34" t="str">
        <f t="shared" si="105"/>
        <v>04</v>
      </c>
      <c r="N1709" s="34" t="str">
        <f t="shared" si="106"/>
        <v>Rei NOMURA (04)</v>
      </c>
      <c r="O1709" s="34">
        <f t="shared" si="107"/>
        <v>100001719</v>
      </c>
    </row>
    <row r="1710" spans="1:15" ht="18">
      <c r="A1710" s="186">
        <v>1720</v>
      </c>
      <c r="B1710" s="2">
        <v>492234</v>
      </c>
      <c r="C1710" s="2" t="s">
        <v>810</v>
      </c>
      <c r="D1710" s="2" t="s">
        <v>8558</v>
      </c>
      <c r="E1710" s="2" t="s">
        <v>5661</v>
      </c>
      <c r="F1710" s="196" t="s">
        <v>8559</v>
      </c>
      <c r="G1710" s="2">
        <v>3</v>
      </c>
      <c r="H1710" s="2" t="s">
        <v>5760</v>
      </c>
      <c r="I1710" s="2" t="s">
        <v>238</v>
      </c>
      <c r="J1710" s="2" t="s">
        <v>86</v>
      </c>
      <c r="K1710" s="2" t="s">
        <v>42</v>
      </c>
      <c r="L1710" s="34" t="str">
        <f t="shared" si="104"/>
        <v>阿部　皓太 (3)</v>
      </c>
      <c r="M1710" s="34" t="str">
        <f t="shared" si="105"/>
        <v>04</v>
      </c>
      <c r="N1710" s="34" t="str">
        <f t="shared" si="106"/>
        <v>Kota ABE (04)</v>
      </c>
      <c r="O1710" s="34">
        <f t="shared" si="107"/>
        <v>100001720</v>
      </c>
    </row>
    <row r="1711" spans="1:15" ht="18">
      <c r="A1711" s="186">
        <v>1721</v>
      </c>
      <c r="B1711" s="2">
        <v>492234</v>
      </c>
      <c r="C1711" s="2" t="s">
        <v>810</v>
      </c>
      <c r="D1711" s="2" t="s">
        <v>8560</v>
      </c>
      <c r="E1711" s="2" t="s">
        <v>8561</v>
      </c>
      <c r="F1711" s="196" t="s">
        <v>4103</v>
      </c>
      <c r="G1711" s="2">
        <v>3</v>
      </c>
      <c r="H1711" s="2" t="s">
        <v>5760</v>
      </c>
      <c r="I1711" s="2" t="s">
        <v>687</v>
      </c>
      <c r="J1711" s="2" t="s">
        <v>158</v>
      </c>
      <c r="K1711" s="2" t="s">
        <v>42</v>
      </c>
      <c r="L1711" s="34" t="str">
        <f t="shared" si="104"/>
        <v>石原　健太朗 (3)</v>
      </c>
      <c r="M1711" s="34" t="str">
        <f t="shared" si="105"/>
        <v>04</v>
      </c>
      <c r="N1711" s="34" t="str">
        <f t="shared" si="106"/>
        <v>Kentaro ISHIHARA (04)</v>
      </c>
      <c r="O1711" s="34">
        <f t="shared" si="107"/>
        <v>100001721</v>
      </c>
    </row>
    <row r="1712" spans="1:15" ht="18">
      <c r="A1712" s="186">
        <v>1722</v>
      </c>
      <c r="B1712" s="2">
        <v>492234</v>
      </c>
      <c r="C1712" s="2" t="s">
        <v>810</v>
      </c>
      <c r="D1712" s="2" t="s">
        <v>8562</v>
      </c>
      <c r="E1712" s="2" t="s">
        <v>8563</v>
      </c>
      <c r="F1712" s="196" t="s">
        <v>5764</v>
      </c>
      <c r="G1712" s="2">
        <v>3</v>
      </c>
      <c r="H1712" s="2" t="s">
        <v>5760</v>
      </c>
      <c r="I1712" s="2" t="s">
        <v>479</v>
      </c>
      <c r="J1712" s="2" t="s">
        <v>1092</v>
      </c>
      <c r="K1712" s="2" t="s">
        <v>42</v>
      </c>
      <c r="L1712" s="34" t="str">
        <f t="shared" si="104"/>
        <v>川端　善 (3)</v>
      </c>
      <c r="M1712" s="34" t="str">
        <f t="shared" si="105"/>
        <v>03</v>
      </c>
      <c r="N1712" s="34" t="str">
        <f t="shared" si="106"/>
        <v>Zen KAWABATA (03)</v>
      </c>
      <c r="O1712" s="34">
        <f t="shared" si="107"/>
        <v>100001722</v>
      </c>
    </row>
    <row r="1713" spans="1:15" ht="18">
      <c r="A1713" s="186">
        <v>1723</v>
      </c>
      <c r="B1713" s="2">
        <v>492234</v>
      </c>
      <c r="C1713" s="2" t="s">
        <v>810</v>
      </c>
      <c r="D1713" s="2" t="s">
        <v>8564</v>
      </c>
      <c r="E1713" s="2" t="s">
        <v>8565</v>
      </c>
      <c r="F1713" s="196" t="s">
        <v>8566</v>
      </c>
      <c r="G1713" s="2">
        <v>2</v>
      </c>
      <c r="H1713" s="2" t="s">
        <v>5760</v>
      </c>
      <c r="I1713" s="2" t="s">
        <v>74</v>
      </c>
      <c r="J1713" s="2" t="s">
        <v>8567</v>
      </c>
      <c r="K1713" s="2" t="s">
        <v>42</v>
      </c>
      <c r="L1713" s="34" t="str">
        <f t="shared" si="104"/>
        <v>村上　堅亮 (2)</v>
      </c>
      <c r="M1713" s="34" t="str">
        <f t="shared" si="105"/>
        <v>05</v>
      </c>
      <c r="N1713" s="34" t="str">
        <f t="shared" si="106"/>
        <v>Kenryo MURAKAMI (05)</v>
      </c>
      <c r="O1713" s="34">
        <f t="shared" si="107"/>
        <v>100001723</v>
      </c>
    </row>
    <row r="1714" spans="1:15" ht="18">
      <c r="A1714" s="186">
        <v>1724</v>
      </c>
      <c r="B1714" s="2">
        <v>492234</v>
      </c>
      <c r="C1714" s="2" t="s">
        <v>810</v>
      </c>
      <c r="D1714" s="2" t="s">
        <v>8568</v>
      </c>
      <c r="E1714" s="2" t="s">
        <v>8569</v>
      </c>
      <c r="F1714" s="196" t="s">
        <v>5861</v>
      </c>
      <c r="G1714" s="2">
        <v>2</v>
      </c>
      <c r="H1714" s="2" t="s">
        <v>5760</v>
      </c>
      <c r="I1714" s="2" t="s">
        <v>548</v>
      </c>
      <c r="J1714" s="2" t="s">
        <v>206</v>
      </c>
      <c r="K1714" s="2" t="s">
        <v>42</v>
      </c>
      <c r="L1714" s="34" t="str">
        <f t="shared" si="104"/>
        <v>坂口　彰良 (2)</v>
      </c>
      <c r="M1714" s="34" t="str">
        <f t="shared" si="105"/>
        <v>06</v>
      </c>
      <c r="N1714" s="34" t="str">
        <f t="shared" si="106"/>
        <v>Akira SAKAGUCHI (06)</v>
      </c>
      <c r="O1714" s="34">
        <f t="shared" si="107"/>
        <v>100001724</v>
      </c>
    </row>
    <row r="1715" spans="1:15" ht="18">
      <c r="A1715" s="186">
        <v>1725</v>
      </c>
      <c r="B1715" s="2">
        <v>492234</v>
      </c>
      <c r="C1715" s="2" t="s">
        <v>810</v>
      </c>
      <c r="D1715" s="2" t="s">
        <v>8570</v>
      </c>
      <c r="E1715" s="2" t="s">
        <v>8571</v>
      </c>
      <c r="F1715" s="196" t="s">
        <v>5884</v>
      </c>
      <c r="G1715" s="2">
        <v>2</v>
      </c>
      <c r="H1715" s="2" t="s">
        <v>5760</v>
      </c>
      <c r="I1715" s="2" t="s">
        <v>1400</v>
      </c>
      <c r="J1715" s="2" t="s">
        <v>374</v>
      </c>
      <c r="K1715" s="2" t="s">
        <v>42</v>
      </c>
      <c r="L1715" s="34" t="str">
        <f t="shared" si="104"/>
        <v>青山　昇平 (2)</v>
      </c>
      <c r="M1715" s="34" t="str">
        <f t="shared" si="105"/>
        <v>05</v>
      </c>
      <c r="N1715" s="34" t="str">
        <f t="shared" si="106"/>
        <v>Shohei AOYAMA (05)</v>
      </c>
      <c r="O1715" s="34">
        <f t="shared" si="107"/>
        <v>100001725</v>
      </c>
    </row>
    <row r="1716" spans="1:15" ht="18">
      <c r="A1716" s="186">
        <v>1726</v>
      </c>
      <c r="B1716" s="2">
        <v>492234</v>
      </c>
      <c r="C1716" s="2" t="s">
        <v>810</v>
      </c>
      <c r="D1716" s="2" t="s">
        <v>8572</v>
      </c>
      <c r="E1716" s="2" t="s">
        <v>8573</v>
      </c>
      <c r="F1716" s="196" t="s">
        <v>7482</v>
      </c>
      <c r="G1716" s="2">
        <v>2</v>
      </c>
      <c r="H1716" s="2" t="s">
        <v>5760</v>
      </c>
      <c r="I1716" s="2" t="s">
        <v>835</v>
      </c>
      <c r="J1716" s="2" t="s">
        <v>140</v>
      </c>
      <c r="K1716" s="2" t="s">
        <v>42</v>
      </c>
      <c r="L1716" s="34" t="str">
        <f t="shared" si="104"/>
        <v>須多　和希 (2)</v>
      </c>
      <c r="M1716" s="34" t="str">
        <f t="shared" si="105"/>
        <v>06</v>
      </c>
      <c r="N1716" s="34" t="str">
        <f t="shared" si="106"/>
        <v>Kazuki SUDA (06)</v>
      </c>
      <c r="O1716" s="34">
        <f t="shared" si="107"/>
        <v>100001726</v>
      </c>
    </row>
    <row r="1717" spans="1:15" ht="18">
      <c r="A1717" s="186">
        <v>1727</v>
      </c>
      <c r="B1717" s="2">
        <v>492234</v>
      </c>
      <c r="C1717" s="2" t="s">
        <v>810</v>
      </c>
      <c r="D1717" s="2" t="s">
        <v>8574</v>
      </c>
      <c r="E1717" s="2" t="s">
        <v>8575</v>
      </c>
      <c r="F1717" s="196" t="s">
        <v>6356</v>
      </c>
      <c r="G1717" s="2">
        <v>2</v>
      </c>
      <c r="H1717" s="2" t="s">
        <v>5760</v>
      </c>
      <c r="I1717" s="2" t="s">
        <v>8576</v>
      </c>
      <c r="J1717" s="2" t="s">
        <v>590</v>
      </c>
      <c r="K1717" s="2" t="s">
        <v>42</v>
      </c>
      <c r="L1717" s="34" t="str">
        <f t="shared" si="104"/>
        <v>野高　廉央 (2)</v>
      </c>
      <c r="M1717" s="34" t="str">
        <f t="shared" si="105"/>
        <v>05</v>
      </c>
      <c r="N1717" s="34" t="str">
        <f t="shared" si="106"/>
        <v>Reo NODAKA (05)</v>
      </c>
      <c r="O1717" s="34">
        <f t="shared" si="107"/>
        <v>100001727</v>
      </c>
    </row>
    <row r="1718" spans="1:15" ht="18">
      <c r="A1718" s="186">
        <v>1728</v>
      </c>
      <c r="B1718" s="2">
        <v>492234</v>
      </c>
      <c r="C1718" s="2" t="s">
        <v>810</v>
      </c>
      <c r="D1718" s="2" t="s">
        <v>8577</v>
      </c>
      <c r="E1718" s="2" t="s">
        <v>8578</v>
      </c>
      <c r="F1718" s="196" t="s">
        <v>8579</v>
      </c>
      <c r="G1718" s="2">
        <v>2</v>
      </c>
      <c r="H1718" s="2" t="s">
        <v>5760</v>
      </c>
      <c r="I1718" s="2" t="s">
        <v>148</v>
      </c>
      <c r="J1718" s="2" t="s">
        <v>53</v>
      </c>
      <c r="K1718" s="2" t="s">
        <v>42</v>
      </c>
      <c r="L1718" s="34" t="str">
        <f t="shared" si="104"/>
        <v>石井　佑樹 (2)</v>
      </c>
      <c r="M1718" s="34" t="str">
        <f t="shared" si="105"/>
        <v>05</v>
      </c>
      <c r="N1718" s="34" t="str">
        <f t="shared" si="106"/>
        <v>Yuki ISHII (05)</v>
      </c>
      <c r="O1718" s="34">
        <f t="shared" si="107"/>
        <v>100001728</v>
      </c>
    </row>
    <row r="1719" spans="1:15" ht="18">
      <c r="A1719" s="186">
        <v>1729</v>
      </c>
      <c r="B1719" s="2">
        <v>492234</v>
      </c>
      <c r="C1719" s="2" t="s">
        <v>810</v>
      </c>
      <c r="D1719" s="2" t="s">
        <v>8580</v>
      </c>
      <c r="E1719" s="2" t="s">
        <v>8581</v>
      </c>
      <c r="F1719" s="196" t="s">
        <v>6086</v>
      </c>
      <c r="G1719" s="2">
        <v>2</v>
      </c>
      <c r="H1719" s="2" t="s">
        <v>5760</v>
      </c>
      <c r="I1719" s="2" t="s">
        <v>149</v>
      </c>
      <c r="J1719" s="2" t="s">
        <v>151</v>
      </c>
      <c r="K1719" s="2" t="s">
        <v>42</v>
      </c>
      <c r="L1719" s="34" t="str">
        <f t="shared" si="104"/>
        <v>中田　衆士 (2)</v>
      </c>
      <c r="M1719" s="34" t="str">
        <f t="shared" si="105"/>
        <v>05</v>
      </c>
      <c r="N1719" s="34" t="str">
        <f t="shared" si="106"/>
        <v>Shuto NAKATA (05)</v>
      </c>
      <c r="O1719" s="34">
        <f t="shared" si="107"/>
        <v>100001729</v>
      </c>
    </row>
    <row r="1720" spans="1:15" ht="18">
      <c r="A1720" s="186">
        <v>1730</v>
      </c>
      <c r="B1720" s="2">
        <v>492234</v>
      </c>
      <c r="C1720" s="2" t="s">
        <v>810</v>
      </c>
      <c r="D1720" s="2" t="s">
        <v>8582</v>
      </c>
      <c r="E1720" s="2" t="s">
        <v>8583</v>
      </c>
      <c r="F1720" s="196" t="s">
        <v>8584</v>
      </c>
      <c r="G1720" s="2">
        <v>2</v>
      </c>
      <c r="H1720" s="2" t="s">
        <v>5760</v>
      </c>
      <c r="I1720" s="2" t="s">
        <v>5260</v>
      </c>
      <c r="J1720" s="2" t="s">
        <v>8585</v>
      </c>
      <c r="K1720" s="2" t="s">
        <v>42</v>
      </c>
      <c r="L1720" s="34" t="str">
        <f t="shared" si="104"/>
        <v>神澤　るか (2)</v>
      </c>
      <c r="M1720" s="34" t="str">
        <f t="shared" si="105"/>
        <v>06</v>
      </c>
      <c r="N1720" s="34" t="str">
        <f t="shared" si="106"/>
        <v>Ruka KANZAWA (06)</v>
      </c>
      <c r="O1720" s="34">
        <f t="shared" si="107"/>
        <v>100001730</v>
      </c>
    </row>
    <row r="1721" spans="1:15" ht="18">
      <c r="A1721" s="186">
        <v>1731</v>
      </c>
      <c r="B1721" s="2">
        <v>492234</v>
      </c>
      <c r="C1721" s="2" t="s">
        <v>810</v>
      </c>
      <c r="D1721" s="2" t="s">
        <v>8586</v>
      </c>
      <c r="E1721" s="2" t="s">
        <v>8587</v>
      </c>
      <c r="F1721" s="196" t="s">
        <v>6262</v>
      </c>
      <c r="G1721" s="2">
        <v>2</v>
      </c>
      <c r="H1721" s="2" t="s">
        <v>5768</v>
      </c>
      <c r="I1721" s="2" t="s">
        <v>1461</v>
      </c>
      <c r="J1721" s="2" t="s">
        <v>105</v>
      </c>
      <c r="K1721" s="2" t="s">
        <v>42</v>
      </c>
      <c r="L1721" s="34" t="str">
        <f t="shared" si="104"/>
        <v>藤山　太地 (2)</v>
      </c>
      <c r="M1721" s="34" t="str">
        <f t="shared" si="105"/>
        <v>05</v>
      </c>
      <c r="N1721" s="34" t="str">
        <f t="shared" si="106"/>
        <v>Taichi TOYAMA (05)</v>
      </c>
      <c r="O1721" s="34">
        <f t="shared" si="107"/>
        <v>100001731</v>
      </c>
    </row>
    <row r="1722" spans="1:15" ht="18">
      <c r="A1722" s="186">
        <v>1732</v>
      </c>
      <c r="B1722" s="2">
        <v>492234</v>
      </c>
      <c r="C1722" s="2" t="s">
        <v>810</v>
      </c>
      <c r="D1722" s="2" t="s">
        <v>8588</v>
      </c>
      <c r="E1722" s="2" t="s">
        <v>8589</v>
      </c>
      <c r="F1722" s="196" t="s">
        <v>6633</v>
      </c>
      <c r="G1722" s="2">
        <v>2</v>
      </c>
      <c r="H1722" s="2" t="s">
        <v>5760</v>
      </c>
      <c r="I1722" s="2" t="s">
        <v>8590</v>
      </c>
      <c r="J1722" s="2" t="s">
        <v>430</v>
      </c>
      <c r="K1722" s="2" t="s">
        <v>42</v>
      </c>
      <c r="L1722" s="34" t="str">
        <f t="shared" si="104"/>
        <v>里吉　惠太 (2)</v>
      </c>
      <c r="M1722" s="34" t="str">
        <f t="shared" si="105"/>
        <v>05</v>
      </c>
      <c r="N1722" s="34" t="str">
        <f t="shared" si="106"/>
        <v>Keita SATOYOSHI (05)</v>
      </c>
      <c r="O1722" s="34">
        <f t="shared" si="107"/>
        <v>100001732</v>
      </c>
    </row>
    <row r="1723" spans="1:15" ht="18">
      <c r="A1723" s="186">
        <v>1733</v>
      </c>
      <c r="B1723" s="2">
        <v>492234</v>
      </c>
      <c r="C1723" s="2" t="s">
        <v>810</v>
      </c>
      <c r="D1723" s="2" t="s">
        <v>8591</v>
      </c>
      <c r="E1723" s="2" t="s">
        <v>8592</v>
      </c>
      <c r="F1723" s="196" t="s">
        <v>8593</v>
      </c>
      <c r="G1723" s="2">
        <v>2</v>
      </c>
      <c r="H1723" s="2" t="s">
        <v>5760</v>
      </c>
      <c r="I1723" s="2" t="s">
        <v>177</v>
      </c>
      <c r="J1723" s="2" t="s">
        <v>830</v>
      </c>
      <c r="K1723" s="2" t="s">
        <v>42</v>
      </c>
      <c r="L1723" s="34" t="str">
        <f t="shared" si="104"/>
        <v>鈴木　智徳 (2)</v>
      </c>
      <c r="M1723" s="34" t="str">
        <f t="shared" si="105"/>
        <v>06</v>
      </c>
      <c r="N1723" s="34" t="str">
        <f t="shared" si="106"/>
        <v>Tomonori SUZUKI (06)</v>
      </c>
      <c r="O1723" s="34">
        <f t="shared" si="107"/>
        <v>100001733</v>
      </c>
    </row>
    <row r="1724" spans="1:15" ht="18">
      <c r="A1724" s="186">
        <v>1734</v>
      </c>
      <c r="B1724" s="2">
        <v>492234</v>
      </c>
      <c r="C1724" s="2" t="s">
        <v>810</v>
      </c>
      <c r="D1724" s="2" t="s">
        <v>8594</v>
      </c>
      <c r="E1724" s="2" t="s">
        <v>8595</v>
      </c>
      <c r="F1724" s="196" t="s">
        <v>5852</v>
      </c>
      <c r="G1724" s="2">
        <v>2</v>
      </c>
      <c r="H1724" s="2" t="s">
        <v>5759</v>
      </c>
      <c r="I1724" s="2" t="s">
        <v>7699</v>
      </c>
      <c r="J1724" s="2" t="s">
        <v>8596</v>
      </c>
      <c r="K1724" s="2" t="s">
        <v>42</v>
      </c>
      <c r="L1724" s="34" t="str">
        <f t="shared" si="104"/>
        <v>石橋　孝梓 (2)</v>
      </c>
      <c r="M1724" s="34" t="str">
        <f t="shared" si="105"/>
        <v>05</v>
      </c>
      <c r="N1724" s="34" t="str">
        <f t="shared" si="106"/>
        <v>Takashi ISHIBASHI (05)</v>
      </c>
      <c r="O1724" s="34">
        <f t="shared" si="107"/>
        <v>100001734</v>
      </c>
    </row>
    <row r="1725" spans="1:15" ht="18">
      <c r="A1725" s="186">
        <v>1735</v>
      </c>
      <c r="B1725" s="2">
        <v>492234</v>
      </c>
      <c r="C1725" s="2" t="s">
        <v>810</v>
      </c>
      <c r="D1725" s="2" t="s">
        <v>8597</v>
      </c>
      <c r="E1725" s="2" t="s">
        <v>8598</v>
      </c>
      <c r="F1725" s="196" t="s">
        <v>6119</v>
      </c>
      <c r="G1725" s="2">
        <v>2</v>
      </c>
      <c r="H1725" s="2" t="s">
        <v>5760</v>
      </c>
      <c r="I1725" s="2" t="s">
        <v>8599</v>
      </c>
      <c r="J1725" s="2" t="s">
        <v>73</v>
      </c>
      <c r="K1725" s="2" t="s">
        <v>42</v>
      </c>
      <c r="L1725" s="34" t="str">
        <f t="shared" si="104"/>
        <v>宮松　諒 (2)</v>
      </c>
      <c r="M1725" s="34" t="str">
        <f t="shared" si="105"/>
        <v>06</v>
      </c>
      <c r="N1725" s="34" t="str">
        <f t="shared" si="106"/>
        <v>Ryo MIYAMATSU (06)</v>
      </c>
      <c r="O1725" s="34">
        <f t="shared" si="107"/>
        <v>100001735</v>
      </c>
    </row>
    <row r="1726" spans="1:15" ht="18">
      <c r="A1726" s="186">
        <v>1736</v>
      </c>
      <c r="B1726" s="2">
        <v>492234</v>
      </c>
      <c r="C1726" s="2" t="s">
        <v>810</v>
      </c>
      <c r="D1726" s="2" t="s">
        <v>8600</v>
      </c>
      <c r="E1726" s="2" t="s">
        <v>8601</v>
      </c>
      <c r="F1726" s="196" t="s">
        <v>6096</v>
      </c>
      <c r="G1726" s="2">
        <v>2</v>
      </c>
      <c r="H1726" s="2" t="s">
        <v>5759</v>
      </c>
      <c r="I1726" s="2" t="s">
        <v>8602</v>
      </c>
      <c r="J1726" s="2" t="s">
        <v>360</v>
      </c>
      <c r="K1726" s="2" t="s">
        <v>42</v>
      </c>
      <c r="L1726" s="34" t="str">
        <f t="shared" si="104"/>
        <v>浦上　大和 (2)</v>
      </c>
      <c r="M1726" s="34" t="str">
        <f t="shared" si="105"/>
        <v>05</v>
      </c>
      <c r="N1726" s="34" t="str">
        <f t="shared" si="106"/>
        <v>Yamato URAGAMI (05)</v>
      </c>
      <c r="O1726" s="34">
        <f t="shared" si="107"/>
        <v>100001736</v>
      </c>
    </row>
    <row r="1727" spans="1:15" ht="18">
      <c r="A1727" s="186">
        <v>1737</v>
      </c>
      <c r="B1727" s="2">
        <v>492234</v>
      </c>
      <c r="C1727" s="2" t="s">
        <v>810</v>
      </c>
      <c r="D1727" s="2" t="s">
        <v>8603</v>
      </c>
      <c r="E1727" s="2" t="s">
        <v>8604</v>
      </c>
      <c r="F1727" s="196" t="s">
        <v>8605</v>
      </c>
      <c r="G1727" s="2">
        <v>2</v>
      </c>
      <c r="H1727" s="2" t="s">
        <v>5768</v>
      </c>
      <c r="I1727" s="2" t="s">
        <v>1936</v>
      </c>
      <c r="J1727" s="2" t="s">
        <v>139</v>
      </c>
      <c r="K1727" s="2" t="s">
        <v>42</v>
      </c>
      <c r="L1727" s="34" t="str">
        <f t="shared" si="104"/>
        <v>農本　駿 (2)</v>
      </c>
      <c r="M1727" s="34" t="str">
        <f t="shared" si="105"/>
        <v>05</v>
      </c>
      <c r="N1727" s="34" t="str">
        <f t="shared" si="106"/>
        <v>Shun NOMOTO (05)</v>
      </c>
      <c r="O1727" s="34">
        <f t="shared" si="107"/>
        <v>100001737</v>
      </c>
    </row>
    <row r="1728" spans="1:15" ht="18">
      <c r="A1728" s="186">
        <v>1738</v>
      </c>
      <c r="B1728" s="2">
        <v>492234</v>
      </c>
      <c r="C1728" s="2" t="s">
        <v>810</v>
      </c>
      <c r="D1728" s="2" t="s">
        <v>8606</v>
      </c>
      <c r="E1728" s="2" t="s">
        <v>8607</v>
      </c>
      <c r="F1728" s="196" t="s">
        <v>8213</v>
      </c>
      <c r="G1728" s="2">
        <v>2</v>
      </c>
      <c r="H1728" s="2" t="s">
        <v>5759</v>
      </c>
      <c r="I1728" s="2" t="s">
        <v>5504</v>
      </c>
      <c r="J1728" s="2" t="s">
        <v>123</v>
      </c>
      <c r="K1728" s="2" t="s">
        <v>42</v>
      </c>
      <c r="L1728" s="34" t="str">
        <f t="shared" si="104"/>
        <v>神本　康介 (2)</v>
      </c>
      <c r="M1728" s="34" t="str">
        <f t="shared" si="105"/>
        <v>05</v>
      </c>
      <c r="N1728" s="34" t="str">
        <f t="shared" si="106"/>
        <v>Kosuke KAMIMOTO (05)</v>
      </c>
      <c r="O1728" s="34">
        <f t="shared" si="107"/>
        <v>100001738</v>
      </c>
    </row>
    <row r="1729" spans="1:15" ht="18">
      <c r="A1729" s="186">
        <v>1739</v>
      </c>
      <c r="B1729" s="2">
        <v>492234</v>
      </c>
      <c r="C1729" s="2" t="s">
        <v>810</v>
      </c>
      <c r="D1729" s="2" t="s">
        <v>8608</v>
      </c>
      <c r="E1729" s="2" t="s">
        <v>8609</v>
      </c>
      <c r="F1729" s="196" t="s">
        <v>7987</v>
      </c>
      <c r="G1729" s="2">
        <v>2</v>
      </c>
      <c r="H1729" s="2" t="s">
        <v>5760</v>
      </c>
      <c r="I1729" s="2" t="s">
        <v>8610</v>
      </c>
      <c r="J1729" s="2" t="s">
        <v>86</v>
      </c>
      <c r="K1729" s="2" t="s">
        <v>42</v>
      </c>
      <c r="L1729" s="34" t="str">
        <f t="shared" si="104"/>
        <v>溝下　航太 (2)</v>
      </c>
      <c r="M1729" s="34" t="str">
        <f t="shared" si="105"/>
        <v>05</v>
      </c>
      <c r="N1729" s="34" t="str">
        <f t="shared" si="106"/>
        <v>Kota MIZOSHITA (05)</v>
      </c>
      <c r="O1729" s="34">
        <f t="shared" si="107"/>
        <v>100001739</v>
      </c>
    </row>
    <row r="1730" spans="1:15" ht="18">
      <c r="A1730" s="186">
        <v>1740</v>
      </c>
      <c r="B1730" s="2">
        <v>492234</v>
      </c>
      <c r="C1730" s="2" t="s">
        <v>810</v>
      </c>
      <c r="D1730" s="2" t="s">
        <v>8611</v>
      </c>
      <c r="E1730" s="2" t="s">
        <v>8612</v>
      </c>
      <c r="F1730" s="196" t="s">
        <v>6305</v>
      </c>
      <c r="G1730" s="2">
        <v>2</v>
      </c>
      <c r="H1730" s="2" t="s">
        <v>5760</v>
      </c>
      <c r="I1730" s="2" t="s">
        <v>1041</v>
      </c>
      <c r="J1730" s="2" t="s">
        <v>205</v>
      </c>
      <c r="K1730" s="2" t="s">
        <v>42</v>
      </c>
      <c r="L1730" s="34" t="str">
        <f t="shared" si="104"/>
        <v>江田　裕人 (2)</v>
      </c>
      <c r="M1730" s="34" t="str">
        <f t="shared" si="105"/>
        <v>05</v>
      </c>
      <c r="N1730" s="34" t="str">
        <f t="shared" si="106"/>
        <v>Yuto EDA (05)</v>
      </c>
      <c r="O1730" s="34">
        <f t="shared" si="107"/>
        <v>100001740</v>
      </c>
    </row>
    <row r="1731" spans="1:15" ht="18">
      <c r="A1731" s="186">
        <v>1741</v>
      </c>
      <c r="B1731" s="2">
        <v>492234</v>
      </c>
      <c r="C1731" s="2" t="s">
        <v>810</v>
      </c>
      <c r="D1731" s="2" t="s">
        <v>8613</v>
      </c>
      <c r="E1731" s="2" t="s">
        <v>8614</v>
      </c>
      <c r="F1731" s="196" t="s">
        <v>7678</v>
      </c>
      <c r="G1731" s="2">
        <v>2</v>
      </c>
      <c r="H1731" s="2" t="s">
        <v>5760</v>
      </c>
      <c r="I1731" s="2" t="s">
        <v>129</v>
      </c>
      <c r="J1731" s="2" t="s">
        <v>296</v>
      </c>
      <c r="K1731" s="2" t="s">
        <v>42</v>
      </c>
      <c r="L1731" s="34" t="str">
        <f t="shared" ref="L1731:L1794" si="108">IF($A1731="","",$D1731&amp;" ("&amp;$G1731&amp;")")</f>
        <v>田中　大晴 (2)</v>
      </c>
      <c r="M1731" s="34" t="str">
        <f t="shared" ref="M1731:M1794" si="109">IF($A1731="","",RIGHT(YEAR($F1731),2))</f>
        <v>05</v>
      </c>
      <c r="N1731" s="34" t="str">
        <f t="shared" ref="N1731:N1794" si="110">IF($A1731="","",$J1731&amp;" "&amp;$I1731&amp;" ("&amp;$M1731&amp;")")</f>
        <v>Taisei TANAKA (05)</v>
      </c>
      <c r="O1731" s="34">
        <f t="shared" ref="O1731:O1794" si="111">IF($A1731="","",100000000+$A1731)</f>
        <v>100001741</v>
      </c>
    </row>
    <row r="1732" spans="1:15" ht="18">
      <c r="A1732" s="186">
        <v>1742</v>
      </c>
      <c r="B1732" s="2">
        <v>492234</v>
      </c>
      <c r="C1732" s="2" t="s">
        <v>810</v>
      </c>
      <c r="D1732" s="2" t="s">
        <v>8615</v>
      </c>
      <c r="E1732" s="2" t="s">
        <v>8616</v>
      </c>
      <c r="F1732" s="196" t="s">
        <v>8617</v>
      </c>
      <c r="G1732" s="2">
        <v>1</v>
      </c>
      <c r="H1732" s="2" t="s">
        <v>5760</v>
      </c>
      <c r="I1732" s="2" t="s">
        <v>48</v>
      </c>
      <c r="J1732" s="2" t="s">
        <v>55</v>
      </c>
      <c r="K1732" s="2" t="s">
        <v>42</v>
      </c>
      <c r="L1732" s="34" t="str">
        <f t="shared" si="108"/>
        <v>岡田　晴希 (1)</v>
      </c>
      <c r="M1732" s="34" t="str">
        <f t="shared" si="109"/>
        <v>06</v>
      </c>
      <c r="N1732" s="34" t="str">
        <f t="shared" si="110"/>
        <v>Haruki OKADA (06)</v>
      </c>
      <c r="O1732" s="34">
        <f t="shared" si="111"/>
        <v>100001742</v>
      </c>
    </row>
    <row r="1733" spans="1:15" ht="18">
      <c r="A1733" s="186">
        <v>1743</v>
      </c>
      <c r="B1733" s="2">
        <v>492234</v>
      </c>
      <c r="C1733" s="2" t="s">
        <v>810</v>
      </c>
      <c r="D1733" s="2" t="s">
        <v>8618</v>
      </c>
      <c r="E1733" s="2" t="s">
        <v>8619</v>
      </c>
      <c r="F1733" s="196" t="s">
        <v>6204</v>
      </c>
      <c r="G1733" s="2">
        <v>1</v>
      </c>
      <c r="H1733" s="2" t="s">
        <v>5769</v>
      </c>
      <c r="I1733" s="2" t="s">
        <v>8620</v>
      </c>
      <c r="J1733" s="2" t="s">
        <v>250</v>
      </c>
      <c r="K1733" s="2" t="s">
        <v>42</v>
      </c>
      <c r="L1733" s="34" t="str">
        <f t="shared" si="108"/>
        <v>上手　晴登 (1)</v>
      </c>
      <c r="M1733" s="34" t="str">
        <f t="shared" si="109"/>
        <v>06</v>
      </c>
      <c r="N1733" s="34" t="str">
        <f t="shared" si="110"/>
        <v>Haruto KAMITE (06)</v>
      </c>
      <c r="O1733" s="34">
        <f t="shared" si="111"/>
        <v>100001743</v>
      </c>
    </row>
    <row r="1734" spans="1:15" ht="18">
      <c r="A1734" s="186">
        <v>1744</v>
      </c>
      <c r="B1734" s="2">
        <v>492234</v>
      </c>
      <c r="C1734" s="2" t="s">
        <v>810</v>
      </c>
      <c r="D1734" s="2" t="s">
        <v>8621</v>
      </c>
      <c r="E1734" s="2" t="s">
        <v>8622</v>
      </c>
      <c r="F1734" s="196" t="s">
        <v>6204</v>
      </c>
      <c r="G1734" s="2">
        <v>1</v>
      </c>
      <c r="H1734" s="2" t="s">
        <v>5769</v>
      </c>
      <c r="I1734" s="2" t="s">
        <v>8620</v>
      </c>
      <c r="J1734" s="2" t="s">
        <v>94</v>
      </c>
      <c r="K1734" s="2" t="s">
        <v>42</v>
      </c>
      <c r="L1734" s="34" t="str">
        <f t="shared" si="108"/>
        <v>上手　颯太 (1)</v>
      </c>
      <c r="M1734" s="34" t="str">
        <f t="shared" si="109"/>
        <v>06</v>
      </c>
      <c r="N1734" s="34" t="str">
        <f t="shared" si="110"/>
        <v>Sota KAMITE (06)</v>
      </c>
      <c r="O1734" s="34">
        <f t="shared" si="111"/>
        <v>100001744</v>
      </c>
    </row>
    <row r="1735" spans="1:15" ht="18">
      <c r="A1735" s="186">
        <v>1745</v>
      </c>
      <c r="B1735" s="2">
        <v>491016</v>
      </c>
      <c r="C1735" s="2" t="s">
        <v>951</v>
      </c>
      <c r="D1735" s="2" t="s">
        <v>1992</v>
      </c>
      <c r="E1735" s="2" t="s">
        <v>1993</v>
      </c>
      <c r="F1735" s="196" t="s">
        <v>5297</v>
      </c>
      <c r="G1735" s="2">
        <v>6</v>
      </c>
      <c r="H1735" s="2" t="s">
        <v>5779</v>
      </c>
      <c r="I1735" s="2" t="s">
        <v>500</v>
      </c>
      <c r="J1735" s="2" t="s">
        <v>186</v>
      </c>
      <c r="K1735" s="2" t="s">
        <v>42</v>
      </c>
      <c r="L1735" s="34" t="str">
        <f t="shared" si="108"/>
        <v>辰巳　開陸 (6)</v>
      </c>
      <c r="M1735" s="34" t="str">
        <f t="shared" si="109"/>
        <v>02</v>
      </c>
      <c r="N1735" s="34" t="str">
        <f t="shared" si="110"/>
        <v>Kairi TATSUMI (02)</v>
      </c>
      <c r="O1735" s="34">
        <f t="shared" si="111"/>
        <v>100001745</v>
      </c>
    </row>
    <row r="1736" spans="1:15" ht="18">
      <c r="A1736" s="186">
        <v>1746</v>
      </c>
      <c r="B1736" s="2">
        <v>491016</v>
      </c>
      <c r="C1736" s="2" t="s">
        <v>951</v>
      </c>
      <c r="D1736" s="2" t="s">
        <v>1994</v>
      </c>
      <c r="E1736" s="2" t="s">
        <v>1995</v>
      </c>
      <c r="F1736" s="196" t="s">
        <v>4071</v>
      </c>
      <c r="G1736" s="2">
        <v>6</v>
      </c>
      <c r="H1736" s="2" t="s">
        <v>5834</v>
      </c>
      <c r="I1736" s="2" t="s">
        <v>1996</v>
      </c>
      <c r="J1736" s="2" t="s">
        <v>1997</v>
      </c>
      <c r="K1736" s="2" t="s">
        <v>42</v>
      </c>
      <c r="L1736" s="34" t="str">
        <f t="shared" si="108"/>
        <v>南山　大於起 (6)</v>
      </c>
      <c r="M1736" s="34" t="str">
        <f t="shared" si="109"/>
        <v>01</v>
      </c>
      <c r="N1736" s="34" t="str">
        <f t="shared" si="110"/>
        <v>Hirooki MINAMIYAMA (01)</v>
      </c>
      <c r="O1736" s="34">
        <f t="shared" si="111"/>
        <v>100001746</v>
      </c>
    </row>
    <row r="1737" spans="1:15" ht="18">
      <c r="A1737" s="186">
        <v>1747</v>
      </c>
      <c r="B1737" s="2">
        <v>491016</v>
      </c>
      <c r="C1737" s="2" t="s">
        <v>951</v>
      </c>
      <c r="D1737" s="2" t="s">
        <v>1998</v>
      </c>
      <c r="E1737" s="2" t="s">
        <v>1999</v>
      </c>
      <c r="F1737" s="196" t="s">
        <v>4693</v>
      </c>
      <c r="G1737" s="2">
        <v>5</v>
      </c>
      <c r="H1737" s="2" t="s">
        <v>5834</v>
      </c>
      <c r="I1737" s="2" t="s">
        <v>444</v>
      </c>
      <c r="J1737" s="2" t="s">
        <v>133</v>
      </c>
      <c r="K1737" s="2" t="s">
        <v>42</v>
      </c>
      <c r="L1737" s="34" t="str">
        <f t="shared" si="108"/>
        <v>青木　陸 (5)</v>
      </c>
      <c r="M1737" s="34" t="str">
        <f t="shared" si="109"/>
        <v>02</v>
      </c>
      <c r="N1737" s="34" t="str">
        <f t="shared" si="110"/>
        <v>Riku AOKI (02)</v>
      </c>
      <c r="O1737" s="34">
        <f t="shared" si="111"/>
        <v>100001747</v>
      </c>
    </row>
    <row r="1738" spans="1:15" ht="18">
      <c r="A1738" s="186">
        <v>1748</v>
      </c>
      <c r="B1738" s="2">
        <v>491016</v>
      </c>
      <c r="C1738" s="2" t="s">
        <v>951</v>
      </c>
      <c r="D1738" s="2" t="s">
        <v>5298</v>
      </c>
      <c r="E1738" s="2" t="s">
        <v>5299</v>
      </c>
      <c r="F1738" s="196" t="s">
        <v>5300</v>
      </c>
      <c r="G1738" s="2">
        <v>5</v>
      </c>
      <c r="H1738" s="2" t="s">
        <v>5761</v>
      </c>
      <c r="I1738" s="2" t="s">
        <v>145</v>
      </c>
      <c r="J1738" s="2" t="s">
        <v>3044</v>
      </c>
      <c r="K1738" s="2" t="s">
        <v>42</v>
      </c>
      <c r="L1738" s="34" t="str">
        <f t="shared" si="108"/>
        <v>小島　和矩 (5)</v>
      </c>
      <c r="M1738" s="34" t="str">
        <f t="shared" si="109"/>
        <v>00</v>
      </c>
      <c r="N1738" s="34" t="str">
        <f t="shared" si="110"/>
        <v>Kazunori KOJIMA (00)</v>
      </c>
      <c r="O1738" s="34">
        <f t="shared" si="111"/>
        <v>100001748</v>
      </c>
    </row>
    <row r="1739" spans="1:15" ht="18">
      <c r="A1739" s="186">
        <v>1749</v>
      </c>
      <c r="B1739" s="2">
        <v>491016</v>
      </c>
      <c r="C1739" s="2" t="s">
        <v>951</v>
      </c>
      <c r="D1739" s="2" t="s">
        <v>5301</v>
      </c>
      <c r="E1739" s="2" t="s">
        <v>5302</v>
      </c>
      <c r="F1739" s="196" t="s">
        <v>4227</v>
      </c>
      <c r="G1739" s="2">
        <v>5</v>
      </c>
      <c r="H1739" s="2" t="s">
        <v>6074</v>
      </c>
      <c r="I1739" s="2" t="s">
        <v>110</v>
      </c>
      <c r="J1739" s="2" t="s">
        <v>432</v>
      </c>
      <c r="K1739" s="2" t="s">
        <v>42</v>
      </c>
      <c r="L1739" s="34" t="str">
        <f t="shared" si="108"/>
        <v>西尾　亘 (5)</v>
      </c>
      <c r="M1739" s="34" t="str">
        <f t="shared" si="109"/>
        <v>02</v>
      </c>
      <c r="N1739" s="34" t="str">
        <f t="shared" si="110"/>
        <v>Wataru NISHIO (02)</v>
      </c>
      <c r="O1739" s="34">
        <f t="shared" si="111"/>
        <v>100001749</v>
      </c>
    </row>
    <row r="1740" spans="1:15" ht="18">
      <c r="A1740" s="186">
        <v>1750</v>
      </c>
      <c r="B1740" s="2">
        <v>491016</v>
      </c>
      <c r="C1740" s="2" t="s">
        <v>951</v>
      </c>
      <c r="D1740" s="2" t="s">
        <v>5303</v>
      </c>
      <c r="E1740" s="2" t="s">
        <v>5304</v>
      </c>
      <c r="F1740" s="196" t="s">
        <v>3916</v>
      </c>
      <c r="G1740" s="2">
        <v>5</v>
      </c>
      <c r="H1740" s="2" t="s">
        <v>5834</v>
      </c>
      <c r="I1740" s="2" t="s">
        <v>110</v>
      </c>
      <c r="J1740" s="2" t="s">
        <v>144</v>
      </c>
      <c r="K1740" s="2" t="s">
        <v>42</v>
      </c>
      <c r="L1740" s="34" t="str">
        <f t="shared" si="108"/>
        <v>西尾　爽 (5)</v>
      </c>
      <c r="M1740" s="34" t="str">
        <f t="shared" si="109"/>
        <v>02</v>
      </c>
      <c r="N1740" s="34" t="str">
        <f t="shared" si="110"/>
        <v>So NISHIO (02)</v>
      </c>
      <c r="O1740" s="34">
        <f t="shared" si="111"/>
        <v>100001750</v>
      </c>
    </row>
    <row r="1741" spans="1:15" ht="18">
      <c r="A1741" s="186">
        <v>1751</v>
      </c>
      <c r="B1741" s="2">
        <v>491016</v>
      </c>
      <c r="C1741" s="2" t="s">
        <v>951</v>
      </c>
      <c r="D1741" s="2" t="s">
        <v>5305</v>
      </c>
      <c r="E1741" s="2" t="s">
        <v>5306</v>
      </c>
      <c r="F1741" s="196" t="s">
        <v>3989</v>
      </c>
      <c r="G1741" s="2">
        <v>5</v>
      </c>
      <c r="H1741" s="2" t="s">
        <v>5834</v>
      </c>
      <c r="I1741" s="2" t="s">
        <v>926</v>
      </c>
      <c r="J1741" s="2" t="s">
        <v>212</v>
      </c>
      <c r="K1741" s="2" t="s">
        <v>42</v>
      </c>
      <c r="L1741" s="34" t="str">
        <f t="shared" si="108"/>
        <v>沢井　歩 (5)</v>
      </c>
      <c r="M1741" s="34" t="str">
        <f t="shared" si="109"/>
        <v>03</v>
      </c>
      <c r="N1741" s="34" t="str">
        <f t="shared" si="110"/>
        <v>Ayumu SAWAI (03)</v>
      </c>
      <c r="O1741" s="34">
        <f t="shared" si="111"/>
        <v>100001751</v>
      </c>
    </row>
    <row r="1742" spans="1:15" ht="18">
      <c r="A1742" s="186">
        <v>1752</v>
      </c>
      <c r="B1742" s="2">
        <v>491016</v>
      </c>
      <c r="C1742" s="2" t="s">
        <v>951</v>
      </c>
      <c r="D1742" s="2" t="s">
        <v>5307</v>
      </c>
      <c r="E1742" s="2" t="s">
        <v>5308</v>
      </c>
      <c r="F1742" s="196" t="s">
        <v>4248</v>
      </c>
      <c r="G1742" s="2">
        <v>3</v>
      </c>
      <c r="H1742" s="2" t="s">
        <v>5834</v>
      </c>
      <c r="I1742" s="2" t="s">
        <v>937</v>
      </c>
      <c r="J1742" s="2" t="s">
        <v>660</v>
      </c>
      <c r="K1742" s="2" t="s">
        <v>42</v>
      </c>
      <c r="L1742" s="34" t="str">
        <f t="shared" si="108"/>
        <v>金澤　冴治郎 (3)</v>
      </c>
      <c r="M1742" s="34" t="str">
        <f t="shared" si="109"/>
        <v>03</v>
      </c>
      <c r="N1742" s="34" t="str">
        <f t="shared" si="110"/>
        <v>Kojiro KANAZAWA (03)</v>
      </c>
      <c r="O1742" s="34">
        <f t="shared" si="111"/>
        <v>100001752</v>
      </c>
    </row>
    <row r="1743" spans="1:15" ht="18">
      <c r="A1743" s="186">
        <v>1753</v>
      </c>
      <c r="B1743" s="2">
        <v>491016</v>
      </c>
      <c r="C1743" s="2" t="s">
        <v>951</v>
      </c>
      <c r="D1743" s="2" t="s">
        <v>8623</v>
      </c>
      <c r="E1743" s="2" t="s">
        <v>8624</v>
      </c>
      <c r="F1743" s="196" t="s">
        <v>4702</v>
      </c>
      <c r="G1743" s="2">
        <v>3</v>
      </c>
      <c r="H1743" s="2" t="s">
        <v>5834</v>
      </c>
      <c r="I1743" s="2" t="s">
        <v>594</v>
      </c>
      <c r="J1743" s="2" t="s">
        <v>227</v>
      </c>
      <c r="K1743" s="2" t="s">
        <v>42</v>
      </c>
      <c r="L1743" s="34" t="str">
        <f t="shared" si="108"/>
        <v>土井　遥介 (3)</v>
      </c>
      <c r="M1743" s="34" t="str">
        <f t="shared" si="109"/>
        <v>03</v>
      </c>
      <c r="N1743" s="34" t="str">
        <f t="shared" si="110"/>
        <v>Yosuke DOI (03)</v>
      </c>
      <c r="O1743" s="34">
        <f t="shared" si="111"/>
        <v>100001753</v>
      </c>
    </row>
    <row r="1744" spans="1:15" ht="18">
      <c r="A1744" s="186">
        <v>1754</v>
      </c>
      <c r="B1744" s="2">
        <v>491016</v>
      </c>
      <c r="C1744" s="2" t="s">
        <v>951</v>
      </c>
      <c r="D1744" s="2" t="s">
        <v>8625</v>
      </c>
      <c r="E1744" s="2" t="s">
        <v>8626</v>
      </c>
      <c r="F1744" s="196" t="s">
        <v>3993</v>
      </c>
      <c r="G1744" s="2">
        <v>3</v>
      </c>
      <c r="H1744" s="2" t="s">
        <v>5834</v>
      </c>
      <c r="I1744" s="2" t="s">
        <v>110</v>
      </c>
      <c r="J1744" s="2" t="s">
        <v>205</v>
      </c>
      <c r="K1744" s="2" t="s">
        <v>42</v>
      </c>
      <c r="L1744" s="34" t="str">
        <f t="shared" si="108"/>
        <v>西尾　優冬 (3)</v>
      </c>
      <c r="M1744" s="34" t="str">
        <f t="shared" si="109"/>
        <v>04</v>
      </c>
      <c r="N1744" s="34" t="str">
        <f t="shared" si="110"/>
        <v>Yuto NISHIO (04)</v>
      </c>
      <c r="O1744" s="34">
        <f t="shared" si="111"/>
        <v>100001754</v>
      </c>
    </row>
    <row r="1745" spans="1:15" ht="18">
      <c r="A1745" s="186">
        <v>1755</v>
      </c>
      <c r="B1745" s="2">
        <v>492237</v>
      </c>
      <c r="C1745" s="2" t="s">
        <v>798</v>
      </c>
      <c r="D1745" s="2" t="s">
        <v>2487</v>
      </c>
      <c r="E1745" s="2" t="s">
        <v>2488</v>
      </c>
      <c r="F1745" s="196" t="s">
        <v>3728</v>
      </c>
      <c r="G1745" s="2">
        <v>4</v>
      </c>
      <c r="H1745" s="2" t="s">
        <v>5760</v>
      </c>
      <c r="I1745" s="2" t="s">
        <v>3020</v>
      </c>
      <c r="J1745" s="2" t="s">
        <v>392</v>
      </c>
      <c r="K1745" s="2" t="s">
        <v>42</v>
      </c>
      <c r="L1745" s="34" t="str">
        <f t="shared" si="108"/>
        <v>木挽　幹太 (4)</v>
      </c>
      <c r="M1745" s="34" t="str">
        <f t="shared" si="109"/>
        <v>03</v>
      </c>
      <c r="N1745" s="34" t="str">
        <f t="shared" si="110"/>
        <v>Kanta KOBIKI (03)</v>
      </c>
      <c r="O1745" s="34">
        <f t="shared" si="111"/>
        <v>100001755</v>
      </c>
    </row>
    <row r="1746" spans="1:15" ht="18">
      <c r="A1746" s="186">
        <v>1756</v>
      </c>
      <c r="B1746" s="2">
        <v>492237</v>
      </c>
      <c r="C1746" s="2" t="s">
        <v>798</v>
      </c>
      <c r="D1746" s="2" t="s">
        <v>2489</v>
      </c>
      <c r="E1746" s="2" t="s">
        <v>2490</v>
      </c>
      <c r="F1746" s="196" t="s">
        <v>4039</v>
      </c>
      <c r="G1746" s="2">
        <v>4</v>
      </c>
      <c r="H1746" s="2" t="s">
        <v>5760</v>
      </c>
      <c r="I1746" s="2" t="s">
        <v>3021</v>
      </c>
      <c r="J1746" s="2" t="s">
        <v>3022</v>
      </c>
      <c r="K1746" s="2" t="s">
        <v>42</v>
      </c>
      <c r="L1746" s="34" t="str">
        <f t="shared" si="108"/>
        <v>並川　颯晟 (4)</v>
      </c>
      <c r="M1746" s="34" t="str">
        <f t="shared" si="109"/>
        <v>04</v>
      </c>
      <c r="N1746" s="34" t="str">
        <f t="shared" si="110"/>
        <v>Hayase NAMIKAWA (04)</v>
      </c>
      <c r="O1746" s="34">
        <f t="shared" si="111"/>
        <v>100001756</v>
      </c>
    </row>
    <row r="1747" spans="1:15" ht="18">
      <c r="A1747" s="186">
        <v>1757</v>
      </c>
      <c r="B1747" s="2">
        <v>492237</v>
      </c>
      <c r="C1747" s="2" t="s">
        <v>798</v>
      </c>
      <c r="D1747" s="2" t="s">
        <v>2491</v>
      </c>
      <c r="E1747" s="2" t="s">
        <v>2492</v>
      </c>
      <c r="F1747" s="196" t="s">
        <v>5257</v>
      </c>
      <c r="G1747" s="2">
        <v>4</v>
      </c>
      <c r="H1747" s="2" t="s">
        <v>5760</v>
      </c>
      <c r="I1747" s="2" t="s">
        <v>838</v>
      </c>
      <c r="J1747" s="2" t="s">
        <v>3023</v>
      </c>
      <c r="K1747" s="2" t="s">
        <v>42</v>
      </c>
      <c r="L1747" s="34" t="str">
        <f t="shared" si="108"/>
        <v>堀　匠舞 (4)</v>
      </c>
      <c r="M1747" s="34" t="str">
        <f t="shared" si="109"/>
        <v>04</v>
      </c>
      <c r="N1747" s="34" t="str">
        <f t="shared" si="110"/>
        <v>Shobu HORI (04)</v>
      </c>
      <c r="O1747" s="34">
        <f t="shared" si="111"/>
        <v>100001757</v>
      </c>
    </row>
    <row r="1748" spans="1:15" ht="18">
      <c r="A1748" s="186">
        <v>1758</v>
      </c>
      <c r="B1748" s="2">
        <v>492237</v>
      </c>
      <c r="C1748" s="2" t="s">
        <v>798</v>
      </c>
      <c r="D1748" s="2" t="s">
        <v>2833</v>
      </c>
      <c r="E1748" s="2" t="s">
        <v>2834</v>
      </c>
      <c r="F1748" s="196" t="s">
        <v>3726</v>
      </c>
      <c r="G1748" s="2">
        <v>4</v>
      </c>
      <c r="H1748" s="2" t="s">
        <v>5760</v>
      </c>
      <c r="I1748" s="2" t="s">
        <v>3104</v>
      </c>
      <c r="J1748" s="2" t="s">
        <v>205</v>
      </c>
      <c r="K1748" s="2" t="s">
        <v>42</v>
      </c>
      <c r="L1748" s="34" t="str">
        <f t="shared" si="108"/>
        <v>段塚　夢叶 (4)</v>
      </c>
      <c r="M1748" s="34" t="str">
        <f t="shared" si="109"/>
        <v>03</v>
      </c>
      <c r="N1748" s="34" t="str">
        <f t="shared" si="110"/>
        <v>Yuto DANTSUKA (03)</v>
      </c>
      <c r="O1748" s="34">
        <f t="shared" si="111"/>
        <v>100001758</v>
      </c>
    </row>
    <row r="1749" spans="1:15" ht="18">
      <c r="A1749" s="186">
        <v>1759</v>
      </c>
      <c r="B1749" s="2">
        <v>492237</v>
      </c>
      <c r="C1749" s="2" t="s">
        <v>798</v>
      </c>
      <c r="D1749" s="2" t="s">
        <v>2835</v>
      </c>
      <c r="E1749" s="2" t="s">
        <v>2836</v>
      </c>
      <c r="F1749" s="196" t="s">
        <v>3991</v>
      </c>
      <c r="G1749" s="2">
        <v>4</v>
      </c>
      <c r="H1749" s="2" t="s">
        <v>5760</v>
      </c>
      <c r="I1749" s="2" t="s">
        <v>582</v>
      </c>
      <c r="J1749" s="2" t="s">
        <v>392</v>
      </c>
      <c r="K1749" s="2" t="s">
        <v>42</v>
      </c>
      <c r="L1749" s="34" t="str">
        <f t="shared" si="108"/>
        <v>小西　勘太 (4)</v>
      </c>
      <c r="M1749" s="34" t="str">
        <f t="shared" si="109"/>
        <v>03</v>
      </c>
      <c r="N1749" s="34" t="str">
        <f t="shared" si="110"/>
        <v>Kanta KONISHI (03)</v>
      </c>
      <c r="O1749" s="34">
        <f t="shared" si="111"/>
        <v>100001759</v>
      </c>
    </row>
    <row r="1750" spans="1:15" ht="18">
      <c r="A1750" s="186">
        <v>1760</v>
      </c>
      <c r="B1750" s="2">
        <v>492237</v>
      </c>
      <c r="C1750" s="2" t="s">
        <v>798</v>
      </c>
      <c r="D1750" s="2" t="s">
        <v>2837</v>
      </c>
      <c r="E1750" s="2" t="s">
        <v>2838</v>
      </c>
      <c r="F1750" s="196" t="s">
        <v>3728</v>
      </c>
      <c r="G1750" s="2">
        <v>4</v>
      </c>
      <c r="H1750" s="2" t="s">
        <v>5760</v>
      </c>
      <c r="I1750" s="2" t="s">
        <v>639</v>
      </c>
      <c r="J1750" s="2" t="s">
        <v>53</v>
      </c>
      <c r="K1750" s="2" t="s">
        <v>42</v>
      </c>
      <c r="L1750" s="34" t="str">
        <f t="shared" si="108"/>
        <v>北浦　佑季 (4)</v>
      </c>
      <c r="M1750" s="34" t="str">
        <f t="shared" si="109"/>
        <v>03</v>
      </c>
      <c r="N1750" s="34" t="str">
        <f t="shared" si="110"/>
        <v>Yuki KITAURA (03)</v>
      </c>
      <c r="O1750" s="34">
        <f t="shared" si="111"/>
        <v>100001760</v>
      </c>
    </row>
    <row r="1751" spans="1:15" ht="18">
      <c r="A1751" s="186">
        <v>1761</v>
      </c>
      <c r="B1751" s="2">
        <v>492237</v>
      </c>
      <c r="C1751" s="2" t="s">
        <v>798</v>
      </c>
      <c r="D1751" s="2" t="s">
        <v>2839</v>
      </c>
      <c r="E1751" s="2" t="s">
        <v>2840</v>
      </c>
      <c r="F1751" s="196" t="s">
        <v>4788</v>
      </c>
      <c r="G1751" s="2">
        <v>4</v>
      </c>
      <c r="H1751" s="2" t="s">
        <v>5760</v>
      </c>
      <c r="I1751" s="2" t="s">
        <v>67</v>
      </c>
      <c r="J1751" s="2" t="s">
        <v>416</v>
      </c>
      <c r="K1751" s="2" t="s">
        <v>42</v>
      </c>
      <c r="L1751" s="34" t="str">
        <f t="shared" si="108"/>
        <v>北村　拓斗 (4)</v>
      </c>
      <c r="M1751" s="34" t="str">
        <f t="shared" si="109"/>
        <v>03</v>
      </c>
      <c r="N1751" s="34" t="str">
        <f t="shared" si="110"/>
        <v>Takuto KITAMURA (03)</v>
      </c>
      <c r="O1751" s="34">
        <f t="shared" si="111"/>
        <v>100001761</v>
      </c>
    </row>
    <row r="1752" spans="1:15" ht="18">
      <c r="A1752" s="186">
        <v>1762</v>
      </c>
      <c r="B1752" s="2">
        <v>492237</v>
      </c>
      <c r="C1752" s="2" t="s">
        <v>798</v>
      </c>
      <c r="D1752" s="2" t="s">
        <v>2841</v>
      </c>
      <c r="E1752" s="2" t="s">
        <v>2842</v>
      </c>
      <c r="F1752" s="196" t="s">
        <v>5225</v>
      </c>
      <c r="G1752" s="2">
        <v>4</v>
      </c>
      <c r="H1752" s="2" t="s">
        <v>5760</v>
      </c>
      <c r="I1752" s="2" t="s">
        <v>344</v>
      </c>
      <c r="J1752" s="2" t="s">
        <v>293</v>
      </c>
      <c r="K1752" s="2" t="s">
        <v>42</v>
      </c>
      <c r="L1752" s="34" t="str">
        <f t="shared" si="108"/>
        <v>山崎　龍摩 (4)</v>
      </c>
      <c r="M1752" s="34" t="str">
        <f t="shared" si="109"/>
        <v>04</v>
      </c>
      <c r="N1752" s="34" t="str">
        <f t="shared" si="110"/>
        <v>Ryoma YAMASAKI (04)</v>
      </c>
      <c r="O1752" s="34">
        <f t="shared" si="111"/>
        <v>100001762</v>
      </c>
    </row>
    <row r="1753" spans="1:15" ht="18">
      <c r="A1753" s="186">
        <v>1763</v>
      </c>
      <c r="B1753" s="2">
        <v>492237</v>
      </c>
      <c r="C1753" s="2" t="s">
        <v>798</v>
      </c>
      <c r="D1753" s="2" t="s">
        <v>2843</v>
      </c>
      <c r="E1753" s="2" t="s">
        <v>2844</v>
      </c>
      <c r="F1753" s="196" t="s">
        <v>4245</v>
      </c>
      <c r="G1753" s="2">
        <v>4</v>
      </c>
      <c r="H1753" s="2" t="s">
        <v>5760</v>
      </c>
      <c r="I1753" s="2" t="s">
        <v>3107</v>
      </c>
      <c r="J1753" s="2" t="s">
        <v>1010</v>
      </c>
      <c r="K1753" s="2" t="s">
        <v>42</v>
      </c>
      <c r="L1753" s="34" t="str">
        <f t="shared" si="108"/>
        <v>嶋　航暢 (4)</v>
      </c>
      <c r="M1753" s="34" t="str">
        <f t="shared" si="109"/>
        <v>04</v>
      </c>
      <c r="N1753" s="34" t="str">
        <f t="shared" si="110"/>
        <v>Kazumasa SHIMA (04)</v>
      </c>
      <c r="O1753" s="34">
        <f t="shared" si="111"/>
        <v>100001763</v>
      </c>
    </row>
    <row r="1754" spans="1:15" ht="18">
      <c r="A1754" s="186">
        <v>1764</v>
      </c>
      <c r="B1754" s="2">
        <v>492237</v>
      </c>
      <c r="C1754" s="2" t="s">
        <v>798</v>
      </c>
      <c r="D1754" s="2" t="s">
        <v>5258</v>
      </c>
      <c r="E1754" s="2" t="s">
        <v>5259</v>
      </c>
      <c r="F1754" s="196" t="s">
        <v>3529</v>
      </c>
      <c r="G1754" s="2">
        <v>4</v>
      </c>
      <c r="H1754" s="2" t="s">
        <v>5760</v>
      </c>
      <c r="I1754" s="2" t="s">
        <v>986</v>
      </c>
      <c r="J1754" s="2" t="s">
        <v>273</v>
      </c>
      <c r="K1754" s="2" t="s">
        <v>42</v>
      </c>
      <c r="L1754" s="34" t="str">
        <f t="shared" si="108"/>
        <v>桝谷　佳生 (4)</v>
      </c>
      <c r="M1754" s="34" t="str">
        <f t="shared" si="109"/>
        <v>03</v>
      </c>
      <c r="N1754" s="34" t="str">
        <f t="shared" si="110"/>
        <v>Kai MASUTANI (03)</v>
      </c>
      <c r="O1754" s="34">
        <f t="shared" si="111"/>
        <v>100001764</v>
      </c>
    </row>
    <row r="1755" spans="1:15" ht="18">
      <c r="A1755" s="186">
        <v>1765</v>
      </c>
      <c r="B1755" s="2">
        <v>492237</v>
      </c>
      <c r="C1755" s="2" t="s">
        <v>798</v>
      </c>
      <c r="D1755" s="2" t="s">
        <v>5425</v>
      </c>
      <c r="E1755" s="2" t="s">
        <v>5426</v>
      </c>
      <c r="F1755" s="196" t="s">
        <v>4934</v>
      </c>
      <c r="G1755" s="2">
        <v>4</v>
      </c>
      <c r="H1755" s="2" t="s">
        <v>5760</v>
      </c>
      <c r="I1755" s="2" t="s">
        <v>5427</v>
      </c>
      <c r="J1755" s="2" t="s">
        <v>621</v>
      </c>
      <c r="K1755" s="2" t="s">
        <v>42</v>
      </c>
      <c r="L1755" s="34" t="str">
        <f t="shared" si="108"/>
        <v>楠木　太陽 (4)</v>
      </c>
      <c r="M1755" s="34" t="str">
        <f t="shared" si="109"/>
        <v>03</v>
      </c>
      <c r="N1755" s="34" t="str">
        <f t="shared" si="110"/>
        <v>Taiyo KUSUNOKI (03)</v>
      </c>
      <c r="O1755" s="34">
        <f t="shared" si="111"/>
        <v>100001765</v>
      </c>
    </row>
    <row r="1756" spans="1:15" ht="18">
      <c r="A1756" s="186">
        <v>1766</v>
      </c>
      <c r="B1756" s="2">
        <v>492237</v>
      </c>
      <c r="C1756" s="2" t="s">
        <v>798</v>
      </c>
      <c r="D1756" s="2" t="s">
        <v>8627</v>
      </c>
      <c r="E1756" s="2" t="s">
        <v>8628</v>
      </c>
      <c r="F1756" s="196" t="s">
        <v>3668</v>
      </c>
      <c r="G1756" s="2">
        <v>3</v>
      </c>
      <c r="H1756" s="2" t="s">
        <v>5760</v>
      </c>
      <c r="I1756" s="2" t="s">
        <v>444</v>
      </c>
      <c r="J1756" s="2" t="s">
        <v>8629</v>
      </c>
      <c r="K1756" s="2" t="s">
        <v>42</v>
      </c>
      <c r="L1756" s="34" t="str">
        <f t="shared" si="108"/>
        <v>青木　陽良 (3)</v>
      </c>
      <c r="M1756" s="34" t="str">
        <f t="shared" si="109"/>
        <v>04</v>
      </c>
      <c r="N1756" s="34" t="str">
        <f t="shared" si="110"/>
        <v>Takara AOKI (04)</v>
      </c>
      <c r="O1756" s="34">
        <f t="shared" si="111"/>
        <v>100001766</v>
      </c>
    </row>
    <row r="1757" spans="1:15" ht="18">
      <c r="A1757" s="186">
        <v>1767</v>
      </c>
      <c r="B1757" s="2">
        <v>492237</v>
      </c>
      <c r="C1757" s="2" t="s">
        <v>798</v>
      </c>
      <c r="D1757" s="2" t="s">
        <v>8630</v>
      </c>
      <c r="E1757" s="2" t="s">
        <v>8631</v>
      </c>
      <c r="F1757" s="196" t="s">
        <v>7934</v>
      </c>
      <c r="G1757" s="2">
        <v>3</v>
      </c>
      <c r="H1757" s="2" t="s">
        <v>6027</v>
      </c>
      <c r="I1757" s="2" t="s">
        <v>8632</v>
      </c>
      <c r="J1757" s="2" t="s">
        <v>181</v>
      </c>
      <c r="K1757" s="2" t="s">
        <v>42</v>
      </c>
      <c r="L1757" s="34" t="str">
        <f t="shared" si="108"/>
        <v>相原　海斗 (3)</v>
      </c>
      <c r="M1757" s="34" t="str">
        <f t="shared" si="109"/>
        <v>05</v>
      </c>
      <c r="N1757" s="34" t="str">
        <f t="shared" si="110"/>
        <v>Kaito AIBARA (05)</v>
      </c>
      <c r="O1757" s="34">
        <f t="shared" si="111"/>
        <v>100001767</v>
      </c>
    </row>
    <row r="1758" spans="1:15" ht="18">
      <c r="A1758" s="186">
        <v>1768</v>
      </c>
      <c r="B1758" s="2">
        <v>492237</v>
      </c>
      <c r="C1758" s="2" t="s">
        <v>798</v>
      </c>
      <c r="D1758" s="2" t="s">
        <v>8633</v>
      </c>
      <c r="E1758" s="2" t="s">
        <v>620</v>
      </c>
      <c r="F1758" s="196" t="s">
        <v>8634</v>
      </c>
      <c r="G1758" s="2">
        <v>3</v>
      </c>
      <c r="H1758" s="2" t="s">
        <v>5760</v>
      </c>
      <c r="I1758" s="2" t="s">
        <v>131</v>
      </c>
      <c r="J1758" s="2" t="s">
        <v>71</v>
      </c>
      <c r="K1758" s="2" t="s">
        <v>42</v>
      </c>
      <c r="L1758" s="34" t="str">
        <f t="shared" si="108"/>
        <v>中村　公紀 (3)</v>
      </c>
      <c r="M1758" s="34" t="str">
        <f t="shared" si="109"/>
        <v>04</v>
      </c>
      <c r="N1758" s="34" t="str">
        <f t="shared" si="110"/>
        <v>Koki NAKAMURA (04)</v>
      </c>
      <c r="O1758" s="34">
        <f t="shared" si="111"/>
        <v>100001768</v>
      </c>
    </row>
    <row r="1759" spans="1:15" ht="18">
      <c r="A1759" s="186">
        <v>1769</v>
      </c>
      <c r="B1759" s="2">
        <v>492237</v>
      </c>
      <c r="C1759" s="2" t="s">
        <v>798</v>
      </c>
      <c r="D1759" s="2" t="s">
        <v>8635</v>
      </c>
      <c r="E1759" s="2" t="s">
        <v>8636</v>
      </c>
      <c r="F1759" s="196" t="s">
        <v>4665</v>
      </c>
      <c r="G1759" s="2">
        <v>3</v>
      </c>
      <c r="H1759" s="2" t="s">
        <v>5760</v>
      </c>
      <c r="I1759" s="2" t="s">
        <v>252</v>
      </c>
      <c r="J1759" s="2" t="s">
        <v>970</v>
      </c>
      <c r="K1759" s="2" t="s">
        <v>42</v>
      </c>
      <c r="L1759" s="34" t="str">
        <f t="shared" si="108"/>
        <v>山口　悟 (3)</v>
      </c>
      <c r="M1759" s="34" t="str">
        <f t="shared" si="109"/>
        <v>04</v>
      </c>
      <c r="N1759" s="34" t="str">
        <f t="shared" si="110"/>
        <v>Satoru YAMAGUCHI (04)</v>
      </c>
      <c r="O1759" s="34">
        <f t="shared" si="111"/>
        <v>100001769</v>
      </c>
    </row>
    <row r="1760" spans="1:15" ht="18">
      <c r="A1760" s="186">
        <v>1770</v>
      </c>
      <c r="B1760" s="2">
        <v>492237</v>
      </c>
      <c r="C1760" s="2" t="s">
        <v>798</v>
      </c>
      <c r="D1760" s="2" t="s">
        <v>8637</v>
      </c>
      <c r="E1760" s="2" t="s">
        <v>8638</v>
      </c>
      <c r="F1760" s="196" t="s">
        <v>4334</v>
      </c>
      <c r="G1760" s="2">
        <v>3</v>
      </c>
      <c r="H1760" s="2" t="s">
        <v>5760</v>
      </c>
      <c r="I1760" s="2" t="s">
        <v>5012</v>
      </c>
      <c r="J1760" s="2" t="s">
        <v>64</v>
      </c>
      <c r="K1760" s="2" t="s">
        <v>42</v>
      </c>
      <c r="L1760" s="34" t="str">
        <f t="shared" si="108"/>
        <v>藤川　大地 (3)</v>
      </c>
      <c r="M1760" s="34" t="str">
        <f t="shared" si="109"/>
        <v>03</v>
      </c>
      <c r="N1760" s="34" t="str">
        <f t="shared" si="110"/>
        <v>Daichi FUJIKAWA (03)</v>
      </c>
      <c r="O1760" s="34">
        <f t="shared" si="111"/>
        <v>100001770</v>
      </c>
    </row>
    <row r="1761" spans="1:15" ht="18">
      <c r="A1761" s="186">
        <v>1771</v>
      </c>
      <c r="B1761" s="2">
        <v>492237</v>
      </c>
      <c r="C1761" s="2" t="s">
        <v>798</v>
      </c>
      <c r="D1761" s="2" t="s">
        <v>8639</v>
      </c>
      <c r="E1761" s="2" t="s">
        <v>8640</v>
      </c>
      <c r="F1761" s="196" t="s">
        <v>4965</v>
      </c>
      <c r="G1761" s="2">
        <v>3</v>
      </c>
      <c r="H1761" s="2" t="s">
        <v>5760</v>
      </c>
      <c r="I1761" s="2" t="s">
        <v>616</v>
      </c>
      <c r="J1761" s="2" t="s">
        <v>71</v>
      </c>
      <c r="K1761" s="2" t="s">
        <v>42</v>
      </c>
      <c r="L1761" s="34" t="str">
        <f t="shared" si="108"/>
        <v>野上　煌輝 (3)</v>
      </c>
      <c r="M1761" s="34" t="str">
        <f t="shared" si="109"/>
        <v>04</v>
      </c>
      <c r="N1761" s="34" t="str">
        <f t="shared" si="110"/>
        <v>Koki NOGAMI (04)</v>
      </c>
      <c r="O1761" s="34">
        <f t="shared" si="111"/>
        <v>100001771</v>
      </c>
    </row>
    <row r="1762" spans="1:15" ht="18">
      <c r="A1762" s="186">
        <v>1772</v>
      </c>
      <c r="B1762" s="2">
        <v>492237</v>
      </c>
      <c r="C1762" s="2" t="s">
        <v>798</v>
      </c>
      <c r="D1762" s="2" t="s">
        <v>8641</v>
      </c>
      <c r="E1762" s="2" t="s">
        <v>8642</v>
      </c>
      <c r="F1762" s="196" t="s">
        <v>3957</v>
      </c>
      <c r="G1762" s="2">
        <v>3</v>
      </c>
      <c r="H1762" s="2" t="s">
        <v>5760</v>
      </c>
      <c r="I1762" s="2" t="s">
        <v>8643</v>
      </c>
      <c r="J1762" s="2" t="s">
        <v>276</v>
      </c>
      <c r="K1762" s="2" t="s">
        <v>42</v>
      </c>
      <c r="L1762" s="34" t="str">
        <f t="shared" si="108"/>
        <v>江金　翔太 (3)</v>
      </c>
      <c r="M1762" s="34" t="str">
        <f t="shared" si="109"/>
        <v>04</v>
      </c>
      <c r="N1762" s="34" t="str">
        <f t="shared" si="110"/>
        <v>Shota EGANE (04)</v>
      </c>
      <c r="O1762" s="34">
        <f t="shared" si="111"/>
        <v>100001772</v>
      </c>
    </row>
    <row r="1763" spans="1:15" ht="18">
      <c r="A1763" s="186">
        <v>1773</v>
      </c>
      <c r="B1763" s="2">
        <v>492237</v>
      </c>
      <c r="C1763" s="2" t="s">
        <v>798</v>
      </c>
      <c r="D1763" s="2" t="s">
        <v>8644</v>
      </c>
      <c r="E1763" s="2" t="s">
        <v>2814</v>
      </c>
      <c r="F1763" s="196" t="s">
        <v>4113</v>
      </c>
      <c r="G1763" s="2">
        <v>3</v>
      </c>
      <c r="H1763" s="2" t="s">
        <v>5760</v>
      </c>
      <c r="I1763" s="2" t="s">
        <v>202</v>
      </c>
      <c r="J1763" s="2" t="s">
        <v>480</v>
      </c>
      <c r="K1763" s="2" t="s">
        <v>42</v>
      </c>
      <c r="L1763" s="34" t="str">
        <f t="shared" si="108"/>
        <v>増田　良暉 (3)</v>
      </c>
      <c r="M1763" s="34" t="str">
        <f t="shared" si="109"/>
        <v>04</v>
      </c>
      <c r="N1763" s="34" t="str">
        <f t="shared" si="110"/>
        <v>Yoshiki MASUDA (04)</v>
      </c>
      <c r="O1763" s="34">
        <f t="shared" si="111"/>
        <v>100001773</v>
      </c>
    </row>
    <row r="1764" spans="1:15" ht="18">
      <c r="A1764" s="186">
        <v>1774</v>
      </c>
      <c r="B1764" s="2">
        <v>492237</v>
      </c>
      <c r="C1764" s="2" t="s">
        <v>798</v>
      </c>
      <c r="D1764" s="2" t="s">
        <v>8645</v>
      </c>
      <c r="E1764" s="2" t="s">
        <v>8646</v>
      </c>
      <c r="F1764" s="196" t="s">
        <v>4039</v>
      </c>
      <c r="G1764" s="2">
        <v>4</v>
      </c>
      <c r="H1764" s="2" t="s">
        <v>5760</v>
      </c>
      <c r="I1764" s="2" t="s">
        <v>253</v>
      </c>
      <c r="J1764" s="2" t="s">
        <v>60</v>
      </c>
      <c r="K1764" s="2" t="s">
        <v>42</v>
      </c>
      <c r="L1764" s="34" t="str">
        <f t="shared" si="108"/>
        <v>樋口　拓実 (4)</v>
      </c>
      <c r="M1764" s="34" t="str">
        <f t="shared" si="109"/>
        <v>04</v>
      </c>
      <c r="N1764" s="34" t="str">
        <f t="shared" si="110"/>
        <v>Takumi HIGUCHI (04)</v>
      </c>
      <c r="O1764" s="34">
        <f t="shared" si="111"/>
        <v>100001774</v>
      </c>
    </row>
    <row r="1765" spans="1:15" ht="18">
      <c r="A1765" s="186">
        <v>1775</v>
      </c>
      <c r="B1765" s="2">
        <v>492237</v>
      </c>
      <c r="C1765" s="2" t="s">
        <v>798</v>
      </c>
      <c r="D1765" s="2" t="s">
        <v>8647</v>
      </c>
      <c r="E1765" s="2" t="s">
        <v>8648</v>
      </c>
      <c r="F1765" s="196" t="s">
        <v>7658</v>
      </c>
      <c r="G1765" s="2">
        <v>3</v>
      </c>
      <c r="H1765" s="2" t="s">
        <v>5760</v>
      </c>
      <c r="I1765" s="2" t="s">
        <v>622</v>
      </c>
      <c r="J1765" s="2" t="s">
        <v>1912</v>
      </c>
      <c r="K1765" s="2" t="s">
        <v>42</v>
      </c>
      <c r="L1765" s="34" t="str">
        <f t="shared" si="108"/>
        <v>玉井　成樹 (3)</v>
      </c>
      <c r="M1765" s="34" t="str">
        <f t="shared" si="109"/>
        <v>04</v>
      </c>
      <c r="N1765" s="34" t="str">
        <f t="shared" si="110"/>
        <v>Naruki TAMAI (04)</v>
      </c>
      <c r="O1765" s="34">
        <f t="shared" si="111"/>
        <v>100001775</v>
      </c>
    </row>
    <row r="1766" spans="1:15" ht="18">
      <c r="A1766" s="186">
        <v>1776</v>
      </c>
      <c r="B1766" s="2">
        <v>492237</v>
      </c>
      <c r="C1766" s="2" t="s">
        <v>798</v>
      </c>
      <c r="D1766" s="2" t="s">
        <v>8649</v>
      </c>
      <c r="E1766" s="2" t="s">
        <v>8650</v>
      </c>
      <c r="F1766" s="196" t="s">
        <v>8651</v>
      </c>
      <c r="G1766" s="2">
        <v>3</v>
      </c>
      <c r="H1766" s="2" t="s">
        <v>5760</v>
      </c>
      <c r="I1766" s="2" t="s">
        <v>8652</v>
      </c>
      <c r="J1766" s="2" t="s">
        <v>8653</v>
      </c>
      <c r="K1766" s="2" t="s">
        <v>42</v>
      </c>
      <c r="L1766" s="34" t="str">
        <f t="shared" si="108"/>
        <v>矢田　一徳 (3)</v>
      </c>
      <c r="M1766" s="34" t="str">
        <f t="shared" si="109"/>
        <v>04</v>
      </c>
      <c r="N1766" s="34" t="str">
        <f t="shared" si="110"/>
        <v>Ittoku YATA (04)</v>
      </c>
      <c r="O1766" s="34">
        <f t="shared" si="111"/>
        <v>100001776</v>
      </c>
    </row>
    <row r="1767" spans="1:15" ht="18">
      <c r="A1767" s="186">
        <v>1777</v>
      </c>
      <c r="B1767" s="2">
        <v>492237</v>
      </c>
      <c r="C1767" s="2" t="s">
        <v>798</v>
      </c>
      <c r="D1767" s="2" t="s">
        <v>8654</v>
      </c>
      <c r="E1767" s="2" t="s">
        <v>8655</v>
      </c>
      <c r="F1767" s="196" t="s">
        <v>8656</v>
      </c>
      <c r="G1767" s="2">
        <v>3</v>
      </c>
      <c r="H1767" s="2" t="s">
        <v>5760</v>
      </c>
      <c r="I1767" s="2" t="s">
        <v>1175</v>
      </c>
      <c r="J1767" s="2" t="s">
        <v>140</v>
      </c>
      <c r="K1767" s="2" t="s">
        <v>42</v>
      </c>
      <c r="L1767" s="34" t="str">
        <f t="shared" si="108"/>
        <v>横手　一輝 (3)</v>
      </c>
      <c r="M1767" s="34" t="str">
        <f t="shared" si="109"/>
        <v>05</v>
      </c>
      <c r="N1767" s="34" t="str">
        <f t="shared" si="110"/>
        <v>Kazuki YOKOTE (05)</v>
      </c>
      <c r="O1767" s="34">
        <f t="shared" si="111"/>
        <v>100001777</v>
      </c>
    </row>
    <row r="1768" spans="1:15" ht="18">
      <c r="A1768" s="186">
        <v>1778</v>
      </c>
      <c r="B1768" s="2">
        <v>492237</v>
      </c>
      <c r="C1768" s="2" t="s">
        <v>798</v>
      </c>
      <c r="D1768" s="2" t="s">
        <v>8657</v>
      </c>
      <c r="E1768" s="2" t="s">
        <v>8658</v>
      </c>
      <c r="F1768" s="196" t="s">
        <v>4069</v>
      </c>
      <c r="G1768" s="2" t="s">
        <v>501</v>
      </c>
      <c r="H1768" s="2" t="s">
        <v>5760</v>
      </c>
      <c r="I1768" s="2" t="s">
        <v>8659</v>
      </c>
      <c r="J1768" s="2" t="s">
        <v>801</v>
      </c>
      <c r="K1768" s="2" t="s">
        <v>42</v>
      </c>
      <c r="L1768" s="34" t="str">
        <f t="shared" si="108"/>
        <v>速水　修史 (M2)</v>
      </c>
      <c r="M1768" s="34" t="str">
        <f t="shared" si="109"/>
        <v>01</v>
      </c>
      <c r="N1768" s="34" t="str">
        <f t="shared" si="110"/>
        <v>Shuji HAYAMIZU (01)</v>
      </c>
      <c r="O1768" s="34">
        <f t="shared" si="111"/>
        <v>100001778</v>
      </c>
    </row>
    <row r="1769" spans="1:15" ht="18">
      <c r="A1769" s="186">
        <v>1779</v>
      </c>
      <c r="B1769" s="2">
        <v>492237</v>
      </c>
      <c r="C1769" s="2" t="s">
        <v>798</v>
      </c>
      <c r="D1769" s="2" t="s">
        <v>8660</v>
      </c>
      <c r="E1769" s="2" t="s">
        <v>8661</v>
      </c>
      <c r="F1769" s="196" t="s">
        <v>7052</v>
      </c>
      <c r="G1769" s="2">
        <v>2</v>
      </c>
      <c r="H1769" s="2" t="s">
        <v>5760</v>
      </c>
      <c r="I1769" s="2" t="s">
        <v>8662</v>
      </c>
      <c r="J1769" s="2" t="s">
        <v>467</v>
      </c>
      <c r="K1769" s="2" t="s">
        <v>42</v>
      </c>
      <c r="L1769" s="34" t="str">
        <f t="shared" si="108"/>
        <v>本山　凱生 (2)</v>
      </c>
      <c r="M1769" s="34" t="str">
        <f t="shared" si="109"/>
        <v>05</v>
      </c>
      <c r="N1769" s="34" t="str">
        <f t="shared" si="110"/>
        <v>Kaisei MOTOYAMA (05)</v>
      </c>
      <c r="O1769" s="34">
        <f t="shared" si="111"/>
        <v>100001779</v>
      </c>
    </row>
    <row r="1770" spans="1:15" ht="18">
      <c r="A1770" s="186">
        <v>1780</v>
      </c>
      <c r="B1770" s="2">
        <v>492237</v>
      </c>
      <c r="C1770" s="2" t="s">
        <v>798</v>
      </c>
      <c r="D1770" s="2" t="s">
        <v>8663</v>
      </c>
      <c r="E1770" s="2" t="s">
        <v>8664</v>
      </c>
      <c r="F1770" s="196" t="s">
        <v>5921</v>
      </c>
      <c r="G1770" s="2">
        <v>2</v>
      </c>
      <c r="H1770" s="2" t="s">
        <v>5760</v>
      </c>
      <c r="I1770" s="2" t="s">
        <v>8665</v>
      </c>
      <c r="J1770" s="2" t="s">
        <v>281</v>
      </c>
      <c r="K1770" s="2" t="s">
        <v>42</v>
      </c>
      <c r="L1770" s="34" t="str">
        <f t="shared" si="108"/>
        <v>島瀬　裕次 (2)</v>
      </c>
      <c r="M1770" s="34" t="str">
        <f t="shared" si="109"/>
        <v>05</v>
      </c>
      <c r="N1770" s="34" t="str">
        <f t="shared" si="110"/>
        <v>Yuji SHIMASE (05)</v>
      </c>
      <c r="O1770" s="34">
        <f t="shared" si="111"/>
        <v>100001780</v>
      </c>
    </row>
    <row r="1771" spans="1:15" ht="18">
      <c r="A1771" s="186">
        <v>1781</v>
      </c>
      <c r="B1771" s="2">
        <v>492237</v>
      </c>
      <c r="C1771" s="2" t="s">
        <v>798</v>
      </c>
      <c r="D1771" s="2" t="s">
        <v>8666</v>
      </c>
      <c r="E1771" s="2" t="s">
        <v>8667</v>
      </c>
      <c r="F1771" s="196" t="s">
        <v>6926</v>
      </c>
      <c r="G1771" s="2">
        <v>2</v>
      </c>
      <c r="H1771" s="2" t="s">
        <v>5760</v>
      </c>
      <c r="I1771" s="2" t="s">
        <v>4223</v>
      </c>
      <c r="J1771" s="2" t="s">
        <v>320</v>
      </c>
      <c r="K1771" s="2" t="s">
        <v>42</v>
      </c>
      <c r="L1771" s="34" t="str">
        <f t="shared" si="108"/>
        <v>福島　晴 (2)</v>
      </c>
      <c r="M1771" s="34" t="str">
        <f t="shared" si="109"/>
        <v>05</v>
      </c>
      <c r="N1771" s="34" t="str">
        <f t="shared" si="110"/>
        <v>Haru FUKUSHIMA (05)</v>
      </c>
      <c r="O1771" s="34">
        <f t="shared" si="111"/>
        <v>100001781</v>
      </c>
    </row>
    <row r="1772" spans="1:15" ht="18">
      <c r="A1772" s="186">
        <v>1782</v>
      </c>
      <c r="B1772" s="2">
        <v>492237</v>
      </c>
      <c r="C1772" s="2" t="s">
        <v>798</v>
      </c>
      <c r="D1772" s="2" t="s">
        <v>8668</v>
      </c>
      <c r="E1772" s="2" t="s">
        <v>8669</v>
      </c>
      <c r="F1772" s="196" t="s">
        <v>3773</v>
      </c>
      <c r="G1772" s="2">
        <v>2</v>
      </c>
      <c r="H1772" s="2" t="s">
        <v>5760</v>
      </c>
      <c r="I1772" s="2" t="s">
        <v>972</v>
      </c>
      <c r="J1772" s="2" t="s">
        <v>436</v>
      </c>
      <c r="K1772" s="2" t="s">
        <v>42</v>
      </c>
      <c r="L1772" s="34" t="str">
        <f t="shared" si="108"/>
        <v>下村　響生 (2)</v>
      </c>
      <c r="M1772" s="34" t="str">
        <f t="shared" si="109"/>
        <v>05</v>
      </c>
      <c r="N1772" s="34" t="str">
        <f t="shared" si="110"/>
        <v>Hibiki SHIMOMURA (05)</v>
      </c>
      <c r="O1772" s="34">
        <f t="shared" si="111"/>
        <v>100001782</v>
      </c>
    </row>
    <row r="1773" spans="1:15" ht="18">
      <c r="A1773" s="186">
        <v>1783</v>
      </c>
      <c r="B1773" s="2">
        <v>492237</v>
      </c>
      <c r="C1773" s="2" t="s">
        <v>798</v>
      </c>
      <c r="D1773" s="2" t="s">
        <v>8670</v>
      </c>
      <c r="E1773" s="2" t="s">
        <v>8671</v>
      </c>
      <c r="F1773" s="196" t="s">
        <v>4661</v>
      </c>
      <c r="G1773" s="2">
        <v>3</v>
      </c>
      <c r="H1773" s="2" t="s">
        <v>5760</v>
      </c>
      <c r="I1773" s="2" t="s">
        <v>8672</v>
      </c>
      <c r="J1773" s="2" t="s">
        <v>729</v>
      </c>
      <c r="K1773" s="2" t="s">
        <v>42</v>
      </c>
      <c r="L1773" s="34" t="str">
        <f t="shared" si="108"/>
        <v>稲岡　憲侑 (3)</v>
      </c>
      <c r="M1773" s="34" t="str">
        <f t="shared" si="109"/>
        <v>04</v>
      </c>
      <c r="N1773" s="34" t="str">
        <f t="shared" si="110"/>
        <v>Noriyuki INAOKA (04)</v>
      </c>
      <c r="O1773" s="34">
        <f t="shared" si="111"/>
        <v>100001783</v>
      </c>
    </row>
    <row r="1774" spans="1:15" ht="18">
      <c r="A1774" s="186">
        <v>1784</v>
      </c>
      <c r="B1774" s="2">
        <v>492237</v>
      </c>
      <c r="C1774" s="2" t="s">
        <v>798</v>
      </c>
      <c r="D1774" s="2" t="s">
        <v>8673</v>
      </c>
      <c r="E1774" s="2" t="s">
        <v>8674</v>
      </c>
      <c r="F1774" s="196" t="s">
        <v>5473</v>
      </c>
      <c r="G1774" s="2">
        <v>3</v>
      </c>
      <c r="H1774" s="2" t="s">
        <v>5760</v>
      </c>
      <c r="I1774" s="2" t="s">
        <v>881</v>
      </c>
      <c r="J1774" s="2" t="s">
        <v>1292</v>
      </c>
      <c r="K1774" s="2" t="s">
        <v>42</v>
      </c>
      <c r="L1774" s="34" t="str">
        <f t="shared" si="108"/>
        <v>辻　飛向 (3)</v>
      </c>
      <c r="M1774" s="34" t="str">
        <f t="shared" si="109"/>
        <v>04</v>
      </c>
      <c r="N1774" s="34" t="str">
        <f t="shared" si="110"/>
        <v>Hinata TSUJI (04)</v>
      </c>
      <c r="O1774" s="34">
        <f t="shared" si="111"/>
        <v>100001784</v>
      </c>
    </row>
    <row r="1775" spans="1:15" ht="18">
      <c r="A1775" s="186">
        <v>1785</v>
      </c>
      <c r="B1775" s="2">
        <v>492237</v>
      </c>
      <c r="C1775" s="2" t="s">
        <v>798</v>
      </c>
      <c r="D1775" s="2" t="s">
        <v>8675</v>
      </c>
      <c r="E1775" s="2" t="s">
        <v>8676</v>
      </c>
      <c r="F1775" s="196" t="s">
        <v>8556</v>
      </c>
      <c r="G1775" s="2">
        <v>2</v>
      </c>
      <c r="H1775" s="2" t="s">
        <v>5760</v>
      </c>
      <c r="I1775" s="2" t="s">
        <v>1202</v>
      </c>
      <c r="J1775" s="2" t="s">
        <v>457</v>
      </c>
      <c r="K1775" s="2" t="s">
        <v>42</v>
      </c>
      <c r="L1775" s="34" t="str">
        <f t="shared" si="108"/>
        <v>瀬川　柊也 (2)</v>
      </c>
      <c r="M1775" s="34" t="str">
        <f t="shared" si="109"/>
        <v>05</v>
      </c>
      <c r="N1775" s="34" t="str">
        <f t="shared" si="110"/>
        <v>Shuya SEGAWA (05)</v>
      </c>
      <c r="O1775" s="34">
        <f t="shared" si="111"/>
        <v>100001785</v>
      </c>
    </row>
    <row r="1776" spans="1:15" ht="18">
      <c r="A1776" s="186">
        <v>1786</v>
      </c>
      <c r="B1776" s="2">
        <v>492237</v>
      </c>
      <c r="C1776" s="2" t="s">
        <v>798</v>
      </c>
      <c r="D1776" s="2" t="s">
        <v>8677</v>
      </c>
      <c r="E1776" s="2" t="s">
        <v>8678</v>
      </c>
      <c r="F1776" s="196" t="s">
        <v>7719</v>
      </c>
      <c r="G1776" s="2">
        <v>2</v>
      </c>
      <c r="H1776" s="2" t="s">
        <v>5760</v>
      </c>
      <c r="I1776" s="2" t="s">
        <v>142</v>
      </c>
      <c r="J1776" s="2" t="s">
        <v>766</v>
      </c>
      <c r="K1776" s="2" t="s">
        <v>42</v>
      </c>
      <c r="L1776" s="34" t="str">
        <f t="shared" si="108"/>
        <v>岡本　風太 (2)</v>
      </c>
      <c r="M1776" s="34" t="str">
        <f t="shared" si="109"/>
        <v>05</v>
      </c>
      <c r="N1776" s="34" t="str">
        <f t="shared" si="110"/>
        <v>Futa OKAMOTO (05)</v>
      </c>
      <c r="O1776" s="34">
        <f t="shared" si="111"/>
        <v>100001786</v>
      </c>
    </row>
    <row r="1777" spans="1:15" ht="18">
      <c r="A1777" s="186">
        <v>1787</v>
      </c>
      <c r="B1777" s="2">
        <v>492237</v>
      </c>
      <c r="C1777" s="2" t="s">
        <v>798</v>
      </c>
      <c r="D1777" s="2" t="s">
        <v>8679</v>
      </c>
      <c r="E1777" s="2" t="s">
        <v>8680</v>
      </c>
      <c r="F1777" s="196" t="s">
        <v>8681</v>
      </c>
      <c r="G1777" s="2">
        <v>3</v>
      </c>
      <c r="H1777" s="2" t="s">
        <v>5760</v>
      </c>
      <c r="I1777" s="2" t="s">
        <v>8682</v>
      </c>
      <c r="J1777" s="2" t="s">
        <v>92</v>
      </c>
      <c r="K1777" s="2" t="s">
        <v>42</v>
      </c>
      <c r="L1777" s="34" t="str">
        <f t="shared" si="108"/>
        <v>松上　隼和 (3)</v>
      </c>
      <c r="M1777" s="34" t="str">
        <f t="shared" si="109"/>
        <v>05</v>
      </c>
      <c r="N1777" s="34" t="str">
        <f t="shared" si="110"/>
        <v>Hayato MATSUGAMI (05)</v>
      </c>
      <c r="O1777" s="34">
        <f t="shared" si="111"/>
        <v>100001787</v>
      </c>
    </row>
    <row r="1778" spans="1:15" ht="18">
      <c r="A1778" s="186">
        <v>1788</v>
      </c>
      <c r="B1778" s="2">
        <v>492604</v>
      </c>
      <c r="C1778" s="2" t="s">
        <v>989</v>
      </c>
      <c r="D1778" s="2" t="s">
        <v>1828</v>
      </c>
      <c r="E1778" s="2" t="s">
        <v>1829</v>
      </c>
      <c r="F1778" s="196" t="s">
        <v>5013</v>
      </c>
      <c r="G1778" s="2">
        <v>4</v>
      </c>
      <c r="H1778" s="2" t="s">
        <v>5978</v>
      </c>
      <c r="I1778" s="2" t="s">
        <v>1438</v>
      </c>
      <c r="J1778" s="2" t="s">
        <v>541</v>
      </c>
      <c r="K1778" s="2" t="s">
        <v>42</v>
      </c>
      <c r="L1778" s="34" t="str">
        <f t="shared" si="108"/>
        <v>入江　聖空 (4)</v>
      </c>
      <c r="M1778" s="34" t="str">
        <f t="shared" si="109"/>
        <v>03</v>
      </c>
      <c r="N1778" s="34" t="str">
        <f t="shared" si="110"/>
        <v>Sora IRIE (03)</v>
      </c>
      <c r="O1778" s="34">
        <f t="shared" si="111"/>
        <v>100001788</v>
      </c>
    </row>
    <row r="1779" spans="1:15" ht="18">
      <c r="A1779" s="186">
        <v>1789</v>
      </c>
      <c r="B1779" s="2">
        <v>492604</v>
      </c>
      <c r="C1779" s="2" t="s">
        <v>989</v>
      </c>
      <c r="D1779" s="2" t="s">
        <v>1830</v>
      </c>
      <c r="E1779" s="2" t="s">
        <v>1831</v>
      </c>
      <c r="F1779" s="196" t="s">
        <v>4073</v>
      </c>
      <c r="G1779" s="2">
        <v>4</v>
      </c>
      <c r="H1779" s="2" t="s">
        <v>5760</v>
      </c>
      <c r="I1779" s="2" t="s">
        <v>1832</v>
      </c>
      <c r="J1779" s="2" t="s">
        <v>68</v>
      </c>
      <c r="K1779" s="2" t="s">
        <v>42</v>
      </c>
      <c r="L1779" s="34" t="str">
        <f t="shared" si="108"/>
        <v>髙　聖翔 (4)</v>
      </c>
      <c r="M1779" s="34" t="str">
        <f t="shared" si="109"/>
        <v>04</v>
      </c>
      <c r="N1779" s="34" t="str">
        <f t="shared" si="110"/>
        <v>Masato TAKA (04)</v>
      </c>
      <c r="O1779" s="34">
        <f t="shared" si="111"/>
        <v>100001789</v>
      </c>
    </row>
    <row r="1780" spans="1:15" ht="18">
      <c r="A1780" s="186">
        <v>1790</v>
      </c>
      <c r="B1780" s="2">
        <v>492604</v>
      </c>
      <c r="C1780" s="2" t="s">
        <v>989</v>
      </c>
      <c r="D1780" s="2" t="s">
        <v>1833</v>
      </c>
      <c r="E1780" s="2" t="s">
        <v>1834</v>
      </c>
      <c r="F1780" s="196" t="s">
        <v>3734</v>
      </c>
      <c r="G1780" s="2">
        <v>4</v>
      </c>
      <c r="H1780" s="2" t="s">
        <v>5978</v>
      </c>
      <c r="I1780" s="2" t="s">
        <v>881</v>
      </c>
      <c r="J1780" s="2" t="s">
        <v>94</v>
      </c>
      <c r="K1780" s="2" t="s">
        <v>42</v>
      </c>
      <c r="L1780" s="34" t="str">
        <f t="shared" si="108"/>
        <v>辻　蒼汰 (4)</v>
      </c>
      <c r="M1780" s="34" t="str">
        <f t="shared" si="109"/>
        <v>03</v>
      </c>
      <c r="N1780" s="34" t="str">
        <f t="shared" si="110"/>
        <v>Sota TSUJI (03)</v>
      </c>
      <c r="O1780" s="34">
        <f t="shared" si="111"/>
        <v>100001790</v>
      </c>
    </row>
    <row r="1781" spans="1:15" ht="18">
      <c r="A1781" s="186">
        <v>1791</v>
      </c>
      <c r="B1781" s="2">
        <v>492604</v>
      </c>
      <c r="C1781" s="2" t="s">
        <v>989</v>
      </c>
      <c r="D1781" s="2" t="s">
        <v>1835</v>
      </c>
      <c r="E1781" s="2" t="s">
        <v>1836</v>
      </c>
      <c r="F1781" s="196" t="s">
        <v>5014</v>
      </c>
      <c r="G1781" s="2">
        <v>4</v>
      </c>
      <c r="H1781" s="2" t="s">
        <v>5760</v>
      </c>
      <c r="I1781" s="2" t="s">
        <v>653</v>
      </c>
      <c r="J1781" s="2" t="s">
        <v>632</v>
      </c>
      <c r="K1781" s="2" t="s">
        <v>42</v>
      </c>
      <c r="L1781" s="34" t="str">
        <f t="shared" si="108"/>
        <v>寺本　京介 (4)</v>
      </c>
      <c r="M1781" s="34" t="str">
        <f t="shared" si="109"/>
        <v>04</v>
      </c>
      <c r="N1781" s="34" t="str">
        <f t="shared" si="110"/>
        <v>Kyosuke TERAMOTO (04)</v>
      </c>
      <c r="O1781" s="34">
        <f t="shared" si="111"/>
        <v>100001791</v>
      </c>
    </row>
    <row r="1782" spans="1:15" ht="18">
      <c r="A1782" s="186">
        <v>1792</v>
      </c>
      <c r="B1782" s="2">
        <v>492604</v>
      </c>
      <c r="C1782" s="2" t="s">
        <v>989</v>
      </c>
      <c r="D1782" s="2" t="s">
        <v>1837</v>
      </c>
      <c r="E1782" s="2" t="s">
        <v>1838</v>
      </c>
      <c r="F1782" s="196" t="s">
        <v>4198</v>
      </c>
      <c r="G1782" s="2">
        <v>4</v>
      </c>
      <c r="H1782" s="2" t="s">
        <v>5779</v>
      </c>
      <c r="I1782" s="2" t="s">
        <v>594</v>
      </c>
      <c r="J1782" s="2" t="s">
        <v>1839</v>
      </c>
      <c r="K1782" s="2" t="s">
        <v>42</v>
      </c>
      <c r="L1782" s="34" t="str">
        <f t="shared" si="108"/>
        <v>土井　琉遠 (4)</v>
      </c>
      <c r="M1782" s="34" t="str">
        <f t="shared" si="109"/>
        <v>04</v>
      </c>
      <c r="N1782" s="34" t="str">
        <f t="shared" si="110"/>
        <v>Rion DOI (04)</v>
      </c>
      <c r="O1782" s="34">
        <f t="shared" si="111"/>
        <v>100001792</v>
      </c>
    </row>
    <row r="1783" spans="1:15" ht="18">
      <c r="A1783" s="186">
        <v>1793</v>
      </c>
      <c r="B1783" s="2">
        <v>492604</v>
      </c>
      <c r="C1783" s="2" t="s">
        <v>989</v>
      </c>
      <c r="D1783" s="2" t="s">
        <v>2657</v>
      </c>
      <c r="E1783" s="2" t="s">
        <v>2658</v>
      </c>
      <c r="F1783" s="196" t="s">
        <v>4288</v>
      </c>
      <c r="G1783" s="2">
        <v>4</v>
      </c>
      <c r="H1783" s="2" t="s">
        <v>5978</v>
      </c>
      <c r="I1783" s="2" t="s">
        <v>80</v>
      </c>
      <c r="J1783" s="2" t="s">
        <v>318</v>
      </c>
      <c r="K1783" s="2" t="s">
        <v>42</v>
      </c>
      <c r="L1783" s="34" t="str">
        <f t="shared" si="108"/>
        <v>谷口　知弘 (4)</v>
      </c>
      <c r="M1783" s="34" t="str">
        <f t="shared" si="109"/>
        <v>03</v>
      </c>
      <c r="N1783" s="34" t="str">
        <f t="shared" si="110"/>
        <v>Tomohiro TANIGUCHI (03)</v>
      </c>
      <c r="O1783" s="34">
        <f t="shared" si="111"/>
        <v>100001793</v>
      </c>
    </row>
    <row r="1784" spans="1:15" ht="18">
      <c r="A1784" s="186">
        <v>1794</v>
      </c>
      <c r="B1784" s="2">
        <v>492604</v>
      </c>
      <c r="C1784" s="2" t="s">
        <v>989</v>
      </c>
      <c r="D1784" s="2" t="s">
        <v>5016</v>
      </c>
      <c r="E1784" s="2" t="s">
        <v>5017</v>
      </c>
      <c r="F1784" s="196" t="s">
        <v>5018</v>
      </c>
      <c r="G1784" s="2">
        <v>3</v>
      </c>
      <c r="H1784" s="2" t="s">
        <v>5768</v>
      </c>
      <c r="I1784" s="2" t="s">
        <v>402</v>
      </c>
      <c r="J1784" s="2" t="s">
        <v>281</v>
      </c>
      <c r="K1784" s="2" t="s">
        <v>42</v>
      </c>
      <c r="L1784" s="34" t="str">
        <f t="shared" si="108"/>
        <v>高橋　佑治 (3)</v>
      </c>
      <c r="M1784" s="34" t="str">
        <f t="shared" si="109"/>
        <v>04</v>
      </c>
      <c r="N1784" s="34" t="str">
        <f t="shared" si="110"/>
        <v>Yuji TAKAHASHI (04)</v>
      </c>
      <c r="O1784" s="34">
        <f t="shared" si="111"/>
        <v>100001794</v>
      </c>
    </row>
    <row r="1785" spans="1:15" ht="18">
      <c r="A1785" s="186">
        <v>1795</v>
      </c>
      <c r="B1785" s="2">
        <v>492604</v>
      </c>
      <c r="C1785" s="2" t="s">
        <v>989</v>
      </c>
      <c r="D1785" s="2" t="s">
        <v>5019</v>
      </c>
      <c r="E1785" s="2" t="s">
        <v>5020</v>
      </c>
      <c r="F1785" s="196" t="s">
        <v>5021</v>
      </c>
      <c r="G1785" s="2">
        <v>3</v>
      </c>
      <c r="H1785" s="2" t="s">
        <v>5762</v>
      </c>
      <c r="I1785" s="2" t="s">
        <v>5022</v>
      </c>
      <c r="J1785" s="2" t="s">
        <v>123</v>
      </c>
      <c r="K1785" s="2" t="s">
        <v>42</v>
      </c>
      <c r="L1785" s="34" t="str">
        <f t="shared" si="108"/>
        <v>三栖　滉介 (3)</v>
      </c>
      <c r="M1785" s="34" t="str">
        <f t="shared" si="109"/>
        <v>04</v>
      </c>
      <c r="N1785" s="34" t="str">
        <f t="shared" si="110"/>
        <v>Kosuke MISU (04)</v>
      </c>
      <c r="O1785" s="34">
        <f t="shared" si="111"/>
        <v>100001795</v>
      </c>
    </row>
    <row r="1786" spans="1:15" ht="18">
      <c r="A1786" s="186">
        <v>1796</v>
      </c>
      <c r="B1786" s="2">
        <v>492604</v>
      </c>
      <c r="C1786" s="2" t="s">
        <v>989</v>
      </c>
      <c r="D1786" s="2" t="s">
        <v>5023</v>
      </c>
      <c r="E1786" s="2" t="s">
        <v>5024</v>
      </c>
      <c r="F1786" s="196" t="s">
        <v>4540</v>
      </c>
      <c r="G1786" s="2">
        <v>4</v>
      </c>
      <c r="H1786" s="2" t="s">
        <v>5978</v>
      </c>
      <c r="I1786" s="2" t="s">
        <v>5025</v>
      </c>
      <c r="J1786" s="2" t="s">
        <v>5026</v>
      </c>
      <c r="K1786" s="2" t="s">
        <v>42</v>
      </c>
      <c r="L1786" s="34" t="str">
        <f t="shared" si="108"/>
        <v>満嶌　章稔 (4)</v>
      </c>
      <c r="M1786" s="34" t="str">
        <f t="shared" si="109"/>
        <v>04</v>
      </c>
      <c r="N1786" s="34" t="str">
        <f t="shared" si="110"/>
        <v>Akitoshi MAJIMA (04)</v>
      </c>
      <c r="O1786" s="34">
        <f t="shared" si="111"/>
        <v>100001796</v>
      </c>
    </row>
    <row r="1787" spans="1:15" ht="18">
      <c r="A1787" s="186">
        <v>1797</v>
      </c>
      <c r="B1787" s="2">
        <v>492604</v>
      </c>
      <c r="C1787" s="2" t="s">
        <v>989</v>
      </c>
      <c r="D1787" s="2" t="s">
        <v>5027</v>
      </c>
      <c r="E1787" s="2" t="s">
        <v>5028</v>
      </c>
      <c r="F1787" s="196" t="s">
        <v>5029</v>
      </c>
      <c r="G1787" s="2">
        <v>3</v>
      </c>
      <c r="H1787" s="2" t="s">
        <v>5978</v>
      </c>
      <c r="I1787" s="2" t="s">
        <v>108</v>
      </c>
      <c r="J1787" s="2" t="s">
        <v>198</v>
      </c>
      <c r="K1787" s="2" t="s">
        <v>42</v>
      </c>
      <c r="L1787" s="34" t="str">
        <f t="shared" si="108"/>
        <v>小林　俊輝 (3)</v>
      </c>
      <c r="M1787" s="34" t="str">
        <f t="shared" si="109"/>
        <v>04</v>
      </c>
      <c r="N1787" s="34" t="str">
        <f t="shared" si="110"/>
        <v>Toshiki KOBAYASHI (04)</v>
      </c>
      <c r="O1787" s="34">
        <f t="shared" si="111"/>
        <v>100001797</v>
      </c>
    </row>
    <row r="1788" spans="1:15" ht="18">
      <c r="A1788" s="186">
        <v>1798</v>
      </c>
      <c r="B1788" s="2">
        <v>492604</v>
      </c>
      <c r="C1788" s="2" t="s">
        <v>989</v>
      </c>
      <c r="D1788" s="2" t="s">
        <v>8683</v>
      </c>
      <c r="E1788" s="2" t="s">
        <v>8684</v>
      </c>
      <c r="F1788" s="196" t="s">
        <v>6042</v>
      </c>
      <c r="G1788" s="2">
        <v>3</v>
      </c>
      <c r="H1788" s="2" t="s">
        <v>5978</v>
      </c>
      <c r="I1788" s="2" t="s">
        <v>8685</v>
      </c>
      <c r="J1788" s="2" t="s">
        <v>852</v>
      </c>
      <c r="K1788" s="2" t="s">
        <v>42</v>
      </c>
      <c r="L1788" s="34" t="str">
        <f t="shared" si="108"/>
        <v>花染　元太 (3)</v>
      </c>
      <c r="M1788" s="34" t="str">
        <f t="shared" si="109"/>
        <v>05</v>
      </c>
      <c r="N1788" s="34" t="str">
        <f t="shared" si="110"/>
        <v>Genta HANAZOME (05)</v>
      </c>
      <c r="O1788" s="34">
        <f t="shared" si="111"/>
        <v>100001798</v>
      </c>
    </row>
    <row r="1789" spans="1:15" ht="18">
      <c r="A1789" s="186">
        <v>1799</v>
      </c>
      <c r="B1789" s="2">
        <v>492604</v>
      </c>
      <c r="C1789" s="2" t="s">
        <v>989</v>
      </c>
      <c r="D1789" s="2" t="s">
        <v>8686</v>
      </c>
      <c r="E1789" s="2" t="s">
        <v>8687</v>
      </c>
      <c r="F1789" s="196" t="s">
        <v>5478</v>
      </c>
      <c r="G1789" s="2">
        <v>3</v>
      </c>
      <c r="H1789" s="2" t="s">
        <v>5978</v>
      </c>
      <c r="I1789" s="2" t="s">
        <v>8688</v>
      </c>
      <c r="J1789" s="2" t="s">
        <v>62</v>
      </c>
      <c r="K1789" s="2" t="s">
        <v>42</v>
      </c>
      <c r="L1789" s="34" t="str">
        <f t="shared" si="108"/>
        <v>櫛間　涼世 (3)</v>
      </c>
      <c r="M1789" s="34" t="str">
        <f t="shared" si="109"/>
        <v>04</v>
      </c>
      <c r="N1789" s="34" t="str">
        <f t="shared" si="110"/>
        <v>Ryosei KUSHIMA (04)</v>
      </c>
      <c r="O1789" s="34">
        <f t="shared" si="111"/>
        <v>100001799</v>
      </c>
    </row>
    <row r="1790" spans="1:15" ht="18">
      <c r="A1790" s="186">
        <v>1800</v>
      </c>
      <c r="B1790" s="2">
        <v>492604</v>
      </c>
      <c r="C1790" s="2" t="s">
        <v>989</v>
      </c>
      <c r="D1790" s="2" t="s">
        <v>8689</v>
      </c>
      <c r="E1790" s="2" t="s">
        <v>8690</v>
      </c>
      <c r="F1790" s="196" t="s">
        <v>6523</v>
      </c>
      <c r="G1790" s="2">
        <v>2</v>
      </c>
      <c r="H1790" s="2" t="s">
        <v>5978</v>
      </c>
      <c r="I1790" s="2" t="s">
        <v>3351</v>
      </c>
      <c r="J1790" s="2" t="s">
        <v>1094</v>
      </c>
      <c r="K1790" s="2" t="s">
        <v>42</v>
      </c>
      <c r="L1790" s="34" t="str">
        <f t="shared" si="108"/>
        <v>南場　豪力 (2)</v>
      </c>
      <c r="M1790" s="34" t="str">
        <f t="shared" si="109"/>
        <v>05</v>
      </c>
      <c r="N1790" s="34" t="str">
        <f t="shared" si="110"/>
        <v>Chikara NAMBA (05)</v>
      </c>
      <c r="O1790" s="34">
        <f t="shared" si="111"/>
        <v>100001800</v>
      </c>
    </row>
    <row r="1791" spans="1:15" ht="18">
      <c r="A1791" s="186">
        <v>1801</v>
      </c>
      <c r="B1791" s="2">
        <v>492604</v>
      </c>
      <c r="C1791" s="2" t="s">
        <v>989</v>
      </c>
      <c r="D1791" s="2" t="s">
        <v>8691</v>
      </c>
      <c r="E1791" s="2" t="s">
        <v>8692</v>
      </c>
      <c r="F1791" s="196" t="s">
        <v>6317</v>
      </c>
      <c r="G1791" s="2">
        <v>2</v>
      </c>
      <c r="H1791" s="2" t="s">
        <v>5978</v>
      </c>
      <c r="I1791" s="2" t="s">
        <v>994</v>
      </c>
      <c r="J1791" s="2" t="s">
        <v>169</v>
      </c>
      <c r="K1791" s="2" t="s">
        <v>42</v>
      </c>
      <c r="L1791" s="34" t="str">
        <f t="shared" si="108"/>
        <v>平尾　優成 (2)</v>
      </c>
      <c r="M1791" s="34" t="str">
        <f t="shared" si="109"/>
        <v>05</v>
      </c>
      <c r="N1791" s="34" t="str">
        <f t="shared" si="110"/>
        <v>Yusei HIRAO (05)</v>
      </c>
      <c r="O1791" s="34">
        <f t="shared" si="111"/>
        <v>100001801</v>
      </c>
    </row>
    <row r="1792" spans="1:15" ht="18">
      <c r="A1792" s="186">
        <v>1802</v>
      </c>
      <c r="B1792" s="2">
        <v>492604</v>
      </c>
      <c r="C1792" s="2" t="s">
        <v>989</v>
      </c>
      <c r="D1792" s="2" t="s">
        <v>8693</v>
      </c>
      <c r="E1792" s="2" t="s">
        <v>8694</v>
      </c>
      <c r="F1792" s="196" t="s">
        <v>8695</v>
      </c>
      <c r="G1792" s="2">
        <v>2</v>
      </c>
      <c r="H1792" s="2" t="s">
        <v>5830</v>
      </c>
      <c r="I1792" s="2" t="s">
        <v>292</v>
      </c>
      <c r="J1792" s="2" t="s">
        <v>7429</v>
      </c>
      <c r="K1792" s="2" t="s">
        <v>42</v>
      </c>
      <c r="L1792" s="34" t="str">
        <f t="shared" si="108"/>
        <v>杉本　直幸 (2)</v>
      </c>
      <c r="M1792" s="34" t="str">
        <f t="shared" si="109"/>
        <v>05</v>
      </c>
      <c r="N1792" s="34" t="str">
        <f t="shared" si="110"/>
        <v>Naoyuki SUGIMOTO (05)</v>
      </c>
      <c r="O1792" s="34">
        <f t="shared" si="111"/>
        <v>100001802</v>
      </c>
    </row>
    <row r="1793" spans="1:15" ht="18">
      <c r="A1793" s="186">
        <v>1803</v>
      </c>
      <c r="B1793" s="2">
        <v>491015</v>
      </c>
      <c r="C1793" s="2" t="s">
        <v>872</v>
      </c>
      <c r="D1793" s="2" t="s">
        <v>873</v>
      </c>
      <c r="E1793" s="2" t="s">
        <v>874</v>
      </c>
      <c r="F1793" s="196" t="s">
        <v>3820</v>
      </c>
      <c r="G1793" s="2" t="s">
        <v>172</v>
      </c>
      <c r="H1793" s="2" t="s">
        <v>5834</v>
      </c>
      <c r="I1793" s="2" t="s">
        <v>875</v>
      </c>
      <c r="J1793" s="2" t="s">
        <v>130</v>
      </c>
      <c r="K1793" s="2" t="s">
        <v>42</v>
      </c>
      <c r="L1793" s="34" t="str">
        <f t="shared" si="108"/>
        <v>髙野　龍也 (M1)</v>
      </c>
      <c r="M1793" s="34" t="str">
        <f t="shared" si="109"/>
        <v>02</v>
      </c>
      <c r="N1793" s="34" t="str">
        <f t="shared" si="110"/>
        <v>Tatsuya TAKANO (02)</v>
      </c>
      <c r="O1793" s="34">
        <f t="shared" si="111"/>
        <v>100001803</v>
      </c>
    </row>
    <row r="1794" spans="1:15" ht="18">
      <c r="A1794" s="186">
        <v>1804</v>
      </c>
      <c r="B1794" s="2">
        <v>491015</v>
      </c>
      <c r="C1794" s="2" t="s">
        <v>872</v>
      </c>
      <c r="D1794" s="2" t="s">
        <v>5216</v>
      </c>
      <c r="E1794" s="2" t="s">
        <v>5217</v>
      </c>
      <c r="F1794" s="196" t="s">
        <v>5218</v>
      </c>
      <c r="G1794" s="2">
        <v>3</v>
      </c>
      <c r="H1794" s="2" t="s">
        <v>5779</v>
      </c>
      <c r="I1794" s="2" t="s">
        <v>5219</v>
      </c>
      <c r="J1794" s="2" t="s">
        <v>5220</v>
      </c>
      <c r="K1794" s="2" t="s">
        <v>42</v>
      </c>
      <c r="L1794" s="34" t="str">
        <f t="shared" si="108"/>
        <v>田岡　信一 (3)</v>
      </c>
      <c r="M1794" s="34" t="str">
        <f t="shared" si="109"/>
        <v>03</v>
      </c>
      <c r="N1794" s="34" t="str">
        <f t="shared" si="110"/>
        <v>Shinichi TAOKA (03)</v>
      </c>
      <c r="O1794" s="34">
        <f t="shared" si="111"/>
        <v>100001804</v>
      </c>
    </row>
    <row r="1795" spans="1:15" ht="18">
      <c r="A1795" s="186">
        <v>1805</v>
      </c>
      <c r="B1795" s="2">
        <v>491015</v>
      </c>
      <c r="C1795" s="2" t="s">
        <v>872</v>
      </c>
      <c r="D1795" s="2" t="s">
        <v>5221</v>
      </c>
      <c r="E1795" s="2" t="s">
        <v>5222</v>
      </c>
      <c r="F1795" s="196" t="s">
        <v>5095</v>
      </c>
      <c r="G1795" s="2">
        <v>3</v>
      </c>
      <c r="H1795" s="2" t="s">
        <v>5779</v>
      </c>
      <c r="I1795" s="2" t="s">
        <v>459</v>
      </c>
      <c r="J1795" s="2" t="s">
        <v>73</v>
      </c>
      <c r="K1795" s="2" t="s">
        <v>42</v>
      </c>
      <c r="L1795" s="34" t="str">
        <f t="shared" ref="L1795:L1858" si="112">IF($A1795="","",$D1795&amp;" ("&amp;$G1795&amp;")")</f>
        <v>宮崎　遼 (3)</v>
      </c>
      <c r="M1795" s="34" t="str">
        <f t="shared" ref="M1795:M1858" si="113">IF($A1795="","",RIGHT(YEAR($F1795),2))</f>
        <v>03</v>
      </c>
      <c r="N1795" s="34" t="str">
        <f t="shared" ref="N1795:N1858" si="114">IF($A1795="","",$J1795&amp;" "&amp;$I1795&amp;" ("&amp;$M1795&amp;")")</f>
        <v>Ryo MIYAZAKI (03)</v>
      </c>
      <c r="O1795" s="34">
        <f t="shared" ref="O1795:O1858" si="115">IF($A1795="","",100000000+$A1795)</f>
        <v>100001805</v>
      </c>
    </row>
    <row r="1796" spans="1:15" ht="18">
      <c r="A1796" s="186">
        <v>1806</v>
      </c>
      <c r="B1796" s="2">
        <v>491015</v>
      </c>
      <c r="C1796" s="2" t="s">
        <v>872</v>
      </c>
      <c r="D1796" s="2" t="s">
        <v>8696</v>
      </c>
      <c r="E1796" s="2" t="s">
        <v>8697</v>
      </c>
      <c r="F1796" s="196" t="s">
        <v>4356</v>
      </c>
      <c r="G1796" s="2">
        <v>2</v>
      </c>
      <c r="H1796" s="2" t="s">
        <v>5834</v>
      </c>
      <c r="I1796" s="2" t="s">
        <v>83</v>
      </c>
      <c r="J1796" s="2" t="s">
        <v>346</v>
      </c>
      <c r="K1796" s="2" t="s">
        <v>42</v>
      </c>
      <c r="L1796" s="34" t="str">
        <f t="shared" si="112"/>
        <v>竹内　大輝 (2)</v>
      </c>
      <c r="M1796" s="34" t="str">
        <f t="shared" si="113"/>
        <v>04</v>
      </c>
      <c r="N1796" s="34" t="str">
        <f t="shared" si="114"/>
        <v>Hiroki TAKEUCHI (04)</v>
      </c>
      <c r="O1796" s="34">
        <f t="shared" si="115"/>
        <v>100001806</v>
      </c>
    </row>
    <row r="1797" spans="1:15" ht="18">
      <c r="A1797" s="186">
        <v>1807</v>
      </c>
      <c r="B1797" s="2">
        <v>491015</v>
      </c>
      <c r="C1797" s="2" t="s">
        <v>872</v>
      </c>
      <c r="D1797" s="2" t="s">
        <v>8698</v>
      </c>
      <c r="E1797" s="2" t="s">
        <v>8699</v>
      </c>
      <c r="F1797" s="196" t="s">
        <v>6595</v>
      </c>
      <c r="G1797" s="2">
        <v>1</v>
      </c>
      <c r="H1797" s="2" t="s">
        <v>5834</v>
      </c>
      <c r="I1797" s="2" t="s">
        <v>5219</v>
      </c>
      <c r="J1797" s="2" t="s">
        <v>206</v>
      </c>
      <c r="K1797" s="2" t="s">
        <v>42</v>
      </c>
      <c r="L1797" s="34" t="str">
        <f t="shared" si="112"/>
        <v>田岡　暁 (1)</v>
      </c>
      <c r="M1797" s="34" t="str">
        <f t="shared" si="113"/>
        <v>05</v>
      </c>
      <c r="N1797" s="34" t="str">
        <f t="shared" si="114"/>
        <v>Akira TAOKA (05)</v>
      </c>
      <c r="O1797" s="34">
        <f t="shared" si="115"/>
        <v>100001807</v>
      </c>
    </row>
    <row r="1798" spans="1:15" ht="18">
      <c r="A1798" s="186">
        <v>1808</v>
      </c>
      <c r="B1798" s="2">
        <v>491015</v>
      </c>
      <c r="C1798" s="2" t="s">
        <v>872</v>
      </c>
      <c r="D1798" s="2" t="s">
        <v>8700</v>
      </c>
      <c r="E1798" s="2" t="s">
        <v>8701</v>
      </c>
      <c r="F1798" s="196" t="s">
        <v>5823</v>
      </c>
      <c r="G1798" s="2">
        <v>1</v>
      </c>
      <c r="H1798" s="2" t="s">
        <v>5834</v>
      </c>
      <c r="I1798" s="2" t="s">
        <v>1741</v>
      </c>
      <c r="J1798" s="2" t="s">
        <v>205</v>
      </c>
      <c r="K1798" s="2" t="s">
        <v>42</v>
      </c>
      <c r="L1798" s="34" t="str">
        <f t="shared" si="112"/>
        <v>横田　優斗 (1)</v>
      </c>
      <c r="M1798" s="34" t="str">
        <f t="shared" si="113"/>
        <v>05</v>
      </c>
      <c r="N1798" s="34" t="str">
        <f t="shared" si="114"/>
        <v>Yuto YOKOTA (05)</v>
      </c>
      <c r="O1798" s="34">
        <f t="shared" si="115"/>
        <v>100001808</v>
      </c>
    </row>
    <row r="1799" spans="1:15" ht="18">
      <c r="A1799" s="186">
        <v>1809</v>
      </c>
      <c r="B1799" s="2">
        <v>492218</v>
      </c>
      <c r="C1799" s="2" t="s">
        <v>504</v>
      </c>
      <c r="D1799" s="2" t="s">
        <v>529</v>
      </c>
      <c r="E1799" s="2" t="s">
        <v>530</v>
      </c>
      <c r="F1799" s="196" t="s">
        <v>4643</v>
      </c>
      <c r="G1799" s="2" t="s">
        <v>172</v>
      </c>
      <c r="H1799" s="2" t="s">
        <v>5760</v>
      </c>
      <c r="I1799" s="2" t="s">
        <v>54</v>
      </c>
      <c r="J1799" s="2" t="s">
        <v>162</v>
      </c>
      <c r="K1799" s="2" t="s">
        <v>42</v>
      </c>
      <c r="L1799" s="34" t="str">
        <f t="shared" si="112"/>
        <v>坂本　亘生 (M1)</v>
      </c>
      <c r="M1799" s="34" t="str">
        <f t="shared" si="113"/>
        <v>02</v>
      </c>
      <c r="N1799" s="34" t="str">
        <f t="shared" si="114"/>
        <v>Kosei SAKAMOTO (02)</v>
      </c>
      <c r="O1799" s="34">
        <f t="shared" si="115"/>
        <v>100001809</v>
      </c>
    </row>
    <row r="1800" spans="1:15" ht="18">
      <c r="A1800" s="186">
        <v>1810</v>
      </c>
      <c r="B1800" s="2">
        <v>492209</v>
      </c>
      <c r="C1800" s="2" t="s">
        <v>917</v>
      </c>
      <c r="D1800" s="2" t="s">
        <v>2679</v>
      </c>
      <c r="E1800" s="2" t="s">
        <v>2680</v>
      </c>
      <c r="F1800" s="196" t="s">
        <v>3949</v>
      </c>
      <c r="G1800" s="2">
        <v>4</v>
      </c>
      <c r="H1800" s="2" t="s">
        <v>5759</v>
      </c>
      <c r="I1800" s="2" t="s">
        <v>136</v>
      </c>
      <c r="J1800" s="2" t="s">
        <v>976</v>
      </c>
      <c r="K1800" s="2" t="s">
        <v>42</v>
      </c>
      <c r="L1800" s="34" t="str">
        <f t="shared" si="112"/>
        <v>齋藤　圭人 (4)</v>
      </c>
      <c r="M1800" s="34" t="str">
        <f t="shared" si="113"/>
        <v>03</v>
      </c>
      <c r="N1800" s="34" t="str">
        <f t="shared" si="114"/>
        <v>Keito SAITO (03)</v>
      </c>
      <c r="O1800" s="34">
        <f t="shared" si="115"/>
        <v>100001810</v>
      </c>
    </row>
    <row r="1801" spans="1:15" ht="18">
      <c r="A1801" s="186">
        <v>1811</v>
      </c>
      <c r="B1801" s="2">
        <v>492209</v>
      </c>
      <c r="C1801" s="2" t="s">
        <v>917</v>
      </c>
      <c r="D1801" s="2" t="s">
        <v>1870</v>
      </c>
      <c r="E1801" s="2" t="s">
        <v>1871</v>
      </c>
      <c r="F1801" s="196" t="s">
        <v>3521</v>
      </c>
      <c r="G1801" s="2">
        <v>4</v>
      </c>
      <c r="H1801" s="2" t="s">
        <v>5759</v>
      </c>
      <c r="I1801" s="2" t="s">
        <v>1872</v>
      </c>
      <c r="J1801" s="2" t="s">
        <v>68</v>
      </c>
      <c r="K1801" s="2" t="s">
        <v>42</v>
      </c>
      <c r="L1801" s="34" t="str">
        <f t="shared" si="112"/>
        <v>緒方　将人 (4)</v>
      </c>
      <c r="M1801" s="34" t="str">
        <f t="shared" si="113"/>
        <v>03</v>
      </c>
      <c r="N1801" s="34" t="str">
        <f t="shared" si="114"/>
        <v>Masato OGATA (03)</v>
      </c>
      <c r="O1801" s="34">
        <f t="shared" si="115"/>
        <v>100001811</v>
      </c>
    </row>
    <row r="1802" spans="1:15" ht="18">
      <c r="A1802" s="186">
        <v>1812</v>
      </c>
      <c r="B1802" s="2">
        <v>492209</v>
      </c>
      <c r="C1802" s="2" t="s">
        <v>917</v>
      </c>
      <c r="D1802" s="2" t="s">
        <v>2677</v>
      </c>
      <c r="E1802" s="2" t="s">
        <v>2678</v>
      </c>
      <c r="F1802" s="196" t="s">
        <v>4335</v>
      </c>
      <c r="G1802" s="2">
        <v>4</v>
      </c>
      <c r="H1802" s="2" t="s">
        <v>5768</v>
      </c>
      <c r="I1802" s="2" t="s">
        <v>129</v>
      </c>
      <c r="J1802" s="2" t="s">
        <v>448</v>
      </c>
      <c r="K1802" s="2" t="s">
        <v>42</v>
      </c>
      <c r="L1802" s="34" t="str">
        <f t="shared" si="112"/>
        <v>田中　昇一 (4)</v>
      </c>
      <c r="M1802" s="34" t="str">
        <f t="shared" si="113"/>
        <v>03</v>
      </c>
      <c r="N1802" s="34" t="str">
        <f t="shared" si="114"/>
        <v>Shoichi TANAKA (03)</v>
      </c>
      <c r="O1802" s="34">
        <f t="shared" si="115"/>
        <v>100001812</v>
      </c>
    </row>
    <row r="1803" spans="1:15" ht="18">
      <c r="A1803" s="186">
        <v>1813</v>
      </c>
      <c r="B1803" s="2">
        <v>492209</v>
      </c>
      <c r="C1803" s="2" t="s">
        <v>917</v>
      </c>
      <c r="D1803" s="2" t="s">
        <v>5272</v>
      </c>
      <c r="E1803" s="2" t="s">
        <v>5273</v>
      </c>
      <c r="F1803" s="196" t="s">
        <v>5148</v>
      </c>
      <c r="G1803" s="2">
        <v>3</v>
      </c>
      <c r="H1803" s="2" t="s">
        <v>5760</v>
      </c>
      <c r="I1803" s="2" t="s">
        <v>157</v>
      </c>
      <c r="J1803" s="2" t="s">
        <v>144</v>
      </c>
      <c r="K1803" s="2" t="s">
        <v>42</v>
      </c>
      <c r="L1803" s="34" t="str">
        <f t="shared" si="112"/>
        <v>林　奏 (3)</v>
      </c>
      <c r="M1803" s="34" t="str">
        <f t="shared" si="113"/>
        <v>04</v>
      </c>
      <c r="N1803" s="34" t="str">
        <f t="shared" si="114"/>
        <v>So HAYASHI (04)</v>
      </c>
      <c r="O1803" s="34">
        <f t="shared" si="115"/>
        <v>100001813</v>
      </c>
    </row>
    <row r="1804" spans="1:15" ht="18">
      <c r="A1804" s="186">
        <v>1814</v>
      </c>
      <c r="B1804" s="2">
        <v>492209</v>
      </c>
      <c r="C1804" s="2" t="s">
        <v>917</v>
      </c>
      <c r="D1804" s="2" t="s">
        <v>5274</v>
      </c>
      <c r="E1804" s="2" t="s">
        <v>5275</v>
      </c>
      <c r="F1804" s="196" t="s">
        <v>3588</v>
      </c>
      <c r="G1804" s="2">
        <v>3</v>
      </c>
      <c r="H1804" s="2" t="s">
        <v>5978</v>
      </c>
      <c r="I1804" s="2" t="s">
        <v>5276</v>
      </c>
      <c r="J1804" s="2" t="s">
        <v>205</v>
      </c>
      <c r="K1804" s="2" t="s">
        <v>42</v>
      </c>
      <c r="L1804" s="34" t="str">
        <f t="shared" si="112"/>
        <v>三塩　雄斗 (3)</v>
      </c>
      <c r="M1804" s="34" t="str">
        <f t="shared" si="113"/>
        <v>04</v>
      </c>
      <c r="N1804" s="34" t="str">
        <f t="shared" si="114"/>
        <v>Yuto MISHIO (04)</v>
      </c>
      <c r="O1804" s="34">
        <f t="shared" si="115"/>
        <v>100001814</v>
      </c>
    </row>
    <row r="1805" spans="1:15" ht="18">
      <c r="A1805" s="186">
        <v>1815</v>
      </c>
      <c r="B1805" s="2">
        <v>492209</v>
      </c>
      <c r="C1805" s="2" t="s">
        <v>917</v>
      </c>
      <c r="D1805" s="2" t="s">
        <v>5278</v>
      </c>
      <c r="E1805" s="2" t="s">
        <v>5279</v>
      </c>
      <c r="F1805" s="196" t="s">
        <v>3906</v>
      </c>
      <c r="G1805" s="2">
        <v>3</v>
      </c>
      <c r="H1805" s="2" t="s">
        <v>5760</v>
      </c>
      <c r="I1805" s="2" t="s">
        <v>1373</v>
      </c>
      <c r="J1805" s="2" t="s">
        <v>312</v>
      </c>
      <c r="K1805" s="2" t="s">
        <v>42</v>
      </c>
      <c r="L1805" s="34" t="str">
        <f t="shared" si="112"/>
        <v>福井　蓮 (3)</v>
      </c>
      <c r="M1805" s="34" t="str">
        <f t="shared" si="113"/>
        <v>04</v>
      </c>
      <c r="N1805" s="34" t="str">
        <f t="shared" si="114"/>
        <v>Ren FUKUI (04)</v>
      </c>
      <c r="O1805" s="34">
        <f t="shared" si="115"/>
        <v>100001815</v>
      </c>
    </row>
    <row r="1806" spans="1:15" ht="18">
      <c r="A1806" s="186">
        <v>1816</v>
      </c>
      <c r="B1806" s="2">
        <v>492209</v>
      </c>
      <c r="C1806" s="2" t="s">
        <v>917</v>
      </c>
      <c r="D1806" s="2" t="s">
        <v>5280</v>
      </c>
      <c r="E1806" s="2" t="s">
        <v>5281</v>
      </c>
      <c r="F1806" s="196" t="s">
        <v>6511</v>
      </c>
      <c r="G1806" s="2">
        <v>3</v>
      </c>
      <c r="H1806" s="2" t="s">
        <v>5762</v>
      </c>
      <c r="I1806" s="2" t="s">
        <v>8702</v>
      </c>
      <c r="J1806" s="2" t="s">
        <v>590</v>
      </c>
      <c r="K1806" s="2" t="s">
        <v>42</v>
      </c>
      <c r="L1806" s="34" t="str">
        <f t="shared" si="112"/>
        <v>堂野前　玲乙 (3)</v>
      </c>
      <c r="M1806" s="34" t="str">
        <f t="shared" si="113"/>
        <v>05</v>
      </c>
      <c r="N1806" s="34" t="str">
        <f t="shared" si="114"/>
        <v>Reo DONOMAE (05)</v>
      </c>
      <c r="O1806" s="34">
        <f t="shared" si="115"/>
        <v>100001816</v>
      </c>
    </row>
    <row r="1807" spans="1:15" ht="18">
      <c r="A1807" s="186">
        <v>1817</v>
      </c>
      <c r="B1807" s="2">
        <v>492209</v>
      </c>
      <c r="C1807" s="2" t="s">
        <v>917</v>
      </c>
      <c r="D1807" s="2" t="s">
        <v>5283</v>
      </c>
      <c r="E1807" s="2" t="s">
        <v>5284</v>
      </c>
      <c r="F1807" s="196" t="s">
        <v>5285</v>
      </c>
      <c r="G1807" s="2">
        <v>3</v>
      </c>
      <c r="H1807" s="2" t="s">
        <v>5779</v>
      </c>
      <c r="I1807" s="2" t="s">
        <v>72</v>
      </c>
      <c r="J1807" s="2" t="s">
        <v>5286</v>
      </c>
      <c r="K1807" s="2" t="s">
        <v>42</v>
      </c>
      <c r="L1807" s="34" t="str">
        <f t="shared" si="112"/>
        <v>伊藤　輝崇 (3)</v>
      </c>
      <c r="M1807" s="34" t="str">
        <f t="shared" si="113"/>
        <v>04</v>
      </c>
      <c r="N1807" s="34" t="str">
        <f t="shared" si="114"/>
        <v>Terutaka ITO (04)</v>
      </c>
      <c r="O1807" s="34">
        <f t="shared" si="115"/>
        <v>100001817</v>
      </c>
    </row>
    <row r="1808" spans="1:15" ht="18">
      <c r="A1808" s="186">
        <v>1818</v>
      </c>
      <c r="B1808" s="2">
        <v>492209</v>
      </c>
      <c r="C1808" s="2" t="s">
        <v>917</v>
      </c>
      <c r="D1808" s="2" t="s">
        <v>5287</v>
      </c>
      <c r="E1808" s="2" t="s">
        <v>5288</v>
      </c>
      <c r="F1808" s="196" t="s">
        <v>3563</v>
      </c>
      <c r="G1808" s="2">
        <v>3</v>
      </c>
      <c r="H1808" s="2" t="s">
        <v>5759</v>
      </c>
      <c r="I1808" s="2" t="s">
        <v>192</v>
      </c>
      <c r="J1808" s="2" t="s">
        <v>432</v>
      </c>
      <c r="K1808" s="2" t="s">
        <v>42</v>
      </c>
      <c r="L1808" s="34" t="str">
        <f t="shared" si="112"/>
        <v>山下　航海 (3)</v>
      </c>
      <c r="M1808" s="34" t="str">
        <f t="shared" si="113"/>
        <v>04</v>
      </c>
      <c r="N1808" s="34" t="str">
        <f t="shared" si="114"/>
        <v>Wataru YAMASHITA (04)</v>
      </c>
      <c r="O1808" s="34">
        <f t="shared" si="115"/>
        <v>100001818</v>
      </c>
    </row>
    <row r="1809" spans="1:15" ht="18">
      <c r="A1809" s="186">
        <v>1819</v>
      </c>
      <c r="B1809" s="2">
        <v>492209</v>
      </c>
      <c r="C1809" s="2" t="s">
        <v>917</v>
      </c>
      <c r="D1809" s="2" t="s">
        <v>5289</v>
      </c>
      <c r="E1809" s="2" t="s">
        <v>5290</v>
      </c>
      <c r="F1809" s="196" t="s">
        <v>5291</v>
      </c>
      <c r="G1809" s="2">
        <v>3</v>
      </c>
      <c r="H1809" s="2" t="s">
        <v>5760</v>
      </c>
      <c r="I1809" s="2" t="s">
        <v>46</v>
      </c>
      <c r="J1809" s="2" t="s">
        <v>203</v>
      </c>
      <c r="K1809" s="2" t="s">
        <v>42</v>
      </c>
      <c r="L1809" s="34" t="str">
        <f t="shared" si="112"/>
        <v>藤本　琉世 (3)</v>
      </c>
      <c r="M1809" s="34" t="str">
        <f t="shared" si="113"/>
        <v>04</v>
      </c>
      <c r="N1809" s="34" t="str">
        <f t="shared" si="114"/>
        <v>Ryusei FUJIMOTO (04)</v>
      </c>
      <c r="O1809" s="34">
        <f t="shared" si="115"/>
        <v>100001819</v>
      </c>
    </row>
    <row r="1810" spans="1:15" ht="18">
      <c r="A1810" s="186">
        <v>1820</v>
      </c>
      <c r="B1810" s="2">
        <v>492209</v>
      </c>
      <c r="C1810" s="2" t="s">
        <v>917</v>
      </c>
      <c r="D1810" s="2" t="s">
        <v>5514</v>
      </c>
      <c r="E1810" s="2" t="s">
        <v>5515</v>
      </c>
      <c r="F1810" s="196" t="s">
        <v>7934</v>
      </c>
      <c r="G1810" s="2">
        <v>3</v>
      </c>
      <c r="H1810" s="2" t="s">
        <v>5759</v>
      </c>
      <c r="I1810" s="2" t="s">
        <v>444</v>
      </c>
      <c r="J1810" s="2" t="s">
        <v>262</v>
      </c>
      <c r="K1810" s="2" t="s">
        <v>42</v>
      </c>
      <c r="L1810" s="34" t="str">
        <f t="shared" si="112"/>
        <v>青木　誠太朗 (3)</v>
      </c>
      <c r="M1810" s="34" t="str">
        <f t="shared" si="113"/>
        <v>05</v>
      </c>
      <c r="N1810" s="34" t="str">
        <f t="shared" si="114"/>
        <v>Seitaro AOKI (05)</v>
      </c>
      <c r="O1810" s="34">
        <f t="shared" si="115"/>
        <v>100001820</v>
      </c>
    </row>
    <row r="1811" spans="1:15" ht="18">
      <c r="A1811" s="186">
        <v>1821</v>
      </c>
      <c r="B1811" s="2">
        <v>492209</v>
      </c>
      <c r="C1811" s="2" t="s">
        <v>917</v>
      </c>
      <c r="D1811" s="2" t="s">
        <v>5516</v>
      </c>
      <c r="E1811" s="2" t="s">
        <v>5517</v>
      </c>
      <c r="F1811" s="196" t="s">
        <v>4102</v>
      </c>
      <c r="G1811" s="2">
        <v>3</v>
      </c>
      <c r="H1811" s="2" t="s">
        <v>5759</v>
      </c>
      <c r="I1811" s="2" t="s">
        <v>177</v>
      </c>
      <c r="J1811" s="2" t="s">
        <v>287</v>
      </c>
      <c r="K1811" s="2" t="s">
        <v>42</v>
      </c>
      <c r="L1811" s="34" t="str">
        <f t="shared" si="112"/>
        <v>鈴木　仁 (3)</v>
      </c>
      <c r="M1811" s="34" t="str">
        <f t="shared" si="113"/>
        <v>04</v>
      </c>
      <c r="N1811" s="34" t="str">
        <f t="shared" si="114"/>
        <v>Jin SUZUKI (04)</v>
      </c>
      <c r="O1811" s="34">
        <f t="shared" si="115"/>
        <v>100001821</v>
      </c>
    </row>
    <row r="1812" spans="1:15" ht="18">
      <c r="A1812" s="186">
        <v>1822</v>
      </c>
      <c r="B1812" s="2">
        <v>492209</v>
      </c>
      <c r="C1812" s="2" t="s">
        <v>917</v>
      </c>
      <c r="D1812" s="2" t="s">
        <v>5518</v>
      </c>
      <c r="E1812" s="2" t="s">
        <v>5519</v>
      </c>
      <c r="F1812" s="196" t="s">
        <v>5242</v>
      </c>
      <c r="G1812" s="2">
        <v>3</v>
      </c>
      <c r="H1812" s="2" t="s">
        <v>5759</v>
      </c>
      <c r="I1812" s="2" t="s">
        <v>5520</v>
      </c>
      <c r="J1812" s="2" t="s">
        <v>205</v>
      </c>
      <c r="K1812" s="2" t="s">
        <v>42</v>
      </c>
      <c r="L1812" s="34" t="str">
        <f t="shared" si="112"/>
        <v>東道　佑人 (3)</v>
      </c>
      <c r="M1812" s="34" t="str">
        <f t="shared" si="113"/>
        <v>05</v>
      </c>
      <c r="N1812" s="34" t="str">
        <f t="shared" si="114"/>
        <v>Yuto HIGASHIMICHI (05)</v>
      </c>
      <c r="O1812" s="34">
        <f t="shared" si="115"/>
        <v>100001822</v>
      </c>
    </row>
    <row r="1813" spans="1:15" ht="18">
      <c r="A1813" s="186">
        <v>1823</v>
      </c>
      <c r="B1813" s="2">
        <v>492209</v>
      </c>
      <c r="C1813" s="2" t="s">
        <v>917</v>
      </c>
      <c r="D1813" s="2" t="s">
        <v>8703</v>
      </c>
      <c r="E1813" s="2" t="s">
        <v>8704</v>
      </c>
      <c r="F1813" s="196" t="s">
        <v>3641</v>
      </c>
      <c r="G1813" s="2">
        <v>3</v>
      </c>
      <c r="H1813" s="2" t="s">
        <v>5759</v>
      </c>
      <c r="I1813" s="2" t="s">
        <v>3972</v>
      </c>
      <c r="J1813" s="2" t="s">
        <v>8705</v>
      </c>
      <c r="K1813" s="2" t="s">
        <v>42</v>
      </c>
      <c r="L1813" s="34" t="str">
        <f t="shared" si="112"/>
        <v>千葉　敬純 (3)</v>
      </c>
      <c r="M1813" s="34" t="str">
        <f t="shared" si="113"/>
        <v>05</v>
      </c>
      <c r="N1813" s="34" t="str">
        <f t="shared" si="114"/>
        <v>Takasumi CHIBA (05)</v>
      </c>
      <c r="O1813" s="34">
        <f t="shared" si="115"/>
        <v>100001823</v>
      </c>
    </row>
    <row r="1814" spans="1:15" ht="18">
      <c r="A1814" s="186">
        <v>1824</v>
      </c>
      <c r="B1814" s="2">
        <v>492209</v>
      </c>
      <c r="C1814" s="2" t="s">
        <v>917</v>
      </c>
      <c r="D1814" s="2" t="s">
        <v>8706</v>
      </c>
      <c r="E1814" s="2" t="s">
        <v>8707</v>
      </c>
      <c r="F1814" s="196" t="s">
        <v>5406</v>
      </c>
      <c r="G1814" s="2">
        <v>3</v>
      </c>
      <c r="H1814" s="2" t="s">
        <v>5759</v>
      </c>
      <c r="I1814" s="2" t="s">
        <v>292</v>
      </c>
      <c r="J1814" s="2" t="s">
        <v>1027</v>
      </c>
      <c r="K1814" s="2" t="s">
        <v>42</v>
      </c>
      <c r="L1814" s="34" t="str">
        <f t="shared" si="112"/>
        <v>杉本　麗也 (3)</v>
      </c>
      <c r="M1814" s="34" t="str">
        <f t="shared" si="113"/>
        <v>04</v>
      </c>
      <c r="N1814" s="34" t="str">
        <f t="shared" si="114"/>
        <v>Reiya SUGIMOTO (04)</v>
      </c>
      <c r="O1814" s="34">
        <f t="shared" si="115"/>
        <v>100001824</v>
      </c>
    </row>
    <row r="1815" spans="1:15" ht="18">
      <c r="A1815" s="186">
        <v>1825</v>
      </c>
      <c r="B1815" s="2">
        <v>492209</v>
      </c>
      <c r="C1815" s="2" t="s">
        <v>917</v>
      </c>
      <c r="D1815" s="2" t="s">
        <v>8708</v>
      </c>
      <c r="E1815" s="2" t="s">
        <v>8709</v>
      </c>
      <c r="F1815" s="196" t="s">
        <v>4654</v>
      </c>
      <c r="G1815" s="2">
        <v>3</v>
      </c>
      <c r="H1815" s="2" t="s">
        <v>5760</v>
      </c>
      <c r="I1815" s="2" t="s">
        <v>278</v>
      </c>
      <c r="J1815" s="2" t="s">
        <v>53</v>
      </c>
      <c r="K1815" s="2" t="s">
        <v>42</v>
      </c>
      <c r="L1815" s="34" t="str">
        <f t="shared" si="112"/>
        <v>井上　裕貴 (3)</v>
      </c>
      <c r="M1815" s="34" t="str">
        <f t="shared" si="113"/>
        <v>04</v>
      </c>
      <c r="N1815" s="34" t="str">
        <f t="shared" si="114"/>
        <v>Yuki INOUE (04)</v>
      </c>
      <c r="O1815" s="34">
        <f t="shared" si="115"/>
        <v>100001825</v>
      </c>
    </row>
    <row r="1816" spans="1:15" ht="18">
      <c r="A1816" s="186">
        <v>1826</v>
      </c>
      <c r="B1816" s="2">
        <v>492209</v>
      </c>
      <c r="C1816" s="2" t="s">
        <v>917</v>
      </c>
      <c r="D1816" s="2" t="s">
        <v>8710</v>
      </c>
      <c r="E1816" s="2" t="s">
        <v>8711</v>
      </c>
      <c r="F1816" s="196" t="s">
        <v>5961</v>
      </c>
      <c r="G1816" s="2">
        <v>2</v>
      </c>
      <c r="H1816" s="2" t="s">
        <v>6027</v>
      </c>
      <c r="I1816" s="2" t="s">
        <v>428</v>
      </c>
      <c r="J1816" s="2" t="s">
        <v>193</v>
      </c>
      <c r="K1816" s="2" t="s">
        <v>42</v>
      </c>
      <c r="L1816" s="34" t="str">
        <f t="shared" si="112"/>
        <v>藤井　一晴 (2)</v>
      </c>
      <c r="M1816" s="34" t="str">
        <f t="shared" si="113"/>
        <v>05</v>
      </c>
      <c r="N1816" s="34" t="str">
        <f t="shared" si="114"/>
        <v>Issei FUJII (05)</v>
      </c>
      <c r="O1816" s="34">
        <f t="shared" si="115"/>
        <v>100001826</v>
      </c>
    </row>
    <row r="1817" spans="1:15" ht="18">
      <c r="A1817" s="186">
        <v>1827</v>
      </c>
      <c r="B1817" s="2">
        <v>492209</v>
      </c>
      <c r="C1817" s="2" t="s">
        <v>917</v>
      </c>
      <c r="D1817" s="2" t="s">
        <v>8712</v>
      </c>
      <c r="E1817" s="2" t="s">
        <v>8713</v>
      </c>
      <c r="F1817" s="196" t="s">
        <v>8714</v>
      </c>
      <c r="G1817" s="2">
        <v>2</v>
      </c>
      <c r="H1817" s="2" t="s">
        <v>6439</v>
      </c>
      <c r="I1817" s="2" t="s">
        <v>115</v>
      </c>
      <c r="J1817" s="2" t="s">
        <v>282</v>
      </c>
      <c r="K1817" s="2" t="s">
        <v>42</v>
      </c>
      <c r="L1817" s="34" t="str">
        <f t="shared" si="112"/>
        <v>前田　真一郎 (2)</v>
      </c>
      <c r="M1817" s="34" t="str">
        <f t="shared" si="113"/>
        <v>05</v>
      </c>
      <c r="N1817" s="34" t="str">
        <f t="shared" si="114"/>
        <v>Shinichiro MAEDA (05)</v>
      </c>
      <c r="O1817" s="34">
        <f t="shared" si="115"/>
        <v>100001827</v>
      </c>
    </row>
    <row r="1818" spans="1:15" ht="18">
      <c r="A1818" s="186">
        <v>1828</v>
      </c>
      <c r="B1818" s="2">
        <v>492209</v>
      </c>
      <c r="C1818" s="2" t="s">
        <v>917</v>
      </c>
      <c r="D1818" s="2" t="s">
        <v>8715</v>
      </c>
      <c r="E1818" s="2" t="s">
        <v>8716</v>
      </c>
      <c r="F1818" s="196" t="s">
        <v>8717</v>
      </c>
      <c r="G1818" s="2">
        <v>2</v>
      </c>
      <c r="H1818" s="2" t="s">
        <v>5760</v>
      </c>
      <c r="I1818" s="2" t="s">
        <v>8718</v>
      </c>
      <c r="J1818" s="2" t="s">
        <v>8719</v>
      </c>
      <c r="K1818" s="2" t="s">
        <v>42</v>
      </c>
      <c r="L1818" s="34" t="str">
        <f t="shared" si="112"/>
        <v>三枝　睦哉 (2)</v>
      </c>
      <c r="M1818" s="34" t="str">
        <f t="shared" si="113"/>
        <v>05</v>
      </c>
      <c r="N1818" s="34" t="str">
        <f t="shared" si="114"/>
        <v>Chikaya SAIKUSA (05)</v>
      </c>
      <c r="O1818" s="34">
        <f t="shared" si="115"/>
        <v>100001828</v>
      </c>
    </row>
    <row r="1819" spans="1:15" ht="18">
      <c r="A1819" s="186">
        <v>1829</v>
      </c>
      <c r="B1819" s="2">
        <v>492209</v>
      </c>
      <c r="C1819" s="2" t="s">
        <v>917</v>
      </c>
      <c r="D1819" s="2" t="s">
        <v>8720</v>
      </c>
      <c r="E1819" s="2" t="s">
        <v>8721</v>
      </c>
      <c r="F1819" s="196" t="s">
        <v>6825</v>
      </c>
      <c r="G1819" s="2">
        <v>2</v>
      </c>
      <c r="H1819" s="2" t="s">
        <v>5759</v>
      </c>
      <c r="I1819" s="2" t="s">
        <v>1089</v>
      </c>
      <c r="J1819" s="2" t="s">
        <v>105</v>
      </c>
      <c r="K1819" s="2" t="s">
        <v>42</v>
      </c>
      <c r="L1819" s="34" t="str">
        <f t="shared" si="112"/>
        <v>古野　太一 (2)</v>
      </c>
      <c r="M1819" s="34" t="str">
        <f t="shared" si="113"/>
        <v>05</v>
      </c>
      <c r="N1819" s="34" t="str">
        <f t="shared" si="114"/>
        <v>Taichi FURUNO (05)</v>
      </c>
      <c r="O1819" s="34">
        <f t="shared" si="115"/>
        <v>100001829</v>
      </c>
    </row>
    <row r="1820" spans="1:15" ht="18">
      <c r="A1820" s="186">
        <v>1830</v>
      </c>
      <c r="B1820" s="2">
        <v>492209</v>
      </c>
      <c r="C1820" s="2" t="s">
        <v>917</v>
      </c>
      <c r="D1820" s="2" t="s">
        <v>8722</v>
      </c>
      <c r="E1820" s="2" t="s">
        <v>8723</v>
      </c>
      <c r="F1820" s="196" t="s">
        <v>7641</v>
      </c>
      <c r="G1820" s="2">
        <v>2</v>
      </c>
      <c r="H1820" s="2" t="s">
        <v>5760</v>
      </c>
      <c r="I1820" s="2" t="s">
        <v>413</v>
      </c>
      <c r="J1820" s="2" t="s">
        <v>3079</v>
      </c>
      <c r="K1820" s="2" t="s">
        <v>42</v>
      </c>
      <c r="L1820" s="34" t="str">
        <f t="shared" si="112"/>
        <v>高山　烈 (2)</v>
      </c>
      <c r="M1820" s="34" t="str">
        <f t="shared" si="113"/>
        <v>06</v>
      </c>
      <c r="N1820" s="34" t="str">
        <f t="shared" si="114"/>
        <v>Retsu TAKAYAMA (06)</v>
      </c>
      <c r="O1820" s="34">
        <f t="shared" si="115"/>
        <v>100001830</v>
      </c>
    </row>
    <row r="1821" spans="1:15" ht="18">
      <c r="A1821" s="186">
        <v>1831</v>
      </c>
      <c r="B1821" s="2">
        <v>492209</v>
      </c>
      <c r="C1821" s="2" t="s">
        <v>917</v>
      </c>
      <c r="D1821" s="2" t="s">
        <v>8724</v>
      </c>
      <c r="E1821" s="2" t="s">
        <v>8725</v>
      </c>
      <c r="F1821" s="196" t="s">
        <v>7674</v>
      </c>
      <c r="G1821" s="2">
        <v>2</v>
      </c>
      <c r="H1821" s="2" t="s">
        <v>5759</v>
      </c>
      <c r="I1821" s="2" t="s">
        <v>8726</v>
      </c>
      <c r="J1821" s="2" t="s">
        <v>502</v>
      </c>
      <c r="K1821" s="2" t="s">
        <v>42</v>
      </c>
      <c r="L1821" s="34" t="str">
        <f t="shared" si="112"/>
        <v>竹之内　順也 (2)</v>
      </c>
      <c r="M1821" s="34" t="str">
        <f t="shared" si="113"/>
        <v>05</v>
      </c>
      <c r="N1821" s="34" t="str">
        <f t="shared" si="114"/>
        <v>Junya TAKENOUCHI (05)</v>
      </c>
      <c r="O1821" s="34">
        <f t="shared" si="115"/>
        <v>100001831</v>
      </c>
    </row>
    <row r="1822" spans="1:15" ht="18">
      <c r="A1822" s="186">
        <v>1832</v>
      </c>
      <c r="B1822" s="2">
        <v>492209</v>
      </c>
      <c r="C1822" s="2" t="s">
        <v>917</v>
      </c>
      <c r="D1822" s="2" t="s">
        <v>8727</v>
      </c>
      <c r="E1822" s="2" t="s">
        <v>8728</v>
      </c>
      <c r="F1822" s="196" t="s">
        <v>5965</v>
      </c>
      <c r="G1822" s="2">
        <v>2</v>
      </c>
      <c r="H1822" s="2" t="s">
        <v>5760</v>
      </c>
      <c r="I1822" s="2" t="s">
        <v>199</v>
      </c>
      <c r="J1822" s="2" t="s">
        <v>169</v>
      </c>
      <c r="K1822" s="2" t="s">
        <v>42</v>
      </c>
      <c r="L1822" s="34" t="str">
        <f t="shared" si="112"/>
        <v>木村　悠誠 (2)</v>
      </c>
      <c r="M1822" s="34" t="str">
        <f t="shared" si="113"/>
        <v>05</v>
      </c>
      <c r="N1822" s="34" t="str">
        <f t="shared" si="114"/>
        <v>Yusei KIMURA (05)</v>
      </c>
      <c r="O1822" s="34">
        <f t="shared" si="115"/>
        <v>100001832</v>
      </c>
    </row>
    <row r="1823" spans="1:15" ht="18">
      <c r="A1823" s="186">
        <v>1833</v>
      </c>
      <c r="B1823" s="2">
        <v>492209</v>
      </c>
      <c r="C1823" s="2" t="s">
        <v>917</v>
      </c>
      <c r="D1823" s="2" t="s">
        <v>8729</v>
      </c>
      <c r="E1823" s="2" t="s">
        <v>8730</v>
      </c>
      <c r="F1823" s="196" t="s">
        <v>6292</v>
      </c>
      <c r="G1823" s="2">
        <v>2</v>
      </c>
      <c r="H1823" s="2" t="s">
        <v>5779</v>
      </c>
      <c r="I1823" s="2" t="s">
        <v>51</v>
      </c>
      <c r="J1823" s="2" t="s">
        <v>147</v>
      </c>
      <c r="K1823" s="2" t="s">
        <v>42</v>
      </c>
      <c r="L1823" s="34" t="str">
        <f t="shared" si="112"/>
        <v>植村　陸人 (2)</v>
      </c>
      <c r="M1823" s="34" t="str">
        <f t="shared" si="113"/>
        <v>06</v>
      </c>
      <c r="N1823" s="34" t="str">
        <f t="shared" si="114"/>
        <v>Rikuto UEMURA (06)</v>
      </c>
      <c r="O1823" s="34">
        <f t="shared" si="115"/>
        <v>100001833</v>
      </c>
    </row>
    <row r="1824" spans="1:15" ht="18">
      <c r="A1824" s="186">
        <v>1834</v>
      </c>
      <c r="B1824" s="2">
        <v>492209</v>
      </c>
      <c r="C1824" s="2" t="s">
        <v>917</v>
      </c>
      <c r="D1824" s="2" t="s">
        <v>8731</v>
      </c>
      <c r="E1824" s="2" t="s">
        <v>8732</v>
      </c>
      <c r="F1824" s="196" t="s">
        <v>8733</v>
      </c>
      <c r="G1824" s="2">
        <v>3</v>
      </c>
      <c r="H1824" s="2" t="s">
        <v>5834</v>
      </c>
      <c r="I1824" s="2" t="s">
        <v>517</v>
      </c>
      <c r="J1824" s="2" t="s">
        <v>475</v>
      </c>
      <c r="K1824" s="2" t="s">
        <v>42</v>
      </c>
      <c r="L1824" s="34" t="str">
        <f t="shared" si="112"/>
        <v>名原　弘晃 (3)</v>
      </c>
      <c r="M1824" s="34" t="str">
        <f t="shared" si="113"/>
        <v>04</v>
      </c>
      <c r="N1824" s="34" t="str">
        <f t="shared" si="114"/>
        <v>Hiroaki NABARA (04)</v>
      </c>
      <c r="O1824" s="34">
        <f t="shared" si="115"/>
        <v>100001834</v>
      </c>
    </row>
    <row r="1825" spans="1:15" ht="18">
      <c r="A1825" s="186">
        <v>1835</v>
      </c>
      <c r="B1825" s="2">
        <v>492209</v>
      </c>
      <c r="C1825" s="2" t="s">
        <v>917</v>
      </c>
      <c r="D1825" s="2" t="s">
        <v>8734</v>
      </c>
      <c r="E1825" s="2" t="s">
        <v>8735</v>
      </c>
      <c r="F1825" s="196" t="s">
        <v>8736</v>
      </c>
      <c r="G1825" s="2">
        <v>1</v>
      </c>
      <c r="H1825" s="2" t="s">
        <v>6439</v>
      </c>
      <c r="I1825" s="2" t="s">
        <v>8737</v>
      </c>
      <c r="J1825" s="2" t="s">
        <v>4717</v>
      </c>
      <c r="K1825" s="2" t="s">
        <v>42</v>
      </c>
      <c r="L1825" s="34" t="str">
        <f t="shared" si="112"/>
        <v>七條　颯太 (1)</v>
      </c>
      <c r="M1825" s="34" t="str">
        <f t="shared" si="113"/>
        <v>06</v>
      </c>
      <c r="N1825" s="34" t="str">
        <f t="shared" si="114"/>
        <v>Souta SHICHIJO (06)</v>
      </c>
      <c r="O1825" s="34">
        <f t="shared" si="115"/>
        <v>100001835</v>
      </c>
    </row>
    <row r="1826" spans="1:15" ht="18">
      <c r="A1826" s="186">
        <v>1836</v>
      </c>
      <c r="B1826" s="2">
        <v>492209</v>
      </c>
      <c r="C1826" s="2" t="s">
        <v>917</v>
      </c>
      <c r="D1826" s="2" t="s">
        <v>8738</v>
      </c>
      <c r="E1826" s="2" t="s">
        <v>8739</v>
      </c>
      <c r="F1826" s="196" t="s">
        <v>8740</v>
      </c>
      <c r="G1826" s="2">
        <v>1</v>
      </c>
      <c r="H1826" s="2" t="s">
        <v>5760</v>
      </c>
      <c r="I1826" s="2" t="s">
        <v>8741</v>
      </c>
      <c r="J1826" s="2" t="s">
        <v>341</v>
      </c>
      <c r="K1826" s="2" t="s">
        <v>42</v>
      </c>
      <c r="L1826" s="34" t="str">
        <f t="shared" si="112"/>
        <v>古本　一磨 (1)</v>
      </c>
      <c r="M1826" s="34" t="str">
        <f t="shared" si="113"/>
        <v>06</v>
      </c>
      <c r="N1826" s="34" t="str">
        <f t="shared" si="114"/>
        <v>Kazuma FURUMOTO (06)</v>
      </c>
      <c r="O1826" s="34">
        <f t="shared" si="115"/>
        <v>100001836</v>
      </c>
    </row>
    <row r="1827" spans="1:15" ht="18">
      <c r="A1827" s="186">
        <v>1837</v>
      </c>
      <c r="B1827" s="2">
        <v>492209</v>
      </c>
      <c r="C1827" s="2" t="s">
        <v>917</v>
      </c>
      <c r="D1827" s="2" t="s">
        <v>8742</v>
      </c>
      <c r="E1827" s="2" t="s">
        <v>8743</v>
      </c>
      <c r="F1827" s="196" t="s">
        <v>8744</v>
      </c>
      <c r="G1827" s="2">
        <v>1</v>
      </c>
      <c r="H1827" s="2" t="s">
        <v>5760</v>
      </c>
      <c r="I1827" s="2" t="s">
        <v>8745</v>
      </c>
      <c r="J1827" s="2" t="s">
        <v>1852</v>
      </c>
      <c r="K1827" s="2" t="s">
        <v>42</v>
      </c>
      <c r="L1827" s="34" t="str">
        <f t="shared" si="112"/>
        <v>播摩　奏人 (1)</v>
      </c>
      <c r="M1827" s="34" t="str">
        <f t="shared" si="113"/>
        <v>07</v>
      </c>
      <c r="N1827" s="34" t="str">
        <f t="shared" si="114"/>
        <v>Kanato HARIMA (07)</v>
      </c>
      <c r="O1827" s="34">
        <f t="shared" si="115"/>
        <v>100001837</v>
      </c>
    </row>
    <row r="1828" spans="1:15" ht="18">
      <c r="A1828" s="186">
        <v>1838</v>
      </c>
      <c r="B1828" s="2">
        <v>492209</v>
      </c>
      <c r="C1828" s="2" t="s">
        <v>917</v>
      </c>
      <c r="D1828" s="2" t="s">
        <v>8746</v>
      </c>
      <c r="E1828" s="2" t="s">
        <v>8747</v>
      </c>
      <c r="F1828" s="196" t="s">
        <v>8748</v>
      </c>
      <c r="G1828" s="2">
        <v>1</v>
      </c>
      <c r="H1828" s="2" t="s">
        <v>5759</v>
      </c>
      <c r="I1828" s="2" t="s">
        <v>8749</v>
      </c>
      <c r="J1828" s="2" t="s">
        <v>4212</v>
      </c>
      <c r="K1828" s="2" t="s">
        <v>42</v>
      </c>
      <c r="L1828" s="34" t="str">
        <f t="shared" si="112"/>
        <v>寺西　心奈 (1)</v>
      </c>
      <c r="M1828" s="34" t="str">
        <f t="shared" si="113"/>
        <v>06</v>
      </c>
      <c r="N1828" s="34" t="str">
        <f t="shared" si="114"/>
        <v>Kokona TERANISHI (06)</v>
      </c>
      <c r="O1828" s="34">
        <f t="shared" si="115"/>
        <v>100001838</v>
      </c>
    </row>
    <row r="1829" spans="1:15" ht="18">
      <c r="A1829" s="186">
        <v>1839</v>
      </c>
      <c r="B1829" s="2">
        <v>492209</v>
      </c>
      <c r="C1829" s="2" t="s">
        <v>917</v>
      </c>
      <c r="D1829" s="2" t="s">
        <v>8750</v>
      </c>
      <c r="E1829" s="2" t="s">
        <v>8751</v>
      </c>
      <c r="F1829" s="196" t="s">
        <v>8752</v>
      </c>
      <c r="G1829" s="2">
        <v>1</v>
      </c>
      <c r="H1829" s="2" t="s">
        <v>6024</v>
      </c>
      <c r="I1829" s="2" t="s">
        <v>129</v>
      </c>
      <c r="J1829" s="2" t="s">
        <v>445</v>
      </c>
      <c r="K1829" s="2" t="s">
        <v>42</v>
      </c>
      <c r="L1829" s="34" t="str">
        <f t="shared" si="112"/>
        <v>田中　景 (1)</v>
      </c>
      <c r="M1829" s="34" t="str">
        <f t="shared" si="113"/>
        <v>06</v>
      </c>
      <c r="N1829" s="34" t="str">
        <f t="shared" si="114"/>
        <v>Kei TANAKA (06)</v>
      </c>
      <c r="O1829" s="34">
        <f t="shared" si="115"/>
        <v>100001839</v>
      </c>
    </row>
    <row r="1830" spans="1:15" ht="18">
      <c r="A1830" s="186">
        <v>1840</v>
      </c>
      <c r="B1830" s="2">
        <v>492209</v>
      </c>
      <c r="C1830" s="2" t="s">
        <v>917</v>
      </c>
      <c r="D1830" s="2" t="s">
        <v>8753</v>
      </c>
      <c r="E1830" s="2" t="s">
        <v>8754</v>
      </c>
      <c r="F1830" s="196" t="s">
        <v>8237</v>
      </c>
      <c r="G1830" s="2">
        <v>1</v>
      </c>
      <c r="H1830" s="2" t="s">
        <v>5759</v>
      </c>
      <c r="I1830" s="2" t="s">
        <v>192</v>
      </c>
      <c r="J1830" s="2" t="s">
        <v>1292</v>
      </c>
      <c r="K1830" s="2" t="s">
        <v>42</v>
      </c>
      <c r="L1830" s="34" t="str">
        <f t="shared" si="112"/>
        <v>山下　陽向 (1)</v>
      </c>
      <c r="M1830" s="34" t="str">
        <f t="shared" si="113"/>
        <v>06</v>
      </c>
      <c r="N1830" s="34" t="str">
        <f t="shared" si="114"/>
        <v>Hinata YAMASHITA (06)</v>
      </c>
      <c r="O1830" s="34">
        <f t="shared" si="115"/>
        <v>100001840</v>
      </c>
    </row>
    <row r="1831" spans="1:15" ht="18">
      <c r="A1831" s="186">
        <v>1841</v>
      </c>
      <c r="B1831" s="2">
        <v>492209</v>
      </c>
      <c r="C1831" s="2" t="s">
        <v>917</v>
      </c>
      <c r="D1831" s="2" t="s">
        <v>8755</v>
      </c>
      <c r="E1831" s="2" t="s">
        <v>8756</v>
      </c>
      <c r="F1831" s="196" t="s">
        <v>6005</v>
      </c>
      <c r="G1831" s="2">
        <v>1</v>
      </c>
      <c r="H1831" s="2" t="s">
        <v>5760</v>
      </c>
      <c r="I1831" s="2" t="s">
        <v>313</v>
      </c>
      <c r="J1831" s="2" t="s">
        <v>178</v>
      </c>
      <c r="K1831" s="2" t="s">
        <v>42</v>
      </c>
      <c r="L1831" s="34" t="str">
        <f t="shared" si="112"/>
        <v>足立　涼太 (1)</v>
      </c>
      <c r="M1831" s="34" t="str">
        <f t="shared" si="113"/>
        <v>06</v>
      </c>
      <c r="N1831" s="34" t="str">
        <f t="shared" si="114"/>
        <v>Ryota ADACHI (06)</v>
      </c>
      <c r="O1831" s="34">
        <f t="shared" si="115"/>
        <v>100001841</v>
      </c>
    </row>
    <row r="1832" spans="1:15" ht="18">
      <c r="A1832" s="186">
        <v>1842</v>
      </c>
      <c r="B1832" s="2">
        <v>492209</v>
      </c>
      <c r="C1832" s="2" t="s">
        <v>917</v>
      </c>
      <c r="D1832" s="2" t="s">
        <v>8757</v>
      </c>
      <c r="E1832" s="2" t="s">
        <v>8758</v>
      </c>
      <c r="F1832" s="196" t="s">
        <v>8378</v>
      </c>
      <c r="G1832" s="2">
        <v>1</v>
      </c>
      <c r="H1832" s="2" t="s">
        <v>5779</v>
      </c>
      <c r="I1832" s="2" t="s">
        <v>143</v>
      </c>
      <c r="J1832" s="2" t="s">
        <v>8759</v>
      </c>
      <c r="K1832" s="2" t="s">
        <v>42</v>
      </c>
      <c r="L1832" s="34" t="str">
        <f t="shared" si="112"/>
        <v>小嶋　龍真 (1)</v>
      </c>
      <c r="M1832" s="34" t="str">
        <f t="shared" si="113"/>
        <v>06</v>
      </c>
      <c r="N1832" s="34" t="str">
        <f t="shared" si="114"/>
        <v>Tatsuma OJIMA (06)</v>
      </c>
      <c r="O1832" s="34">
        <f t="shared" si="115"/>
        <v>100001842</v>
      </c>
    </row>
    <row r="1833" spans="1:15" ht="18">
      <c r="A1833" s="186">
        <v>1843</v>
      </c>
      <c r="B1833" s="2">
        <v>492209</v>
      </c>
      <c r="C1833" s="2" t="s">
        <v>917</v>
      </c>
      <c r="D1833" s="2" t="s">
        <v>8760</v>
      </c>
      <c r="E1833" s="2" t="s">
        <v>8761</v>
      </c>
      <c r="F1833" s="196" t="s">
        <v>7818</v>
      </c>
      <c r="G1833" s="2">
        <v>1</v>
      </c>
      <c r="H1833" s="2" t="s">
        <v>5779</v>
      </c>
      <c r="I1833" s="2" t="s">
        <v>8762</v>
      </c>
      <c r="J1833" s="2" t="s">
        <v>250</v>
      </c>
      <c r="K1833" s="2" t="s">
        <v>42</v>
      </c>
      <c r="L1833" s="34" t="str">
        <f t="shared" si="112"/>
        <v>石賀　遙斗 (1)</v>
      </c>
      <c r="M1833" s="34" t="str">
        <f t="shared" si="113"/>
        <v>06</v>
      </c>
      <c r="N1833" s="34" t="str">
        <f t="shared" si="114"/>
        <v>Haruto ISHIGA (06)</v>
      </c>
      <c r="O1833" s="34">
        <f t="shared" si="115"/>
        <v>100001843</v>
      </c>
    </row>
    <row r="1834" spans="1:15" ht="18">
      <c r="A1834" s="186">
        <v>1844</v>
      </c>
      <c r="B1834" s="2">
        <v>492209</v>
      </c>
      <c r="C1834" s="2" t="s">
        <v>917</v>
      </c>
      <c r="D1834" s="2" t="s">
        <v>8763</v>
      </c>
      <c r="E1834" s="2" t="s">
        <v>8764</v>
      </c>
      <c r="F1834" s="196" t="s">
        <v>8765</v>
      </c>
      <c r="G1834" s="2">
        <v>1</v>
      </c>
      <c r="H1834" s="2" t="s">
        <v>5768</v>
      </c>
      <c r="I1834" s="2" t="s">
        <v>67</v>
      </c>
      <c r="J1834" s="2" t="s">
        <v>3053</v>
      </c>
      <c r="K1834" s="2" t="s">
        <v>42</v>
      </c>
      <c r="L1834" s="34" t="str">
        <f t="shared" si="112"/>
        <v>北村　珀斗 (1)</v>
      </c>
      <c r="M1834" s="34" t="str">
        <f t="shared" si="113"/>
        <v>07</v>
      </c>
      <c r="N1834" s="34" t="str">
        <f t="shared" si="114"/>
        <v>Hakuto KITAMURA (07)</v>
      </c>
      <c r="O1834" s="34">
        <f t="shared" si="115"/>
        <v>100001844</v>
      </c>
    </row>
    <row r="1835" spans="1:15" ht="18">
      <c r="A1835" s="186">
        <v>1845</v>
      </c>
      <c r="B1835" s="2">
        <v>492199</v>
      </c>
      <c r="C1835" s="2" t="s">
        <v>961</v>
      </c>
      <c r="D1835" s="2" t="s">
        <v>1984</v>
      </c>
      <c r="E1835" s="2" t="s">
        <v>1985</v>
      </c>
      <c r="F1835" s="196" t="s">
        <v>5243</v>
      </c>
      <c r="G1835" s="2">
        <v>4</v>
      </c>
      <c r="H1835" s="2" t="s">
        <v>5779</v>
      </c>
      <c r="I1835" s="2" t="s">
        <v>301</v>
      </c>
      <c r="J1835" s="2" t="s">
        <v>287</v>
      </c>
      <c r="K1835" s="2" t="s">
        <v>42</v>
      </c>
      <c r="L1835" s="34" t="str">
        <f t="shared" si="112"/>
        <v>平井　迅 (4)</v>
      </c>
      <c r="M1835" s="34" t="str">
        <f t="shared" si="113"/>
        <v>03</v>
      </c>
      <c r="N1835" s="34" t="str">
        <f t="shared" si="114"/>
        <v>Jin HIRAI (03)</v>
      </c>
      <c r="O1835" s="34">
        <f t="shared" si="115"/>
        <v>100001845</v>
      </c>
    </row>
    <row r="1836" spans="1:15" ht="18">
      <c r="A1836" s="186">
        <v>1846</v>
      </c>
      <c r="B1836" s="2">
        <v>492199</v>
      </c>
      <c r="C1836" s="2" t="s">
        <v>961</v>
      </c>
      <c r="D1836" s="2" t="s">
        <v>8766</v>
      </c>
      <c r="E1836" s="2" t="s">
        <v>2486</v>
      </c>
      <c r="F1836" s="196" t="s">
        <v>3522</v>
      </c>
      <c r="G1836" s="2">
        <v>4</v>
      </c>
      <c r="H1836" s="2" t="s">
        <v>5779</v>
      </c>
      <c r="I1836" s="2" t="s">
        <v>313</v>
      </c>
      <c r="J1836" s="2" t="s">
        <v>66</v>
      </c>
      <c r="K1836" s="2" t="s">
        <v>42</v>
      </c>
      <c r="L1836" s="34" t="str">
        <f t="shared" si="112"/>
        <v>足立　奏太 (4)</v>
      </c>
      <c r="M1836" s="34" t="str">
        <f t="shared" si="113"/>
        <v>03</v>
      </c>
      <c r="N1836" s="34" t="str">
        <f t="shared" si="114"/>
        <v>Kanata ADACHI (03)</v>
      </c>
      <c r="O1836" s="34">
        <f t="shared" si="115"/>
        <v>100001846</v>
      </c>
    </row>
    <row r="1837" spans="1:15" ht="18">
      <c r="A1837" s="186">
        <v>1847</v>
      </c>
      <c r="B1837" s="2">
        <v>492199</v>
      </c>
      <c r="C1837" s="2" t="s">
        <v>961</v>
      </c>
      <c r="D1837" s="2" t="s">
        <v>2760</v>
      </c>
      <c r="E1837" s="2" t="s">
        <v>2761</v>
      </c>
      <c r="F1837" s="196" t="s">
        <v>5244</v>
      </c>
      <c r="G1837" s="2">
        <v>4</v>
      </c>
      <c r="H1837" s="2" t="s">
        <v>5779</v>
      </c>
      <c r="I1837" s="2" t="s">
        <v>503</v>
      </c>
      <c r="J1837" s="2" t="s">
        <v>205</v>
      </c>
      <c r="K1837" s="2" t="s">
        <v>42</v>
      </c>
      <c r="L1837" s="34" t="str">
        <f t="shared" si="112"/>
        <v>村田　悠人 (4)</v>
      </c>
      <c r="M1837" s="34" t="str">
        <f t="shared" si="113"/>
        <v>03</v>
      </c>
      <c r="N1837" s="34" t="str">
        <f t="shared" si="114"/>
        <v>Yuto MURATA (03)</v>
      </c>
      <c r="O1837" s="34">
        <f t="shared" si="115"/>
        <v>100001847</v>
      </c>
    </row>
    <row r="1838" spans="1:15" ht="18">
      <c r="A1838" s="186">
        <v>1848</v>
      </c>
      <c r="B1838" s="2">
        <v>492199</v>
      </c>
      <c r="C1838" s="2" t="s">
        <v>961</v>
      </c>
      <c r="D1838" s="2" t="s">
        <v>2762</v>
      </c>
      <c r="E1838" s="2" t="s">
        <v>2763</v>
      </c>
      <c r="F1838" s="196" t="s">
        <v>4552</v>
      </c>
      <c r="G1838" s="2">
        <v>4</v>
      </c>
      <c r="H1838" s="2" t="s">
        <v>5759</v>
      </c>
      <c r="I1838" s="2" t="s">
        <v>5245</v>
      </c>
      <c r="J1838" s="2" t="s">
        <v>55</v>
      </c>
      <c r="K1838" s="2" t="s">
        <v>42</v>
      </c>
      <c r="L1838" s="34" t="str">
        <f t="shared" si="112"/>
        <v>神田　遥輝 (4)</v>
      </c>
      <c r="M1838" s="34" t="str">
        <f t="shared" si="113"/>
        <v>03</v>
      </c>
      <c r="N1838" s="34" t="str">
        <f t="shared" si="114"/>
        <v>Haruki KANDA (03)</v>
      </c>
      <c r="O1838" s="34">
        <f t="shared" si="115"/>
        <v>100001848</v>
      </c>
    </row>
    <row r="1839" spans="1:15" ht="18">
      <c r="A1839" s="186">
        <v>1849</v>
      </c>
      <c r="B1839" s="2">
        <v>492199</v>
      </c>
      <c r="C1839" s="2" t="s">
        <v>961</v>
      </c>
      <c r="D1839" s="2" t="s">
        <v>2764</v>
      </c>
      <c r="E1839" s="2" t="s">
        <v>2765</v>
      </c>
      <c r="F1839" s="196" t="s">
        <v>4699</v>
      </c>
      <c r="G1839" s="2">
        <v>4</v>
      </c>
      <c r="H1839" s="2" t="s">
        <v>5779</v>
      </c>
      <c r="I1839" s="2" t="s">
        <v>46</v>
      </c>
      <c r="J1839" s="2" t="s">
        <v>104</v>
      </c>
      <c r="K1839" s="2" t="s">
        <v>42</v>
      </c>
      <c r="L1839" s="34" t="str">
        <f t="shared" si="112"/>
        <v>藤本　真吾 (4)</v>
      </c>
      <c r="M1839" s="34" t="str">
        <f t="shared" si="113"/>
        <v>03</v>
      </c>
      <c r="N1839" s="34" t="str">
        <f t="shared" si="114"/>
        <v>Shingo FUJIMOTO (03)</v>
      </c>
      <c r="O1839" s="34">
        <f t="shared" si="115"/>
        <v>100001849</v>
      </c>
    </row>
    <row r="1840" spans="1:15" ht="18">
      <c r="A1840" s="186">
        <v>1850</v>
      </c>
      <c r="B1840" s="2">
        <v>492199</v>
      </c>
      <c r="C1840" s="2" t="s">
        <v>961</v>
      </c>
      <c r="D1840" s="2" t="s">
        <v>2766</v>
      </c>
      <c r="E1840" s="2" t="s">
        <v>2767</v>
      </c>
      <c r="F1840" s="196" t="s">
        <v>3726</v>
      </c>
      <c r="G1840" s="2">
        <v>4</v>
      </c>
      <c r="H1840" s="2" t="s">
        <v>5762</v>
      </c>
      <c r="I1840" s="2" t="s">
        <v>136</v>
      </c>
      <c r="J1840" s="2" t="s">
        <v>697</v>
      </c>
      <c r="K1840" s="2" t="s">
        <v>42</v>
      </c>
      <c r="L1840" s="34" t="str">
        <f t="shared" si="112"/>
        <v>齋藤　拳 (4)</v>
      </c>
      <c r="M1840" s="34" t="str">
        <f t="shared" si="113"/>
        <v>03</v>
      </c>
      <c r="N1840" s="34" t="str">
        <f t="shared" si="114"/>
        <v>Ken SAITO (03)</v>
      </c>
      <c r="O1840" s="34">
        <f t="shared" si="115"/>
        <v>100001850</v>
      </c>
    </row>
    <row r="1841" spans="1:15" ht="18">
      <c r="A1841" s="186">
        <v>1851</v>
      </c>
      <c r="B1841" s="2">
        <v>492199</v>
      </c>
      <c r="C1841" s="2" t="s">
        <v>961</v>
      </c>
      <c r="D1841" s="2" t="s">
        <v>2768</v>
      </c>
      <c r="E1841" s="2" t="s">
        <v>2769</v>
      </c>
      <c r="F1841" s="196" t="s">
        <v>4863</v>
      </c>
      <c r="G1841" s="2">
        <v>4</v>
      </c>
      <c r="H1841" s="2" t="s">
        <v>5779</v>
      </c>
      <c r="I1841" s="2" t="s">
        <v>142</v>
      </c>
      <c r="J1841" s="2" t="s">
        <v>3088</v>
      </c>
      <c r="K1841" s="2" t="s">
        <v>42</v>
      </c>
      <c r="L1841" s="34" t="str">
        <f t="shared" si="112"/>
        <v>岡本　啓志 (4)</v>
      </c>
      <c r="M1841" s="34" t="str">
        <f t="shared" si="113"/>
        <v>03</v>
      </c>
      <c r="N1841" s="34" t="str">
        <f t="shared" si="114"/>
        <v>Keishi OKAMOTO (03)</v>
      </c>
      <c r="O1841" s="34">
        <f t="shared" si="115"/>
        <v>100001851</v>
      </c>
    </row>
    <row r="1842" spans="1:15" ht="18">
      <c r="A1842" s="186">
        <v>1852</v>
      </c>
      <c r="B1842" s="2">
        <v>492199</v>
      </c>
      <c r="C1842" s="2" t="s">
        <v>961</v>
      </c>
      <c r="D1842" s="2" t="s">
        <v>5246</v>
      </c>
      <c r="E1842" s="2" t="s">
        <v>5247</v>
      </c>
      <c r="F1842" s="196" t="s">
        <v>5248</v>
      </c>
      <c r="G1842" s="2">
        <v>3</v>
      </c>
      <c r="H1842" s="2" t="s">
        <v>5779</v>
      </c>
      <c r="I1842" s="2" t="s">
        <v>61</v>
      </c>
      <c r="J1842" s="2" t="s">
        <v>276</v>
      </c>
      <c r="K1842" s="2" t="s">
        <v>42</v>
      </c>
      <c r="L1842" s="34" t="str">
        <f t="shared" si="112"/>
        <v>森本　翔太 (3)</v>
      </c>
      <c r="M1842" s="34" t="str">
        <f t="shared" si="113"/>
        <v>05</v>
      </c>
      <c r="N1842" s="34" t="str">
        <f t="shared" si="114"/>
        <v>Shota MORIMOTO (05)</v>
      </c>
      <c r="O1842" s="34">
        <f t="shared" si="115"/>
        <v>100001852</v>
      </c>
    </row>
    <row r="1843" spans="1:15" ht="18">
      <c r="A1843" s="186">
        <v>1853</v>
      </c>
      <c r="B1843" s="2">
        <v>492199</v>
      </c>
      <c r="C1843" s="2" t="s">
        <v>961</v>
      </c>
      <c r="D1843" s="2" t="s">
        <v>5249</v>
      </c>
      <c r="E1843" s="2" t="s">
        <v>5250</v>
      </c>
      <c r="F1843" s="196" t="s">
        <v>5251</v>
      </c>
      <c r="G1843" s="2">
        <v>3</v>
      </c>
      <c r="H1843" s="2" t="s">
        <v>5779</v>
      </c>
      <c r="I1843" s="2" t="s">
        <v>1033</v>
      </c>
      <c r="J1843" s="2" t="s">
        <v>5252</v>
      </c>
      <c r="K1843" s="2" t="s">
        <v>42</v>
      </c>
      <c r="L1843" s="34" t="str">
        <f t="shared" si="112"/>
        <v>白井　皇美都 (3)</v>
      </c>
      <c r="M1843" s="34" t="str">
        <f t="shared" si="113"/>
        <v>04</v>
      </c>
      <c r="N1843" s="34" t="str">
        <f t="shared" si="114"/>
        <v>Omito SHIRAI (04)</v>
      </c>
      <c r="O1843" s="34">
        <f t="shared" si="115"/>
        <v>100001853</v>
      </c>
    </row>
    <row r="1844" spans="1:15" ht="18">
      <c r="A1844" s="186">
        <v>1854</v>
      </c>
      <c r="B1844" s="2">
        <v>492199</v>
      </c>
      <c r="C1844" s="2" t="s">
        <v>961</v>
      </c>
      <c r="D1844" s="2" t="s">
        <v>5253</v>
      </c>
      <c r="E1844" s="2" t="s">
        <v>5254</v>
      </c>
      <c r="F1844" s="196" t="s">
        <v>5255</v>
      </c>
      <c r="G1844" s="2">
        <v>3</v>
      </c>
      <c r="H1844" s="2" t="s">
        <v>5779</v>
      </c>
      <c r="I1844" s="2" t="s">
        <v>63</v>
      </c>
      <c r="J1844" s="2" t="s">
        <v>5256</v>
      </c>
      <c r="K1844" s="2" t="s">
        <v>42</v>
      </c>
      <c r="L1844" s="34" t="str">
        <f t="shared" si="112"/>
        <v>森田　えん (3)</v>
      </c>
      <c r="M1844" s="34" t="str">
        <f t="shared" si="113"/>
        <v>04</v>
      </c>
      <c r="N1844" s="34" t="str">
        <f t="shared" si="114"/>
        <v>En MORITA (04)</v>
      </c>
      <c r="O1844" s="34">
        <f t="shared" si="115"/>
        <v>100001854</v>
      </c>
    </row>
    <row r="1845" spans="1:15" ht="18">
      <c r="A1845" s="186">
        <v>1855</v>
      </c>
      <c r="B1845" s="2">
        <v>492199</v>
      </c>
      <c r="C1845" s="2" t="s">
        <v>961</v>
      </c>
      <c r="D1845" s="2" t="s">
        <v>8767</v>
      </c>
      <c r="E1845" s="2" t="s">
        <v>8768</v>
      </c>
      <c r="F1845" s="196" t="s">
        <v>6950</v>
      </c>
      <c r="G1845" s="2">
        <v>3</v>
      </c>
      <c r="H1845" s="2" t="s">
        <v>5760</v>
      </c>
      <c r="I1845" s="2" t="s">
        <v>278</v>
      </c>
      <c r="J1845" s="2" t="s">
        <v>86</v>
      </c>
      <c r="K1845" s="2" t="s">
        <v>42</v>
      </c>
      <c r="L1845" s="34" t="str">
        <f t="shared" si="112"/>
        <v>井上　晃汰 (3)</v>
      </c>
      <c r="M1845" s="34" t="str">
        <f t="shared" si="113"/>
        <v>04</v>
      </c>
      <c r="N1845" s="34" t="str">
        <f t="shared" si="114"/>
        <v>Kota INOUE (04)</v>
      </c>
      <c r="O1845" s="34">
        <f t="shared" si="115"/>
        <v>100001855</v>
      </c>
    </row>
    <row r="1846" spans="1:15" ht="18">
      <c r="A1846" s="186">
        <v>1856</v>
      </c>
      <c r="B1846" s="2">
        <v>492199</v>
      </c>
      <c r="C1846" s="2" t="s">
        <v>961</v>
      </c>
      <c r="D1846" s="2" t="s">
        <v>8769</v>
      </c>
      <c r="E1846" s="2" t="s">
        <v>8770</v>
      </c>
      <c r="F1846" s="196" t="s">
        <v>5460</v>
      </c>
      <c r="G1846" s="2">
        <v>3</v>
      </c>
      <c r="H1846" s="2" t="s">
        <v>5779</v>
      </c>
      <c r="I1846" s="2" t="s">
        <v>2398</v>
      </c>
      <c r="J1846" s="2" t="s">
        <v>7309</v>
      </c>
      <c r="K1846" s="2" t="s">
        <v>42</v>
      </c>
      <c r="L1846" s="34" t="str">
        <f t="shared" si="112"/>
        <v>村山　心太 (3)</v>
      </c>
      <c r="M1846" s="34" t="str">
        <f t="shared" si="113"/>
        <v>04</v>
      </c>
      <c r="N1846" s="34" t="str">
        <f t="shared" si="114"/>
        <v>Shinta MURAYAMA (04)</v>
      </c>
      <c r="O1846" s="34">
        <f t="shared" si="115"/>
        <v>100001856</v>
      </c>
    </row>
    <row r="1847" spans="1:15" ht="18">
      <c r="A1847" s="186">
        <v>1857</v>
      </c>
      <c r="B1847" s="2">
        <v>492199</v>
      </c>
      <c r="C1847" s="2" t="s">
        <v>961</v>
      </c>
      <c r="D1847" s="2" t="s">
        <v>8771</v>
      </c>
      <c r="E1847" s="2" t="s">
        <v>8772</v>
      </c>
      <c r="F1847" s="196" t="s">
        <v>4729</v>
      </c>
      <c r="G1847" s="2">
        <v>3</v>
      </c>
      <c r="H1847" s="2" t="s">
        <v>5834</v>
      </c>
      <c r="I1847" s="2" t="s">
        <v>552</v>
      </c>
      <c r="J1847" s="2" t="s">
        <v>541</v>
      </c>
      <c r="K1847" s="2" t="s">
        <v>42</v>
      </c>
      <c r="L1847" s="34" t="str">
        <f t="shared" si="112"/>
        <v>吉村　青空 (3)</v>
      </c>
      <c r="M1847" s="34" t="str">
        <f t="shared" si="113"/>
        <v>04</v>
      </c>
      <c r="N1847" s="34" t="str">
        <f t="shared" si="114"/>
        <v>Sora YOSHIMURA (04)</v>
      </c>
      <c r="O1847" s="34">
        <f t="shared" si="115"/>
        <v>100001857</v>
      </c>
    </row>
    <row r="1848" spans="1:15" ht="18">
      <c r="A1848" s="186">
        <v>1858</v>
      </c>
      <c r="B1848" s="2">
        <v>492199</v>
      </c>
      <c r="C1848" s="2" t="s">
        <v>961</v>
      </c>
      <c r="D1848" s="2" t="s">
        <v>8773</v>
      </c>
      <c r="E1848" s="2" t="s">
        <v>8774</v>
      </c>
      <c r="F1848" s="196" t="s">
        <v>4965</v>
      </c>
      <c r="G1848" s="2">
        <v>3</v>
      </c>
      <c r="H1848" s="2" t="s">
        <v>5834</v>
      </c>
      <c r="I1848" s="2" t="s">
        <v>402</v>
      </c>
      <c r="J1848" s="2" t="s">
        <v>590</v>
      </c>
      <c r="K1848" s="2" t="s">
        <v>42</v>
      </c>
      <c r="L1848" s="34" t="str">
        <f t="shared" si="112"/>
        <v>高橋　伶旺 (3)</v>
      </c>
      <c r="M1848" s="34" t="str">
        <f t="shared" si="113"/>
        <v>04</v>
      </c>
      <c r="N1848" s="34" t="str">
        <f t="shared" si="114"/>
        <v>Reo TAKAHASHI (04)</v>
      </c>
      <c r="O1848" s="34">
        <f t="shared" si="115"/>
        <v>100001858</v>
      </c>
    </row>
    <row r="1849" spans="1:15" ht="18">
      <c r="A1849" s="186">
        <v>1859</v>
      </c>
      <c r="B1849" s="2">
        <v>492199</v>
      </c>
      <c r="C1849" s="2" t="s">
        <v>961</v>
      </c>
      <c r="D1849" s="2" t="s">
        <v>8775</v>
      </c>
      <c r="E1849" s="2" t="s">
        <v>8776</v>
      </c>
      <c r="F1849" s="196" t="s">
        <v>4959</v>
      </c>
      <c r="G1849" s="2">
        <v>3</v>
      </c>
      <c r="H1849" s="2" t="s">
        <v>5834</v>
      </c>
      <c r="I1849" s="2" t="s">
        <v>204</v>
      </c>
      <c r="J1849" s="2" t="s">
        <v>3144</v>
      </c>
      <c r="K1849" s="2" t="s">
        <v>42</v>
      </c>
      <c r="L1849" s="34" t="str">
        <f t="shared" si="112"/>
        <v>藤田　大二朗 (3)</v>
      </c>
      <c r="M1849" s="34" t="str">
        <f t="shared" si="113"/>
        <v>04</v>
      </c>
      <c r="N1849" s="34" t="str">
        <f t="shared" si="114"/>
        <v>Daijiro FUJITA (04)</v>
      </c>
      <c r="O1849" s="34">
        <f t="shared" si="115"/>
        <v>100001859</v>
      </c>
    </row>
    <row r="1850" spans="1:15" ht="18">
      <c r="A1850" s="186">
        <v>1860</v>
      </c>
      <c r="B1850" s="2">
        <v>492199</v>
      </c>
      <c r="C1850" s="2" t="s">
        <v>961</v>
      </c>
      <c r="D1850" s="2" t="s">
        <v>8777</v>
      </c>
      <c r="E1850" s="2" t="s">
        <v>8778</v>
      </c>
      <c r="F1850" s="196" t="s">
        <v>8779</v>
      </c>
      <c r="G1850" s="2">
        <v>2</v>
      </c>
      <c r="H1850" s="2" t="s">
        <v>5779</v>
      </c>
      <c r="I1850" s="2" t="s">
        <v>845</v>
      </c>
      <c r="J1850" s="2" t="s">
        <v>71</v>
      </c>
      <c r="K1850" s="2" t="s">
        <v>42</v>
      </c>
      <c r="L1850" s="34" t="str">
        <f t="shared" si="112"/>
        <v>白石　香葵 (2)</v>
      </c>
      <c r="M1850" s="34" t="str">
        <f t="shared" si="113"/>
        <v>05</v>
      </c>
      <c r="N1850" s="34" t="str">
        <f t="shared" si="114"/>
        <v>Koki SHIRAISHI (05)</v>
      </c>
      <c r="O1850" s="34">
        <f t="shared" si="115"/>
        <v>100001860</v>
      </c>
    </row>
    <row r="1851" spans="1:15" ht="18">
      <c r="A1851" s="186">
        <v>1861</v>
      </c>
      <c r="B1851" s="2">
        <v>492199</v>
      </c>
      <c r="C1851" s="2" t="s">
        <v>961</v>
      </c>
      <c r="D1851" s="2" t="s">
        <v>8780</v>
      </c>
      <c r="E1851" s="2" t="s">
        <v>8781</v>
      </c>
      <c r="F1851" s="196" t="s">
        <v>8047</v>
      </c>
      <c r="G1851" s="2">
        <v>2</v>
      </c>
      <c r="H1851" s="2" t="s">
        <v>5779</v>
      </c>
      <c r="I1851" s="2" t="s">
        <v>8782</v>
      </c>
      <c r="J1851" s="2" t="s">
        <v>8783</v>
      </c>
      <c r="K1851" s="2" t="s">
        <v>42</v>
      </c>
      <c r="L1851" s="34" t="str">
        <f t="shared" si="112"/>
        <v>弓削　晴慈 (2)</v>
      </c>
      <c r="M1851" s="34" t="str">
        <f t="shared" si="113"/>
        <v>06</v>
      </c>
      <c r="N1851" s="34" t="str">
        <f t="shared" si="114"/>
        <v>Haruyoshi YUGE (06)</v>
      </c>
      <c r="O1851" s="34">
        <f t="shared" si="115"/>
        <v>100001861</v>
      </c>
    </row>
    <row r="1852" spans="1:15" ht="18">
      <c r="A1852" s="186">
        <v>1862</v>
      </c>
      <c r="B1852" s="2">
        <v>492199</v>
      </c>
      <c r="C1852" s="2" t="s">
        <v>961</v>
      </c>
      <c r="D1852" s="2" t="s">
        <v>8784</v>
      </c>
      <c r="E1852" s="2" t="s">
        <v>8785</v>
      </c>
      <c r="F1852" s="196" t="s">
        <v>3930</v>
      </c>
      <c r="G1852" s="2">
        <v>4</v>
      </c>
      <c r="H1852" s="2" t="s">
        <v>5834</v>
      </c>
      <c r="I1852" s="2" t="s">
        <v>8786</v>
      </c>
      <c r="J1852" s="2" t="s">
        <v>211</v>
      </c>
      <c r="K1852" s="2" t="s">
        <v>42</v>
      </c>
      <c r="L1852" s="34" t="str">
        <f t="shared" si="112"/>
        <v>廣渡　剛志 (4)</v>
      </c>
      <c r="M1852" s="34" t="str">
        <f t="shared" si="113"/>
        <v>03</v>
      </c>
      <c r="N1852" s="34" t="str">
        <f t="shared" si="114"/>
        <v>Tsuyoshi HIROWATARI (03)</v>
      </c>
      <c r="O1852" s="34">
        <f t="shared" si="115"/>
        <v>100001862</v>
      </c>
    </row>
    <row r="1853" spans="1:15" ht="18">
      <c r="A1853" s="186">
        <v>1863</v>
      </c>
      <c r="B1853" s="2">
        <v>492199</v>
      </c>
      <c r="C1853" s="2" t="s">
        <v>961</v>
      </c>
      <c r="D1853" s="2" t="s">
        <v>8787</v>
      </c>
      <c r="E1853" s="2" t="s">
        <v>8788</v>
      </c>
      <c r="F1853" s="196" t="s">
        <v>6523</v>
      </c>
      <c r="G1853" s="2">
        <v>2</v>
      </c>
      <c r="H1853" s="2" t="s">
        <v>5779</v>
      </c>
      <c r="I1853" s="2" t="s">
        <v>8789</v>
      </c>
      <c r="J1853" s="2" t="s">
        <v>45</v>
      </c>
      <c r="K1853" s="2" t="s">
        <v>42</v>
      </c>
      <c r="L1853" s="34" t="str">
        <f t="shared" si="112"/>
        <v>松久　航太朗 (2)</v>
      </c>
      <c r="M1853" s="34" t="str">
        <f t="shared" si="113"/>
        <v>05</v>
      </c>
      <c r="N1853" s="34" t="str">
        <f t="shared" si="114"/>
        <v>Kotaro MATSUHISA (05)</v>
      </c>
      <c r="O1853" s="34">
        <f t="shared" si="115"/>
        <v>100001863</v>
      </c>
    </row>
    <row r="1854" spans="1:15" ht="18">
      <c r="A1854" s="186">
        <v>1864</v>
      </c>
      <c r="B1854" s="2">
        <v>492199</v>
      </c>
      <c r="C1854" s="2" t="s">
        <v>961</v>
      </c>
      <c r="D1854" s="2" t="s">
        <v>8790</v>
      </c>
      <c r="E1854" s="2" t="s">
        <v>8791</v>
      </c>
      <c r="F1854" s="196" t="s">
        <v>6058</v>
      </c>
      <c r="G1854" s="2">
        <v>2</v>
      </c>
      <c r="H1854" s="2" t="s">
        <v>5779</v>
      </c>
      <c r="I1854" s="2" t="s">
        <v>63</v>
      </c>
      <c r="J1854" s="2" t="s">
        <v>92</v>
      </c>
      <c r="K1854" s="2" t="s">
        <v>42</v>
      </c>
      <c r="L1854" s="34" t="str">
        <f t="shared" si="112"/>
        <v>森田　隼斗 (2)</v>
      </c>
      <c r="M1854" s="34" t="str">
        <f t="shared" si="113"/>
        <v>05</v>
      </c>
      <c r="N1854" s="34" t="str">
        <f t="shared" si="114"/>
        <v>Hayato MORITA (05)</v>
      </c>
      <c r="O1854" s="34">
        <f t="shared" si="115"/>
        <v>100001864</v>
      </c>
    </row>
    <row r="1855" spans="1:15" ht="18">
      <c r="A1855" s="186">
        <v>1865</v>
      </c>
      <c r="B1855" s="2">
        <v>492199</v>
      </c>
      <c r="C1855" s="2" t="s">
        <v>961</v>
      </c>
      <c r="D1855" s="2" t="s">
        <v>8792</v>
      </c>
      <c r="E1855" s="2" t="s">
        <v>8793</v>
      </c>
      <c r="F1855" s="196" t="s">
        <v>5871</v>
      </c>
      <c r="G1855" s="2">
        <v>2</v>
      </c>
      <c r="H1855" s="2" t="s">
        <v>5779</v>
      </c>
      <c r="I1855" s="2" t="s">
        <v>180</v>
      </c>
      <c r="J1855" s="2" t="s">
        <v>8794</v>
      </c>
      <c r="K1855" s="2" t="s">
        <v>42</v>
      </c>
      <c r="L1855" s="34" t="str">
        <f t="shared" si="112"/>
        <v>永田　翔洋 (2)</v>
      </c>
      <c r="M1855" s="34" t="str">
        <f t="shared" si="113"/>
        <v>05</v>
      </c>
      <c r="N1855" s="34" t="str">
        <f t="shared" si="114"/>
        <v>Shoyo NAGATA (05)</v>
      </c>
      <c r="O1855" s="34">
        <f t="shared" si="115"/>
        <v>100001865</v>
      </c>
    </row>
    <row r="1856" spans="1:15" ht="18">
      <c r="A1856" s="186">
        <v>1866</v>
      </c>
      <c r="B1856" s="2">
        <v>492199</v>
      </c>
      <c r="C1856" s="2" t="s">
        <v>961</v>
      </c>
      <c r="D1856" s="2" t="s">
        <v>8795</v>
      </c>
      <c r="E1856" s="2" t="s">
        <v>8796</v>
      </c>
      <c r="F1856" s="196" t="s">
        <v>7786</v>
      </c>
      <c r="G1856" s="2">
        <v>1</v>
      </c>
      <c r="H1856" s="2" t="s">
        <v>5779</v>
      </c>
      <c r="I1856" s="2" t="s">
        <v>1038</v>
      </c>
      <c r="J1856" s="2" t="s">
        <v>826</v>
      </c>
      <c r="K1856" s="2" t="s">
        <v>42</v>
      </c>
      <c r="L1856" s="34" t="str">
        <f t="shared" si="112"/>
        <v>山岸　諒也 (1)</v>
      </c>
      <c r="M1856" s="34" t="str">
        <f t="shared" si="113"/>
        <v>06</v>
      </c>
      <c r="N1856" s="34" t="str">
        <f t="shared" si="114"/>
        <v>Ryoya YAMAGISHI (06)</v>
      </c>
      <c r="O1856" s="34">
        <f t="shared" si="115"/>
        <v>100001866</v>
      </c>
    </row>
    <row r="1857" spans="1:15" ht="18">
      <c r="A1857" s="186">
        <v>1867</v>
      </c>
      <c r="B1857" s="2">
        <v>492199</v>
      </c>
      <c r="C1857" s="2" t="s">
        <v>961</v>
      </c>
      <c r="D1857" s="2" t="s">
        <v>8797</v>
      </c>
      <c r="E1857" s="2" t="s">
        <v>8798</v>
      </c>
      <c r="F1857" s="196" t="s">
        <v>6187</v>
      </c>
      <c r="G1857" s="2">
        <v>1</v>
      </c>
      <c r="H1857" s="2" t="s">
        <v>5779</v>
      </c>
      <c r="I1857" s="2" t="s">
        <v>1415</v>
      </c>
      <c r="J1857" s="2" t="s">
        <v>53</v>
      </c>
      <c r="K1857" s="2" t="s">
        <v>42</v>
      </c>
      <c r="L1857" s="34" t="str">
        <f t="shared" si="112"/>
        <v>水田　優貴 (1)</v>
      </c>
      <c r="M1857" s="34" t="str">
        <f t="shared" si="113"/>
        <v>06</v>
      </c>
      <c r="N1857" s="34" t="str">
        <f t="shared" si="114"/>
        <v>Yuki MIZUTA (06)</v>
      </c>
      <c r="O1857" s="34">
        <f t="shared" si="115"/>
        <v>100001867</v>
      </c>
    </row>
    <row r="1858" spans="1:15" ht="18">
      <c r="A1858" s="186">
        <v>1868</v>
      </c>
      <c r="B1858" s="2">
        <v>492199</v>
      </c>
      <c r="C1858" s="2" t="s">
        <v>961</v>
      </c>
      <c r="D1858" s="2" t="s">
        <v>8799</v>
      </c>
      <c r="E1858" s="2" t="s">
        <v>8800</v>
      </c>
      <c r="F1858" s="196" t="s">
        <v>8801</v>
      </c>
      <c r="G1858" s="2">
        <v>1</v>
      </c>
      <c r="H1858" s="2" t="s">
        <v>5779</v>
      </c>
      <c r="I1858" s="2" t="s">
        <v>355</v>
      </c>
      <c r="J1858" s="2" t="s">
        <v>541</v>
      </c>
      <c r="K1858" s="2" t="s">
        <v>42</v>
      </c>
      <c r="L1858" s="34" t="str">
        <f t="shared" si="112"/>
        <v>高岡　颯良 (1)</v>
      </c>
      <c r="M1858" s="34" t="str">
        <f t="shared" si="113"/>
        <v>07</v>
      </c>
      <c r="N1858" s="34" t="str">
        <f t="shared" si="114"/>
        <v>Sora TAKAOKA (07)</v>
      </c>
      <c r="O1858" s="34">
        <f t="shared" si="115"/>
        <v>100001868</v>
      </c>
    </row>
    <row r="1859" spans="1:15" ht="18">
      <c r="A1859" s="186">
        <v>1869</v>
      </c>
      <c r="B1859" s="2">
        <v>492228</v>
      </c>
      <c r="C1859" s="2" t="s">
        <v>887</v>
      </c>
      <c r="D1859" s="2" t="s">
        <v>1873</v>
      </c>
      <c r="E1859" s="2" t="s">
        <v>1874</v>
      </c>
      <c r="F1859" s="196" t="s">
        <v>3535</v>
      </c>
      <c r="G1859" s="2">
        <v>4</v>
      </c>
      <c r="H1859" s="2" t="s">
        <v>5759</v>
      </c>
      <c r="I1859" s="2" t="s">
        <v>119</v>
      </c>
      <c r="J1859" s="2" t="s">
        <v>68</v>
      </c>
      <c r="K1859" s="2" t="s">
        <v>42</v>
      </c>
      <c r="L1859" s="34" t="str">
        <f t="shared" ref="L1859:L1878" si="116">IF($A1859="","",$D1859&amp;" ("&amp;$G1859&amp;")")</f>
        <v>濱田　雅人 (4)</v>
      </c>
      <c r="M1859" s="34" t="str">
        <f t="shared" ref="M1859:M1914" si="117">IF($A1859="","",RIGHT(YEAR($F1859),2))</f>
        <v>03</v>
      </c>
      <c r="N1859" s="34" t="str">
        <f t="shared" ref="N1859:N1878" si="118">IF($A1859="","",$J1859&amp;" "&amp;$I1859&amp;" ("&amp;$M1859&amp;")")</f>
        <v>Masato HAMADA (03)</v>
      </c>
      <c r="O1859" s="34">
        <f t="shared" ref="O1859:O1914" si="119">IF($A1859="","",100000000+$A1859)</f>
        <v>100001869</v>
      </c>
    </row>
    <row r="1860" spans="1:15" ht="18">
      <c r="A1860" s="186">
        <v>1870</v>
      </c>
      <c r="B1860" s="2">
        <v>492228</v>
      </c>
      <c r="C1860" s="2" t="s">
        <v>887</v>
      </c>
      <c r="D1860" s="2" t="s">
        <v>2736</v>
      </c>
      <c r="E1860" s="2" t="s">
        <v>2737</v>
      </c>
      <c r="F1860" s="196" t="s">
        <v>4025</v>
      </c>
      <c r="G1860" s="2">
        <v>4</v>
      </c>
      <c r="H1860" s="2" t="s">
        <v>5759</v>
      </c>
      <c r="I1860" s="2" t="s">
        <v>274</v>
      </c>
      <c r="J1860" s="2" t="s">
        <v>50</v>
      </c>
      <c r="K1860" s="2" t="s">
        <v>42</v>
      </c>
      <c r="L1860" s="34" t="str">
        <f t="shared" si="116"/>
        <v>山元　悠也 (4)</v>
      </c>
      <c r="M1860" s="34" t="str">
        <f t="shared" si="117"/>
        <v>03</v>
      </c>
      <c r="N1860" s="34" t="str">
        <f t="shared" si="118"/>
        <v>Yuya YAMAMOTO (03)</v>
      </c>
      <c r="O1860" s="34">
        <f t="shared" si="119"/>
        <v>100001870</v>
      </c>
    </row>
    <row r="1861" spans="1:15" ht="18">
      <c r="A1861" s="186">
        <v>1871</v>
      </c>
      <c r="B1861" s="2">
        <v>492228</v>
      </c>
      <c r="C1861" s="2" t="s">
        <v>887</v>
      </c>
      <c r="D1861" s="2" t="s">
        <v>2738</v>
      </c>
      <c r="E1861" s="2" t="s">
        <v>2739</v>
      </c>
      <c r="F1861" s="196" t="s">
        <v>3539</v>
      </c>
      <c r="G1861" s="2">
        <v>4</v>
      </c>
      <c r="H1861" s="2" t="s">
        <v>5759</v>
      </c>
      <c r="I1861" s="2" t="s">
        <v>3024</v>
      </c>
      <c r="J1861" s="2" t="s">
        <v>205</v>
      </c>
      <c r="K1861" s="2" t="s">
        <v>42</v>
      </c>
      <c r="L1861" s="34" t="str">
        <f t="shared" si="116"/>
        <v>赤井　優斗 (4)</v>
      </c>
      <c r="M1861" s="34" t="str">
        <f t="shared" si="117"/>
        <v>03</v>
      </c>
      <c r="N1861" s="34" t="str">
        <f t="shared" si="118"/>
        <v>Yuto AKAI (03)</v>
      </c>
      <c r="O1861" s="34">
        <f t="shared" si="119"/>
        <v>100001871</v>
      </c>
    </row>
    <row r="1862" spans="1:15" ht="18">
      <c r="A1862" s="186">
        <v>1872</v>
      </c>
      <c r="B1862" s="2">
        <v>492228</v>
      </c>
      <c r="C1862" s="2" t="s">
        <v>887</v>
      </c>
      <c r="D1862" s="2" t="s">
        <v>2740</v>
      </c>
      <c r="E1862" s="2" t="s">
        <v>2741</v>
      </c>
      <c r="F1862" s="196" t="s">
        <v>4025</v>
      </c>
      <c r="G1862" s="2">
        <v>4</v>
      </c>
      <c r="H1862" s="2" t="s">
        <v>5759</v>
      </c>
      <c r="I1862" s="2" t="s">
        <v>298</v>
      </c>
      <c r="J1862" s="2" t="s">
        <v>50</v>
      </c>
      <c r="K1862" s="2" t="s">
        <v>42</v>
      </c>
      <c r="L1862" s="34" t="str">
        <f t="shared" si="116"/>
        <v>中西　優弥 (4)</v>
      </c>
      <c r="M1862" s="34" t="str">
        <f t="shared" si="117"/>
        <v>03</v>
      </c>
      <c r="N1862" s="34" t="str">
        <f t="shared" si="118"/>
        <v>Yuya NAKANISHI (03)</v>
      </c>
      <c r="O1862" s="34">
        <f t="shared" si="119"/>
        <v>100001872</v>
      </c>
    </row>
    <row r="1863" spans="1:15" ht="18">
      <c r="A1863" s="186">
        <v>1873</v>
      </c>
      <c r="B1863" s="2">
        <v>492228</v>
      </c>
      <c r="C1863" s="2" t="s">
        <v>887</v>
      </c>
      <c r="D1863" s="2" t="s">
        <v>5688</v>
      </c>
      <c r="E1863" s="2" t="s">
        <v>5689</v>
      </c>
      <c r="F1863" s="196" t="s">
        <v>3890</v>
      </c>
      <c r="G1863" s="2">
        <v>3</v>
      </c>
      <c r="H1863" s="2" t="s">
        <v>5759</v>
      </c>
      <c r="I1863" s="2" t="s">
        <v>4514</v>
      </c>
      <c r="J1863" s="2" t="s">
        <v>970</v>
      </c>
      <c r="K1863" s="2" t="s">
        <v>42</v>
      </c>
      <c r="L1863" s="34" t="str">
        <f t="shared" si="116"/>
        <v>川股　哲瑠 (3)</v>
      </c>
      <c r="M1863" s="34" t="str">
        <f t="shared" si="117"/>
        <v>04</v>
      </c>
      <c r="N1863" s="34" t="str">
        <f t="shared" si="118"/>
        <v>Satoru KAWAMATA (04)</v>
      </c>
      <c r="O1863" s="34">
        <f t="shared" si="119"/>
        <v>100001873</v>
      </c>
    </row>
    <row r="1864" spans="1:15" ht="18">
      <c r="A1864" s="186">
        <v>1874</v>
      </c>
      <c r="B1864" s="2">
        <v>492228</v>
      </c>
      <c r="C1864" s="2" t="s">
        <v>887</v>
      </c>
      <c r="D1864" s="2" t="s">
        <v>5690</v>
      </c>
      <c r="E1864" s="2" t="s">
        <v>5691</v>
      </c>
      <c r="F1864" s="196" t="s">
        <v>8802</v>
      </c>
      <c r="G1864" s="2">
        <v>3</v>
      </c>
      <c r="H1864" s="2" t="s">
        <v>5759</v>
      </c>
      <c r="I1864" s="2" t="s">
        <v>5131</v>
      </c>
      <c r="J1864" s="2" t="s">
        <v>271</v>
      </c>
      <c r="K1864" s="2" t="s">
        <v>42</v>
      </c>
      <c r="L1864" s="34" t="str">
        <f t="shared" si="116"/>
        <v>在津　壮真 (3)</v>
      </c>
      <c r="M1864" s="34" t="str">
        <f t="shared" si="117"/>
        <v>04</v>
      </c>
      <c r="N1864" s="34" t="str">
        <f t="shared" si="118"/>
        <v>Soma ZAITSU (04)</v>
      </c>
      <c r="O1864" s="34">
        <f t="shared" si="119"/>
        <v>100001874</v>
      </c>
    </row>
    <row r="1865" spans="1:15" ht="18">
      <c r="A1865" s="186">
        <v>1875</v>
      </c>
      <c r="B1865" s="2">
        <v>492228</v>
      </c>
      <c r="C1865" s="2" t="s">
        <v>887</v>
      </c>
      <c r="D1865" s="2" t="s">
        <v>8803</v>
      </c>
      <c r="E1865" s="2" t="s">
        <v>8804</v>
      </c>
      <c r="F1865" s="196" t="s">
        <v>4962</v>
      </c>
      <c r="G1865" s="2">
        <v>3</v>
      </c>
      <c r="H1865" s="2" t="s">
        <v>5759</v>
      </c>
      <c r="I1865" s="2" t="s">
        <v>452</v>
      </c>
      <c r="J1865" s="2" t="s">
        <v>271</v>
      </c>
      <c r="K1865" s="2" t="s">
        <v>42</v>
      </c>
      <c r="L1865" s="34" t="str">
        <f t="shared" si="116"/>
        <v>松下　惺真 (3)</v>
      </c>
      <c r="M1865" s="34" t="str">
        <f t="shared" si="117"/>
        <v>05</v>
      </c>
      <c r="N1865" s="34" t="str">
        <f t="shared" si="118"/>
        <v>Soma MATSUSHITA (05)</v>
      </c>
      <c r="O1865" s="34">
        <f t="shared" si="119"/>
        <v>100001875</v>
      </c>
    </row>
    <row r="1866" spans="1:15" ht="18">
      <c r="A1866" s="186">
        <v>1876</v>
      </c>
      <c r="B1866" s="2">
        <v>492228</v>
      </c>
      <c r="C1866" s="2" t="s">
        <v>887</v>
      </c>
      <c r="D1866" s="2" t="s">
        <v>8805</v>
      </c>
      <c r="E1866" s="2" t="s">
        <v>8806</v>
      </c>
      <c r="F1866" s="196" t="s">
        <v>5910</v>
      </c>
      <c r="G1866" s="2">
        <v>3</v>
      </c>
      <c r="H1866" s="2" t="s">
        <v>5759</v>
      </c>
      <c r="I1866" s="2" t="s">
        <v>473</v>
      </c>
      <c r="J1866" s="2" t="s">
        <v>178</v>
      </c>
      <c r="K1866" s="2" t="s">
        <v>42</v>
      </c>
      <c r="L1866" s="34" t="str">
        <f t="shared" si="116"/>
        <v>長谷川　椋大 (3)</v>
      </c>
      <c r="M1866" s="34" t="str">
        <f t="shared" si="117"/>
        <v>04</v>
      </c>
      <c r="N1866" s="34" t="str">
        <f t="shared" si="118"/>
        <v>Ryota HASEGAWA (04)</v>
      </c>
      <c r="O1866" s="34">
        <f t="shared" si="119"/>
        <v>100001876</v>
      </c>
    </row>
    <row r="1867" spans="1:15" ht="18">
      <c r="A1867" s="186">
        <v>1877</v>
      </c>
      <c r="B1867" s="2">
        <v>492228</v>
      </c>
      <c r="C1867" s="2" t="s">
        <v>887</v>
      </c>
      <c r="D1867" s="2" t="s">
        <v>8807</v>
      </c>
      <c r="E1867" s="2" t="s">
        <v>8808</v>
      </c>
      <c r="F1867" s="196" t="s">
        <v>8141</v>
      </c>
      <c r="G1867" s="2">
        <v>2</v>
      </c>
      <c r="H1867" s="2" t="s">
        <v>5834</v>
      </c>
      <c r="I1867" s="2" t="s">
        <v>8809</v>
      </c>
      <c r="J1867" s="2" t="s">
        <v>321</v>
      </c>
      <c r="K1867" s="2" t="s">
        <v>42</v>
      </c>
      <c r="L1867" s="34" t="str">
        <f t="shared" si="116"/>
        <v>勝本　健斗 (2)</v>
      </c>
      <c r="M1867" s="34" t="str">
        <f t="shared" si="117"/>
        <v>05</v>
      </c>
      <c r="N1867" s="34" t="str">
        <f t="shared" si="118"/>
        <v>Kento KATSUMOTO (05)</v>
      </c>
      <c r="O1867" s="34">
        <f t="shared" si="119"/>
        <v>100001877</v>
      </c>
    </row>
    <row r="1868" spans="1:15" ht="18">
      <c r="A1868" s="186">
        <v>1878</v>
      </c>
      <c r="B1868" s="2">
        <v>492228</v>
      </c>
      <c r="C1868" s="2" t="s">
        <v>887</v>
      </c>
      <c r="D1868" s="2" t="s">
        <v>8810</v>
      </c>
      <c r="E1868" s="2" t="s">
        <v>8811</v>
      </c>
      <c r="F1868" s="196" t="s">
        <v>8125</v>
      </c>
      <c r="G1868" s="2">
        <v>2</v>
      </c>
      <c r="H1868" s="2" t="s">
        <v>5834</v>
      </c>
      <c r="I1868" s="2" t="s">
        <v>313</v>
      </c>
      <c r="J1868" s="2" t="s">
        <v>761</v>
      </c>
      <c r="K1868" s="2" t="s">
        <v>42</v>
      </c>
      <c r="L1868" s="34" t="str">
        <f t="shared" si="116"/>
        <v>足立　雅典 (2)</v>
      </c>
      <c r="M1868" s="34" t="str">
        <f t="shared" si="117"/>
        <v>05</v>
      </c>
      <c r="N1868" s="34" t="str">
        <f t="shared" si="118"/>
        <v>Masanori ADACHI (05)</v>
      </c>
      <c r="O1868" s="34">
        <f t="shared" si="119"/>
        <v>100001878</v>
      </c>
    </row>
    <row r="1869" spans="1:15" ht="18">
      <c r="A1869" s="186">
        <v>1879</v>
      </c>
      <c r="B1869" s="2">
        <v>492228</v>
      </c>
      <c r="C1869" s="2" t="s">
        <v>887</v>
      </c>
      <c r="D1869" s="2" t="s">
        <v>8812</v>
      </c>
      <c r="E1869" s="2" t="s">
        <v>8813</v>
      </c>
      <c r="F1869" s="196" t="s">
        <v>4614</v>
      </c>
      <c r="G1869" s="2">
        <v>4</v>
      </c>
      <c r="H1869" s="2" t="s">
        <v>5834</v>
      </c>
      <c r="I1869" s="2" t="s">
        <v>274</v>
      </c>
      <c r="J1869" s="2" t="s">
        <v>601</v>
      </c>
      <c r="K1869" s="2" t="s">
        <v>42</v>
      </c>
      <c r="L1869" s="34" t="str">
        <f t="shared" si="116"/>
        <v>山本　陽太 (4)</v>
      </c>
      <c r="M1869" s="34" t="str">
        <f t="shared" si="117"/>
        <v>03</v>
      </c>
      <c r="N1869" s="34" t="str">
        <f t="shared" si="118"/>
        <v>Yota YAMAMOTO (03)</v>
      </c>
      <c r="O1869" s="34">
        <f t="shared" si="119"/>
        <v>100001879</v>
      </c>
    </row>
    <row r="1870" spans="1:15" ht="18">
      <c r="A1870" s="186">
        <v>1880</v>
      </c>
      <c r="B1870" s="2">
        <v>492228</v>
      </c>
      <c r="C1870" s="2" t="s">
        <v>887</v>
      </c>
      <c r="D1870" s="2" t="s">
        <v>8814</v>
      </c>
      <c r="E1870" s="2" t="s">
        <v>8815</v>
      </c>
      <c r="F1870" s="196" t="s">
        <v>8507</v>
      </c>
      <c r="G1870" s="2">
        <v>2</v>
      </c>
      <c r="H1870" s="2" t="s">
        <v>5834</v>
      </c>
      <c r="I1870" s="2" t="s">
        <v>8816</v>
      </c>
      <c r="J1870" s="2" t="s">
        <v>988</v>
      </c>
      <c r="K1870" s="2" t="s">
        <v>42</v>
      </c>
      <c r="L1870" s="34" t="str">
        <f t="shared" si="116"/>
        <v>射場　政利 (2)</v>
      </c>
      <c r="M1870" s="34" t="str">
        <f t="shared" si="117"/>
        <v>05</v>
      </c>
      <c r="N1870" s="34" t="str">
        <f t="shared" si="118"/>
        <v>Masatoshi IBA (05)</v>
      </c>
      <c r="O1870" s="34">
        <f t="shared" si="119"/>
        <v>100001880</v>
      </c>
    </row>
    <row r="1871" spans="1:15" ht="18">
      <c r="A1871" s="186">
        <v>1881</v>
      </c>
      <c r="B1871" s="2">
        <v>492228</v>
      </c>
      <c r="C1871" s="2" t="s">
        <v>887</v>
      </c>
      <c r="D1871" s="2" t="s">
        <v>2754</v>
      </c>
      <c r="E1871" s="2" t="s">
        <v>2755</v>
      </c>
      <c r="F1871" s="196" t="s">
        <v>6755</v>
      </c>
      <c r="G1871" s="2">
        <v>2</v>
      </c>
      <c r="H1871" s="2" t="s">
        <v>5834</v>
      </c>
      <c r="I1871" s="2" t="s">
        <v>129</v>
      </c>
      <c r="J1871" s="2" t="s">
        <v>271</v>
      </c>
      <c r="K1871" s="2" t="s">
        <v>42</v>
      </c>
      <c r="L1871" s="34" t="str">
        <f t="shared" si="116"/>
        <v>田中　颯真 (2)</v>
      </c>
      <c r="M1871" s="34" t="str">
        <f t="shared" si="117"/>
        <v>06</v>
      </c>
      <c r="N1871" s="34" t="str">
        <f t="shared" si="118"/>
        <v>Soma TANAKA (06)</v>
      </c>
      <c r="O1871" s="34">
        <f t="shared" si="119"/>
        <v>100001881</v>
      </c>
    </row>
    <row r="1872" spans="1:15" ht="18">
      <c r="A1872" s="186">
        <v>1882</v>
      </c>
      <c r="B1872" s="2">
        <v>492220</v>
      </c>
      <c r="C1872" s="2" t="s">
        <v>877</v>
      </c>
      <c r="D1872" s="2" t="s">
        <v>3340</v>
      </c>
      <c r="E1872" s="2" t="s">
        <v>3341</v>
      </c>
      <c r="F1872" s="196" t="s">
        <v>3824</v>
      </c>
      <c r="G1872" s="2">
        <v>4</v>
      </c>
      <c r="H1872" s="2" t="s">
        <v>5759</v>
      </c>
      <c r="I1872" s="2" t="s">
        <v>3342</v>
      </c>
      <c r="J1872" s="2" t="s">
        <v>3343</v>
      </c>
      <c r="K1872" s="2" t="s">
        <v>42</v>
      </c>
      <c r="L1872" s="34" t="str">
        <f t="shared" si="116"/>
        <v>宮口　絹道 (4)</v>
      </c>
      <c r="M1872" s="34" t="str">
        <f t="shared" si="117"/>
        <v>03</v>
      </c>
      <c r="N1872" s="34" t="str">
        <f t="shared" si="118"/>
        <v>Masamichi MIYAGUCHI (03)</v>
      </c>
      <c r="O1872" s="34">
        <f t="shared" si="119"/>
        <v>100001882</v>
      </c>
    </row>
    <row r="1873" spans="1:15" ht="18">
      <c r="A1873" s="186">
        <v>1883</v>
      </c>
      <c r="B1873" s="2">
        <v>492220</v>
      </c>
      <c r="C1873" s="2" t="s">
        <v>877</v>
      </c>
      <c r="D1873" s="2" t="s">
        <v>3344</v>
      </c>
      <c r="E1873" s="2" t="s">
        <v>3345</v>
      </c>
      <c r="F1873" s="196" t="s">
        <v>4556</v>
      </c>
      <c r="G1873" s="2">
        <v>4</v>
      </c>
      <c r="H1873" s="2" t="s">
        <v>5759</v>
      </c>
      <c r="I1873" s="2" t="s">
        <v>3116</v>
      </c>
      <c r="J1873" s="2" t="s">
        <v>590</v>
      </c>
      <c r="K1873" s="2" t="s">
        <v>42</v>
      </c>
      <c r="L1873" s="34" t="str">
        <f t="shared" si="116"/>
        <v>細川　怜央 (4)</v>
      </c>
      <c r="M1873" s="34" t="str">
        <f t="shared" si="117"/>
        <v>03</v>
      </c>
      <c r="N1873" s="34" t="str">
        <f t="shared" si="118"/>
        <v>Reo HOSOKAWA (03)</v>
      </c>
      <c r="O1873" s="34">
        <f t="shared" si="119"/>
        <v>100001883</v>
      </c>
    </row>
    <row r="1874" spans="1:15" ht="18">
      <c r="A1874" s="186">
        <v>1884</v>
      </c>
      <c r="B1874" s="2">
        <v>492220</v>
      </c>
      <c r="C1874" s="2" t="s">
        <v>877</v>
      </c>
      <c r="D1874" s="2" t="s">
        <v>3346</v>
      </c>
      <c r="E1874" s="2" t="s">
        <v>3347</v>
      </c>
      <c r="F1874" s="196" t="s">
        <v>3527</v>
      </c>
      <c r="G1874" s="2">
        <v>4</v>
      </c>
      <c r="H1874" s="2" t="s">
        <v>5759</v>
      </c>
      <c r="I1874" s="2" t="s">
        <v>3348</v>
      </c>
      <c r="J1874" s="2" t="s">
        <v>60</v>
      </c>
      <c r="K1874" s="2" t="s">
        <v>42</v>
      </c>
      <c r="L1874" s="34" t="str">
        <f t="shared" si="116"/>
        <v>白川　拓実 (4)</v>
      </c>
      <c r="M1874" s="34" t="str">
        <f t="shared" si="117"/>
        <v>03</v>
      </c>
      <c r="N1874" s="34" t="str">
        <f t="shared" si="118"/>
        <v>Takumi SHIRAKAWA (03)</v>
      </c>
      <c r="O1874" s="34">
        <f t="shared" si="119"/>
        <v>100001884</v>
      </c>
    </row>
    <row r="1875" spans="1:15" ht="18">
      <c r="A1875" s="186">
        <v>1885</v>
      </c>
      <c r="B1875" s="2">
        <v>492220</v>
      </c>
      <c r="C1875" s="2" t="s">
        <v>877</v>
      </c>
      <c r="D1875" s="2" t="s">
        <v>3349</v>
      </c>
      <c r="E1875" s="2" t="s">
        <v>3350</v>
      </c>
      <c r="F1875" s="196" t="s">
        <v>3531</v>
      </c>
      <c r="G1875" s="2">
        <v>4</v>
      </c>
      <c r="H1875" s="2" t="s">
        <v>6024</v>
      </c>
      <c r="I1875" s="2" t="s">
        <v>3351</v>
      </c>
      <c r="J1875" s="2" t="s">
        <v>94</v>
      </c>
      <c r="K1875" s="2" t="s">
        <v>42</v>
      </c>
      <c r="L1875" s="34" t="str">
        <f t="shared" si="116"/>
        <v>難波　颯太 (4)</v>
      </c>
      <c r="M1875" s="34" t="str">
        <f t="shared" si="117"/>
        <v>04</v>
      </c>
      <c r="N1875" s="34" t="str">
        <f t="shared" si="118"/>
        <v>Sota NAMBA (04)</v>
      </c>
      <c r="O1875" s="34">
        <f t="shared" si="119"/>
        <v>100001885</v>
      </c>
    </row>
    <row r="1876" spans="1:15" ht="18">
      <c r="A1876" s="186">
        <v>1886</v>
      </c>
      <c r="B1876" s="2">
        <v>492220</v>
      </c>
      <c r="C1876" s="2" t="s">
        <v>877</v>
      </c>
      <c r="D1876" s="2" t="s">
        <v>8817</v>
      </c>
      <c r="E1876" s="2" t="s">
        <v>3352</v>
      </c>
      <c r="F1876" s="196" t="s">
        <v>4090</v>
      </c>
      <c r="G1876" s="2">
        <v>4</v>
      </c>
      <c r="H1876" s="2" t="s">
        <v>5779</v>
      </c>
      <c r="I1876" s="2" t="s">
        <v>3339</v>
      </c>
      <c r="J1876" s="2" t="s">
        <v>400</v>
      </c>
      <c r="K1876" s="2" t="s">
        <v>42</v>
      </c>
      <c r="L1876" s="34" t="str">
        <f t="shared" si="116"/>
        <v>髙田　虎雅 (4)</v>
      </c>
      <c r="M1876" s="34" t="str">
        <f t="shared" si="117"/>
        <v>03</v>
      </c>
      <c r="N1876" s="34" t="str">
        <f t="shared" si="118"/>
        <v>Taiga TAKATA (03)</v>
      </c>
      <c r="O1876" s="34">
        <f t="shared" si="119"/>
        <v>100001886</v>
      </c>
    </row>
    <row r="1877" spans="1:15" ht="18">
      <c r="A1877" s="186">
        <v>1887</v>
      </c>
      <c r="B1877" s="2">
        <v>492220</v>
      </c>
      <c r="C1877" s="2" t="s">
        <v>877</v>
      </c>
      <c r="D1877" s="2" t="s">
        <v>5631</v>
      </c>
      <c r="E1877" s="2" t="s">
        <v>5632</v>
      </c>
      <c r="F1877" s="196" t="s">
        <v>3678</v>
      </c>
      <c r="G1877" s="2">
        <v>3</v>
      </c>
      <c r="H1877" s="2" t="s">
        <v>5759</v>
      </c>
      <c r="I1877" s="2" t="s">
        <v>5633</v>
      </c>
      <c r="J1877" s="2" t="s">
        <v>815</v>
      </c>
      <c r="K1877" s="2" t="s">
        <v>42</v>
      </c>
      <c r="L1877" s="34" t="str">
        <f t="shared" si="116"/>
        <v>川東　世汰 (3)</v>
      </c>
      <c r="M1877" s="34" t="str">
        <f t="shared" si="117"/>
        <v>04</v>
      </c>
      <c r="N1877" s="34" t="str">
        <f t="shared" si="118"/>
        <v>Seita KAWAHIGASHI (04)</v>
      </c>
      <c r="O1877" s="34">
        <f t="shared" si="119"/>
        <v>100001887</v>
      </c>
    </row>
    <row r="1878" spans="1:15" ht="18">
      <c r="A1878" s="186">
        <v>1888</v>
      </c>
      <c r="B1878" s="2">
        <v>492220</v>
      </c>
      <c r="C1878" s="2" t="s">
        <v>877</v>
      </c>
      <c r="D1878" s="2" t="s">
        <v>8818</v>
      </c>
      <c r="E1878" s="2" t="s">
        <v>8819</v>
      </c>
      <c r="F1878" s="196" t="s">
        <v>4788</v>
      </c>
      <c r="G1878" s="2">
        <v>3</v>
      </c>
      <c r="H1878" s="2" t="s">
        <v>6213</v>
      </c>
      <c r="I1878" s="2" t="s">
        <v>8820</v>
      </c>
      <c r="J1878" s="2" t="s">
        <v>86</v>
      </c>
      <c r="K1878" s="2" t="s">
        <v>42</v>
      </c>
      <c r="L1878" s="34" t="str">
        <f t="shared" si="116"/>
        <v>白濱　紘太 (3)</v>
      </c>
      <c r="M1878" s="34" t="str">
        <f t="shared" si="117"/>
        <v>03</v>
      </c>
      <c r="N1878" s="34" t="str">
        <f t="shared" si="118"/>
        <v>Kota SHIRAHAMA (03)</v>
      </c>
      <c r="O1878" s="34">
        <f t="shared" si="119"/>
        <v>100001888</v>
      </c>
    </row>
    <row r="1879" spans="1:15" ht="18">
      <c r="A1879" s="186">
        <v>1889</v>
      </c>
      <c r="B1879" s="2">
        <v>492220</v>
      </c>
      <c r="C1879" s="2" t="s">
        <v>877</v>
      </c>
      <c r="D1879" s="2" t="s">
        <v>8821</v>
      </c>
      <c r="E1879" s="2" t="s">
        <v>8822</v>
      </c>
      <c r="F1879" s="196" t="s">
        <v>8823</v>
      </c>
      <c r="G1879" s="2">
        <v>3</v>
      </c>
      <c r="H1879" s="2" t="s">
        <v>5834</v>
      </c>
      <c r="I1879" s="2" t="s">
        <v>74</v>
      </c>
      <c r="J1879" s="2" t="s">
        <v>455</v>
      </c>
      <c r="K1879" s="2" t="s">
        <v>42</v>
      </c>
      <c r="L1879" s="34" t="str">
        <f>IF($A1879="","",$D1879&amp;" ("&amp;$G1879&amp;")")</f>
        <v>村上　陽太郎 (3)</v>
      </c>
      <c r="M1879" s="34" t="str">
        <f t="shared" si="117"/>
        <v>04</v>
      </c>
      <c r="N1879" s="34" t="str">
        <f>IF($A1879="","",$J1879&amp;" "&amp;$I1879&amp;" ("&amp;$M1879&amp;")")</f>
        <v>Yotaro MURAKAMI (04)</v>
      </c>
      <c r="O1879" s="34">
        <f t="shared" si="119"/>
        <v>100001889</v>
      </c>
    </row>
    <row r="1880" spans="1:15" ht="18">
      <c r="A1880" s="186">
        <v>1890</v>
      </c>
      <c r="B1880" s="2">
        <v>492220</v>
      </c>
      <c r="C1880" s="2" t="s">
        <v>877</v>
      </c>
      <c r="D1880" s="2" t="s">
        <v>8824</v>
      </c>
      <c r="E1880" s="2" t="s">
        <v>8825</v>
      </c>
      <c r="F1880" s="196" t="s">
        <v>6777</v>
      </c>
      <c r="G1880" s="2">
        <v>2</v>
      </c>
      <c r="H1880" s="2" t="s">
        <v>5759</v>
      </c>
      <c r="I1880" s="2" t="s">
        <v>152</v>
      </c>
      <c r="J1880" s="2" t="s">
        <v>991</v>
      </c>
      <c r="K1880" s="2" t="s">
        <v>42</v>
      </c>
      <c r="L1880" s="34" t="str">
        <f t="shared" ref="L1880:L1943" si="120">IF($A1880="","",$D1880&amp;" ("&amp;$G1880&amp;")")</f>
        <v>佐藤　琉輝也 (2)</v>
      </c>
      <c r="M1880" s="34" t="str">
        <f t="shared" si="117"/>
        <v>05</v>
      </c>
      <c r="N1880" s="34" t="str">
        <f t="shared" ref="N1880:N1943" si="121">IF($A1880="","",$J1880&amp;" "&amp;$I1880&amp;" ("&amp;$M1880&amp;")")</f>
        <v>Rukiya SATO (05)</v>
      </c>
      <c r="O1880" s="34">
        <f t="shared" si="119"/>
        <v>100001890</v>
      </c>
    </row>
    <row r="1881" spans="1:15" ht="18">
      <c r="A1881" s="186">
        <v>1891</v>
      </c>
      <c r="B1881" s="2">
        <v>492220</v>
      </c>
      <c r="C1881" s="2" t="s">
        <v>877</v>
      </c>
      <c r="D1881" s="2" t="s">
        <v>8826</v>
      </c>
      <c r="E1881" s="2" t="s">
        <v>8827</v>
      </c>
      <c r="F1881" s="196" t="s">
        <v>4603</v>
      </c>
      <c r="G1881" s="2">
        <v>4</v>
      </c>
      <c r="H1881" s="2" t="s">
        <v>5759</v>
      </c>
      <c r="I1881" s="2" t="s">
        <v>610</v>
      </c>
      <c r="J1881" s="2" t="s">
        <v>8828</v>
      </c>
      <c r="K1881" s="2" t="s">
        <v>42</v>
      </c>
      <c r="L1881" s="34" t="str">
        <f t="shared" si="120"/>
        <v>杉浦　哲太 (4)</v>
      </c>
      <c r="M1881" s="34" t="str">
        <f t="shared" si="117"/>
        <v>02</v>
      </c>
      <c r="N1881" s="34" t="str">
        <f t="shared" si="121"/>
        <v>Tetta SUGIURA (02)</v>
      </c>
      <c r="O1881" s="34">
        <f t="shared" si="119"/>
        <v>100001891</v>
      </c>
    </row>
    <row r="1882" spans="1:15" ht="18">
      <c r="A1882" s="186">
        <v>1892</v>
      </c>
      <c r="B1882" s="2">
        <v>492220</v>
      </c>
      <c r="C1882" s="2" t="s">
        <v>877</v>
      </c>
      <c r="D1882" s="2" t="s">
        <v>8829</v>
      </c>
      <c r="E1882" s="2" t="s">
        <v>8830</v>
      </c>
      <c r="F1882" s="196" t="s">
        <v>6086</v>
      </c>
      <c r="G1882" s="2">
        <v>2</v>
      </c>
      <c r="H1882" s="2" t="s">
        <v>5779</v>
      </c>
      <c r="I1882" s="2" t="s">
        <v>8831</v>
      </c>
      <c r="J1882" s="2" t="s">
        <v>963</v>
      </c>
      <c r="K1882" s="2" t="s">
        <v>42</v>
      </c>
      <c r="L1882" s="34" t="str">
        <f t="shared" si="120"/>
        <v>小牧　蒼翔 (2)</v>
      </c>
      <c r="M1882" s="34" t="str">
        <f t="shared" si="117"/>
        <v>05</v>
      </c>
      <c r="N1882" s="34" t="str">
        <f t="shared" si="121"/>
        <v>Aoto KOMAKI (05)</v>
      </c>
      <c r="O1882" s="34">
        <f t="shared" si="119"/>
        <v>100001892</v>
      </c>
    </row>
    <row r="1883" spans="1:15" ht="18">
      <c r="A1883" s="186">
        <v>1893</v>
      </c>
      <c r="B1883" s="2">
        <v>492220</v>
      </c>
      <c r="C1883" s="2" t="s">
        <v>877</v>
      </c>
      <c r="D1883" s="2" t="s">
        <v>8832</v>
      </c>
      <c r="E1883" s="2" t="s">
        <v>8833</v>
      </c>
      <c r="F1883" s="196" t="s">
        <v>5928</v>
      </c>
      <c r="G1883" s="2">
        <v>2</v>
      </c>
      <c r="H1883" s="2" t="s">
        <v>8148</v>
      </c>
      <c r="I1883" s="2" t="s">
        <v>8834</v>
      </c>
      <c r="J1883" s="2" t="s">
        <v>958</v>
      </c>
      <c r="K1883" s="2" t="s">
        <v>42</v>
      </c>
      <c r="L1883" s="34" t="str">
        <f t="shared" si="120"/>
        <v>有村　優咲 (2)</v>
      </c>
      <c r="M1883" s="34" t="str">
        <f t="shared" si="117"/>
        <v>05</v>
      </c>
      <c r="N1883" s="34" t="str">
        <f t="shared" si="121"/>
        <v>Yusaku ARIMURA (05)</v>
      </c>
      <c r="O1883" s="34">
        <f t="shared" si="119"/>
        <v>100001893</v>
      </c>
    </row>
    <row r="1884" spans="1:15" ht="18">
      <c r="A1884" s="186">
        <v>1894</v>
      </c>
      <c r="B1884" s="2">
        <v>492220</v>
      </c>
      <c r="C1884" s="2" t="s">
        <v>877</v>
      </c>
      <c r="D1884" s="2" t="s">
        <v>8835</v>
      </c>
      <c r="E1884" s="2" t="s">
        <v>8836</v>
      </c>
      <c r="F1884" s="196" t="s">
        <v>8837</v>
      </c>
      <c r="G1884" s="2">
        <v>2</v>
      </c>
      <c r="H1884" s="2" t="s">
        <v>5834</v>
      </c>
      <c r="I1884" s="2" t="s">
        <v>153</v>
      </c>
      <c r="J1884" s="2" t="s">
        <v>643</v>
      </c>
      <c r="K1884" s="2" t="s">
        <v>42</v>
      </c>
      <c r="L1884" s="34" t="str">
        <f t="shared" si="120"/>
        <v>荻野　颯亮 (2)</v>
      </c>
      <c r="M1884" s="34" t="str">
        <f t="shared" si="117"/>
        <v>05</v>
      </c>
      <c r="N1884" s="34" t="str">
        <f t="shared" si="121"/>
        <v>Sosuke OGINO (05)</v>
      </c>
      <c r="O1884" s="34">
        <f t="shared" si="119"/>
        <v>100001894</v>
      </c>
    </row>
    <row r="1885" spans="1:15" ht="18">
      <c r="A1885" s="186">
        <v>1895</v>
      </c>
      <c r="B1885" s="2">
        <v>491082</v>
      </c>
      <c r="C1885" s="2" t="s">
        <v>827</v>
      </c>
      <c r="D1885" s="2" t="s">
        <v>1144</v>
      </c>
      <c r="E1885" s="2" t="s">
        <v>1145</v>
      </c>
      <c r="F1885" s="196" t="s">
        <v>4601</v>
      </c>
      <c r="G1885" s="2" t="s">
        <v>172</v>
      </c>
      <c r="H1885" s="2" t="s">
        <v>5760</v>
      </c>
      <c r="I1885" s="2" t="s">
        <v>1146</v>
      </c>
      <c r="J1885" s="2" t="s">
        <v>227</v>
      </c>
      <c r="K1885" s="2" t="s">
        <v>42</v>
      </c>
      <c r="L1885" s="34" t="str">
        <f t="shared" si="120"/>
        <v>池本　陽介 (M1)</v>
      </c>
      <c r="M1885" s="34" t="str">
        <f t="shared" si="117"/>
        <v>02</v>
      </c>
      <c r="N1885" s="34" t="str">
        <f t="shared" si="121"/>
        <v>Yosuke IKEMOTO (02)</v>
      </c>
      <c r="O1885" s="34">
        <f t="shared" si="119"/>
        <v>100001895</v>
      </c>
    </row>
    <row r="1886" spans="1:15" ht="18">
      <c r="A1886" s="186">
        <v>1896</v>
      </c>
      <c r="B1886" s="2">
        <v>491082</v>
      </c>
      <c r="C1886" s="2" t="s">
        <v>827</v>
      </c>
      <c r="D1886" s="2" t="s">
        <v>1147</v>
      </c>
      <c r="E1886" s="2" t="s">
        <v>1148</v>
      </c>
      <c r="F1886" s="196" t="s">
        <v>5270</v>
      </c>
      <c r="G1886" s="2" t="s">
        <v>172</v>
      </c>
      <c r="H1886" s="2" t="s">
        <v>5760</v>
      </c>
      <c r="I1886" s="2" t="s">
        <v>516</v>
      </c>
      <c r="J1886" s="2" t="s">
        <v>414</v>
      </c>
      <c r="K1886" s="2" t="s">
        <v>42</v>
      </c>
      <c r="L1886" s="34" t="str">
        <f t="shared" si="120"/>
        <v>原　麻嘉 (M1)</v>
      </c>
      <c r="M1886" s="34" t="str">
        <f t="shared" si="117"/>
        <v>02</v>
      </c>
      <c r="N1886" s="34" t="str">
        <f t="shared" si="121"/>
        <v>Mahiro HARA (02)</v>
      </c>
      <c r="O1886" s="34">
        <f t="shared" si="119"/>
        <v>100001896</v>
      </c>
    </row>
    <row r="1887" spans="1:15" ht="18">
      <c r="A1887" s="186">
        <v>1897</v>
      </c>
      <c r="B1887" s="2">
        <v>491082</v>
      </c>
      <c r="C1887" s="2" t="s">
        <v>827</v>
      </c>
      <c r="D1887" s="2" t="s">
        <v>2881</v>
      </c>
      <c r="E1887" s="2" t="s">
        <v>2882</v>
      </c>
      <c r="F1887" s="196" t="s">
        <v>5215</v>
      </c>
      <c r="G1887" s="2">
        <v>4</v>
      </c>
      <c r="H1887" s="2" t="s">
        <v>5760</v>
      </c>
      <c r="I1887" s="2" t="s">
        <v>3120</v>
      </c>
      <c r="J1887" s="2" t="s">
        <v>475</v>
      </c>
      <c r="K1887" s="2" t="s">
        <v>42</v>
      </c>
      <c r="L1887" s="34" t="str">
        <f t="shared" si="120"/>
        <v>葛西　央明 (4)</v>
      </c>
      <c r="M1887" s="34" t="str">
        <f t="shared" si="117"/>
        <v>04</v>
      </c>
      <c r="N1887" s="34" t="str">
        <f t="shared" si="121"/>
        <v>Hiroaki KASAI (04)</v>
      </c>
      <c r="O1887" s="34">
        <f t="shared" si="119"/>
        <v>100001897</v>
      </c>
    </row>
    <row r="1888" spans="1:15" ht="18">
      <c r="A1888" s="186">
        <v>1898</v>
      </c>
      <c r="B1888" s="2">
        <v>491082</v>
      </c>
      <c r="C1888" s="2" t="s">
        <v>827</v>
      </c>
      <c r="D1888" s="2" t="s">
        <v>2883</v>
      </c>
      <c r="E1888" s="2" t="s">
        <v>2884</v>
      </c>
      <c r="F1888" s="196" t="s">
        <v>3613</v>
      </c>
      <c r="G1888" s="2">
        <v>4</v>
      </c>
      <c r="H1888" s="2" t="s">
        <v>5760</v>
      </c>
      <c r="I1888" s="2" t="s">
        <v>3121</v>
      </c>
      <c r="J1888" s="2" t="s">
        <v>60</v>
      </c>
      <c r="K1888" s="2" t="s">
        <v>42</v>
      </c>
      <c r="L1888" s="34" t="str">
        <f t="shared" si="120"/>
        <v>北垣　拓己 (4)</v>
      </c>
      <c r="M1888" s="34" t="str">
        <f t="shared" si="117"/>
        <v>04</v>
      </c>
      <c r="N1888" s="34" t="str">
        <f t="shared" si="121"/>
        <v>Takumi KITAGAKI (04)</v>
      </c>
      <c r="O1888" s="34">
        <f t="shared" si="119"/>
        <v>100001898</v>
      </c>
    </row>
    <row r="1889" spans="1:15" ht="18">
      <c r="A1889" s="186">
        <v>1899</v>
      </c>
      <c r="B1889" s="2">
        <v>491082</v>
      </c>
      <c r="C1889" s="2" t="s">
        <v>827</v>
      </c>
      <c r="D1889" s="2" t="s">
        <v>5271</v>
      </c>
      <c r="E1889" s="2" t="s">
        <v>2885</v>
      </c>
      <c r="F1889" s="196" t="s">
        <v>4861</v>
      </c>
      <c r="G1889" s="2">
        <v>4</v>
      </c>
      <c r="H1889" s="2" t="s">
        <v>5760</v>
      </c>
      <c r="I1889" s="2" t="s">
        <v>918</v>
      </c>
      <c r="J1889" s="2" t="s">
        <v>462</v>
      </c>
      <c r="K1889" s="2" t="s">
        <v>42</v>
      </c>
      <c r="L1889" s="34" t="str">
        <f t="shared" si="120"/>
        <v>黒瀬　拓真 (4)</v>
      </c>
      <c r="M1889" s="34" t="str">
        <f t="shared" si="117"/>
        <v>02</v>
      </c>
      <c r="N1889" s="34" t="str">
        <f t="shared" si="121"/>
        <v>Takuma KUROSE (02)</v>
      </c>
      <c r="O1889" s="34">
        <f t="shared" si="119"/>
        <v>100001899</v>
      </c>
    </row>
    <row r="1890" spans="1:15" ht="18">
      <c r="A1890" s="186">
        <v>1900</v>
      </c>
      <c r="B1890" s="2">
        <v>491082</v>
      </c>
      <c r="C1890" s="2" t="s">
        <v>827</v>
      </c>
      <c r="D1890" s="2" t="s">
        <v>2886</v>
      </c>
      <c r="E1890" s="2" t="s">
        <v>2887</v>
      </c>
      <c r="F1890" s="196" t="s">
        <v>4228</v>
      </c>
      <c r="G1890" s="2">
        <v>4</v>
      </c>
      <c r="H1890" s="2" t="s">
        <v>5760</v>
      </c>
      <c r="I1890" s="2" t="s">
        <v>195</v>
      </c>
      <c r="J1890" s="2" t="s">
        <v>430</v>
      </c>
      <c r="K1890" s="2" t="s">
        <v>42</v>
      </c>
      <c r="L1890" s="34" t="str">
        <f t="shared" si="120"/>
        <v>近藤　啓太 (4)</v>
      </c>
      <c r="M1890" s="34" t="str">
        <f t="shared" si="117"/>
        <v>03</v>
      </c>
      <c r="N1890" s="34" t="str">
        <f t="shared" si="121"/>
        <v>Keita KONDO (03)</v>
      </c>
      <c r="O1890" s="34">
        <f t="shared" si="119"/>
        <v>100001900</v>
      </c>
    </row>
    <row r="1891" spans="1:15" ht="18">
      <c r="A1891" s="186">
        <v>1901</v>
      </c>
      <c r="B1891" s="2">
        <v>491082</v>
      </c>
      <c r="C1891" s="2" t="s">
        <v>827</v>
      </c>
      <c r="D1891" s="2" t="s">
        <v>2888</v>
      </c>
      <c r="E1891" s="2" t="s">
        <v>2889</v>
      </c>
      <c r="F1891" s="196" t="s">
        <v>4099</v>
      </c>
      <c r="G1891" s="2">
        <v>4</v>
      </c>
      <c r="H1891" s="2" t="s">
        <v>5760</v>
      </c>
      <c r="I1891" s="2" t="s">
        <v>63</v>
      </c>
      <c r="J1891" s="2" t="s">
        <v>445</v>
      </c>
      <c r="K1891" s="2" t="s">
        <v>42</v>
      </c>
      <c r="L1891" s="34" t="str">
        <f t="shared" si="120"/>
        <v>森田　慧 (4)</v>
      </c>
      <c r="M1891" s="34" t="str">
        <f t="shared" si="117"/>
        <v>03</v>
      </c>
      <c r="N1891" s="34" t="str">
        <f t="shared" si="121"/>
        <v>Kei MORITA (03)</v>
      </c>
      <c r="O1891" s="34">
        <f t="shared" si="119"/>
        <v>100001901</v>
      </c>
    </row>
    <row r="1892" spans="1:15" ht="18">
      <c r="A1892" s="186">
        <v>1902</v>
      </c>
      <c r="B1892" s="2">
        <v>491082</v>
      </c>
      <c r="C1892" s="2" t="s">
        <v>827</v>
      </c>
      <c r="D1892" s="2" t="s">
        <v>2890</v>
      </c>
      <c r="E1892" s="2" t="s">
        <v>2891</v>
      </c>
      <c r="F1892" s="196" t="s">
        <v>3932</v>
      </c>
      <c r="G1892" s="2">
        <v>4</v>
      </c>
      <c r="H1892" s="2" t="s">
        <v>5760</v>
      </c>
      <c r="I1892" s="2" t="s">
        <v>275</v>
      </c>
      <c r="J1892" s="2" t="s">
        <v>3122</v>
      </c>
      <c r="K1892" s="2" t="s">
        <v>42</v>
      </c>
      <c r="L1892" s="34" t="str">
        <f t="shared" si="120"/>
        <v>渡辺　直意 (4)</v>
      </c>
      <c r="M1892" s="34" t="str">
        <f t="shared" si="117"/>
        <v>03</v>
      </c>
      <c r="N1892" s="34" t="str">
        <f t="shared" si="121"/>
        <v>Naoi WATANABE (03)</v>
      </c>
      <c r="O1892" s="34">
        <f t="shared" si="119"/>
        <v>100001902</v>
      </c>
    </row>
    <row r="1893" spans="1:15" ht="18">
      <c r="A1893" s="186">
        <v>1903</v>
      </c>
      <c r="B1893" s="2">
        <v>491082</v>
      </c>
      <c r="C1893" s="2" t="s">
        <v>827</v>
      </c>
      <c r="D1893" s="2" t="s">
        <v>3362</v>
      </c>
      <c r="E1893" s="2" t="s">
        <v>3363</v>
      </c>
      <c r="F1893" s="196" t="s">
        <v>3604</v>
      </c>
      <c r="G1893" s="2">
        <v>4</v>
      </c>
      <c r="H1893" s="2" t="s">
        <v>5760</v>
      </c>
      <c r="I1893" s="2" t="s">
        <v>129</v>
      </c>
      <c r="J1893" s="2" t="s">
        <v>120</v>
      </c>
      <c r="K1893" s="2" t="s">
        <v>42</v>
      </c>
      <c r="L1893" s="34" t="str">
        <f t="shared" si="120"/>
        <v>田中　修平 (4)</v>
      </c>
      <c r="M1893" s="34" t="str">
        <f t="shared" si="117"/>
        <v>03</v>
      </c>
      <c r="N1893" s="34" t="str">
        <f t="shared" si="121"/>
        <v>Shuhei TANAKA (03)</v>
      </c>
      <c r="O1893" s="34">
        <f t="shared" si="119"/>
        <v>100001903</v>
      </c>
    </row>
    <row r="1894" spans="1:15" ht="18">
      <c r="A1894" s="186">
        <v>1904</v>
      </c>
      <c r="B1894" s="2">
        <v>491082</v>
      </c>
      <c r="C1894" s="2" t="s">
        <v>827</v>
      </c>
      <c r="D1894" s="2" t="s">
        <v>3364</v>
      </c>
      <c r="E1894" s="2" t="s">
        <v>3365</v>
      </c>
      <c r="F1894" s="196" t="s">
        <v>4024</v>
      </c>
      <c r="G1894" s="2">
        <v>4</v>
      </c>
      <c r="H1894" s="2" t="s">
        <v>5760</v>
      </c>
      <c r="I1894" s="2" t="s">
        <v>474</v>
      </c>
      <c r="J1894" s="2" t="s">
        <v>225</v>
      </c>
      <c r="K1894" s="2" t="s">
        <v>42</v>
      </c>
      <c r="L1894" s="34" t="str">
        <f t="shared" si="120"/>
        <v>畑　諒太郎 (4)</v>
      </c>
      <c r="M1894" s="34" t="str">
        <f t="shared" si="117"/>
        <v>03</v>
      </c>
      <c r="N1894" s="34" t="str">
        <f t="shared" si="121"/>
        <v>Ryotaro HATA (03)</v>
      </c>
      <c r="O1894" s="34">
        <f t="shared" si="119"/>
        <v>100001904</v>
      </c>
    </row>
    <row r="1895" spans="1:15" ht="18">
      <c r="A1895" s="186">
        <v>1905</v>
      </c>
      <c r="B1895" s="2">
        <v>491082</v>
      </c>
      <c r="C1895" s="2" t="s">
        <v>827</v>
      </c>
      <c r="D1895" s="2" t="s">
        <v>5692</v>
      </c>
      <c r="E1895" s="2" t="s">
        <v>5693</v>
      </c>
      <c r="F1895" s="196" t="s">
        <v>7334</v>
      </c>
      <c r="G1895" s="2">
        <v>3</v>
      </c>
      <c r="H1895" s="2" t="s">
        <v>5760</v>
      </c>
      <c r="I1895" s="2" t="s">
        <v>5694</v>
      </c>
      <c r="J1895" s="2" t="s">
        <v>162</v>
      </c>
      <c r="K1895" s="2" t="s">
        <v>42</v>
      </c>
      <c r="L1895" s="34" t="str">
        <f t="shared" si="120"/>
        <v>沖中　康生 (3)</v>
      </c>
      <c r="M1895" s="34" t="str">
        <f t="shared" si="117"/>
        <v>04</v>
      </c>
      <c r="N1895" s="34" t="str">
        <f t="shared" si="121"/>
        <v>Kosei OKINAKA (04)</v>
      </c>
      <c r="O1895" s="34">
        <f t="shared" si="119"/>
        <v>100001905</v>
      </c>
    </row>
    <row r="1896" spans="1:15" ht="18">
      <c r="A1896" s="186">
        <v>1906</v>
      </c>
      <c r="B1896" s="2">
        <v>491082</v>
      </c>
      <c r="C1896" s="2" t="s">
        <v>827</v>
      </c>
      <c r="D1896" s="2" t="s">
        <v>8838</v>
      </c>
      <c r="E1896" s="2" t="s">
        <v>8839</v>
      </c>
      <c r="F1896" s="196" t="s">
        <v>8840</v>
      </c>
      <c r="G1896" s="2">
        <v>3</v>
      </c>
      <c r="H1896" s="2" t="s">
        <v>5759</v>
      </c>
      <c r="I1896" s="2" t="s">
        <v>8841</v>
      </c>
      <c r="J1896" s="2" t="s">
        <v>309</v>
      </c>
      <c r="K1896" s="2" t="s">
        <v>42</v>
      </c>
      <c r="L1896" s="34" t="str">
        <f t="shared" si="120"/>
        <v>光隨　隼弥 (3)</v>
      </c>
      <c r="M1896" s="34" t="str">
        <f t="shared" si="117"/>
        <v>04</v>
      </c>
      <c r="N1896" s="34" t="str">
        <f t="shared" si="121"/>
        <v>Shunya KOZUI (04)</v>
      </c>
      <c r="O1896" s="34">
        <f t="shared" si="119"/>
        <v>100001906</v>
      </c>
    </row>
    <row r="1897" spans="1:15" ht="18">
      <c r="A1897" s="186">
        <v>1907</v>
      </c>
      <c r="B1897" s="2">
        <v>491082</v>
      </c>
      <c r="C1897" s="2" t="s">
        <v>827</v>
      </c>
      <c r="D1897" s="2" t="s">
        <v>8842</v>
      </c>
      <c r="E1897" s="2" t="s">
        <v>8843</v>
      </c>
      <c r="F1897" s="196" t="s">
        <v>5339</v>
      </c>
      <c r="G1897" s="2">
        <v>3</v>
      </c>
      <c r="H1897" s="2" t="s">
        <v>5760</v>
      </c>
      <c r="I1897" s="2" t="s">
        <v>156</v>
      </c>
      <c r="J1897" s="2" t="s">
        <v>250</v>
      </c>
      <c r="K1897" s="2" t="s">
        <v>42</v>
      </c>
      <c r="L1897" s="34" t="str">
        <f t="shared" si="120"/>
        <v>髙田　陽人 (3)</v>
      </c>
      <c r="M1897" s="34" t="str">
        <f t="shared" si="117"/>
        <v>04</v>
      </c>
      <c r="N1897" s="34" t="str">
        <f t="shared" si="121"/>
        <v>Haruto TAKADA (04)</v>
      </c>
      <c r="O1897" s="34">
        <f t="shared" si="119"/>
        <v>100001907</v>
      </c>
    </row>
    <row r="1898" spans="1:15" ht="18">
      <c r="A1898" s="186">
        <v>1908</v>
      </c>
      <c r="B1898" s="2">
        <v>491082</v>
      </c>
      <c r="C1898" s="2" t="s">
        <v>827</v>
      </c>
      <c r="D1898" s="2" t="s">
        <v>8844</v>
      </c>
      <c r="E1898" s="2" t="s">
        <v>8845</v>
      </c>
      <c r="F1898" s="196" t="s">
        <v>3965</v>
      </c>
      <c r="G1898" s="2">
        <v>3</v>
      </c>
      <c r="H1898" s="2" t="s">
        <v>5760</v>
      </c>
      <c r="I1898" s="2" t="s">
        <v>3116</v>
      </c>
      <c r="J1898" s="2" t="s">
        <v>475</v>
      </c>
      <c r="K1898" s="2" t="s">
        <v>42</v>
      </c>
      <c r="L1898" s="34" t="str">
        <f t="shared" si="120"/>
        <v>細川　裕明 (3)</v>
      </c>
      <c r="M1898" s="34" t="str">
        <f t="shared" si="117"/>
        <v>04</v>
      </c>
      <c r="N1898" s="34" t="str">
        <f t="shared" si="121"/>
        <v>Hiroaki HOSOKAWA (04)</v>
      </c>
      <c r="O1898" s="34">
        <f t="shared" si="119"/>
        <v>100001908</v>
      </c>
    </row>
    <row r="1899" spans="1:15" ht="18">
      <c r="A1899" s="186">
        <v>1909</v>
      </c>
      <c r="B1899" s="2">
        <v>491082</v>
      </c>
      <c r="C1899" s="2" t="s">
        <v>827</v>
      </c>
      <c r="D1899" s="2" t="s">
        <v>8846</v>
      </c>
      <c r="E1899" s="2" t="s">
        <v>8847</v>
      </c>
      <c r="F1899" s="196" t="s">
        <v>4025</v>
      </c>
      <c r="G1899" s="2">
        <v>3</v>
      </c>
      <c r="H1899" s="2" t="s">
        <v>5759</v>
      </c>
      <c r="I1899" s="2" t="s">
        <v>2337</v>
      </c>
      <c r="J1899" s="2" t="s">
        <v>8848</v>
      </c>
      <c r="K1899" s="2" t="s">
        <v>42</v>
      </c>
      <c r="L1899" s="34" t="str">
        <f t="shared" si="120"/>
        <v>鎌田　理郎 (3)</v>
      </c>
      <c r="M1899" s="34" t="str">
        <f t="shared" si="117"/>
        <v>03</v>
      </c>
      <c r="N1899" s="34" t="str">
        <f t="shared" si="121"/>
        <v>Michiro KAMADA (03)</v>
      </c>
      <c r="O1899" s="34">
        <f t="shared" si="119"/>
        <v>100001909</v>
      </c>
    </row>
    <row r="1900" spans="1:15" ht="18">
      <c r="A1900" s="186">
        <v>1910</v>
      </c>
      <c r="B1900" s="2">
        <v>491082</v>
      </c>
      <c r="C1900" s="2" t="s">
        <v>827</v>
      </c>
      <c r="D1900" s="2" t="s">
        <v>8849</v>
      </c>
      <c r="E1900" s="2" t="s">
        <v>8850</v>
      </c>
      <c r="F1900" s="196" t="s">
        <v>4333</v>
      </c>
      <c r="G1900" s="2">
        <v>3</v>
      </c>
      <c r="H1900" s="2" t="s">
        <v>5760</v>
      </c>
      <c r="I1900" s="2" t="s">
        <v>214</v>
      </c>
      <c r="J1900" s="2" t="s">
        <v>406</v>
      </c>
      <c r="K1900" s="2" t="s">
        <v>42</v>
      </c>
      <c r="L1900" s="34" t="str">
        <f t="shared" si="120"/>
        <v>原田　大輝 (3)</v>
      </c>
      <c r="M1900" s="34" t="str">
        <f t="shared" si="117"/>
        <v>04</v>
      </c>
      <c r="N1900" s="34" t="str">
        <f t="shared" si="121"/>
        <v>Taiki HARADA (04)</v>
      </c>
      <c r="O1900" s="34">
        <f t="shared" si="119"/>
        <v>100001910</v>
      </c>
    </row>
    <row r="1901" spans="1:15" ht="18">
      <c r="A1901" s="186">
        <v>1911</v>
      </c>
      <c r="B1901" s="2">
        <v>491082</v>
      </c>
      <c r="C1901" s="2" t="s">
        <v>827</v>
      </c>
      <c r="D1901" s="2" t="s">
        <v>8851</v>
      </c>
      <c r="E1901" s="2" t="s">
        <v>8852</v>
      </c>
      <c r="F1901" s="196" t="s">
        <v>8853</v>
      </c>
      <c r="G1901" s="2">
        <v>3</v>
      </c>
      <c r="H1901" s="2" t="s">
        <v>5760</v>
      </c>
      <c r="I1901" s="2" t="s">
        <v>411</v>
      </c>
      <c r="J1901" s="2" t="s">
        <v>120</v>
      </c>
      <c r="K1901" s="2" t="s">
        <v>42</v>
      </c>
      <c r="L1901" s="34" t="str">
        <f t="shared" si="120"/>
        <v>木下　秀平 (3)</v>
      </c>
      <c r="M1901" s="34" t="str">
        <f t="shared" si="117"/>
        <v>04</v>
      </c>
      <c r="N1901" s="34" t="str">
        <f t="shared" si="121"/>
        <v>Shuhei KINOSHITA (04)</v>
      </c>
      <c r="O1901" s="34">
        <f t="shared" si="119"/>
        <v>100001911</v>
      </c>
    </row>
    <row r="1902" spans="1:15" ht="18">
      <c r="A1902" s="186">
        <v>1912</v>
      </c>
      <c r="B1902" s="2">
        <v>491082</v>
      </c>
      <c r="C1902" s="2" t="s">
        <v>827</v>
      </c>
      <c r="D1902" s="2" t="s">
        <v>8854</v>
      </c>
      <c r="E1902" s="2" t="s">
        <v>8855</v>
      </c>
      <c r="F1902" s="196" t="s">
        <v>6221</v>
      </c>
      <c r="G1902" s="2">
        <v>3</v>
      </c>
      <c r="H1902" s="2" t="s">
        <v>5760</v>
      </c>
      <c r="I1902" s="2" t="s">
        <v>152</v>
      </c>
      <c r="J1902" s="2" t="s">
        <v>1103</v>
      </c>
      <c r="K1902" s="2" t="s">
        <v>42</v>
      </c>
      <c r="L1902" s="34" t="str">
        <f t="shared" si="120"/>
        <v>佐藤　秀磨 (3)</v>
      </c>
      <c r="M1902" s="34" t="str">
        <f t="shared" si="117"/>
        <v>05</v>
      </c>
      <c r="N1902" s="34" t="str">
        <f t="shared" si="121"/>
        <v>Shuma SATO (05)</v>
      </c>
      <c r="O1902" s="34">
        <f t="shared" si="119"/>
        <v>100001912</v>
      </c>
    </row>
    <row r="1903" spans="1:15" ht="18">
      <c r="A1903" s="186">
        <v>1913</v>
      </c>
      <c r="B1903" s="2">
        <v>491082</v>
      </c>
      <c r="C1903" s="2" t="s">
        <v>827</v>
      </c>
      <c r="D1903" s="2" t="s">
        <v>8856</v>
      </c>
      <c r="E1903" s="2" t="s">
        <v>8857</v>
      </c>
      <c r="F1903" s="196" t="s">
        <v>3692</v>
      </c>
      <c r="G1903" s="2">
        <v>3</v>
      </c>
      <c r="H1903" s="2" t="s">
        <v>5760</v>
      </c>
      <c r="I1903" s="2" t="s">
        <v>440</v>
      </c>
      <c r="J1903" s="2" t="s">
        <v>3042</v>
      </c>
      <c r="K1903" s="2" t="s">
        <v>42</v>
      </c>
      <c r="L1903" s="34" t="str">
        <f t="shared" si="120"/>
        <v>新井　和彬 (3)</v>
      </c>
      <c r="M1903" s="34" t="str">
        <f t="shared" si="117"/>
        <v>04</v>
      </c>
      <c r="N1903" s="34" t="str">
        <f t="shared" si="121"/>
        <v>Kazuaki ARAI (04)</v>
      </c>
      <c r="O1903" s="34">
        <f t="shared" si="119"/>
        <v>100001913</v>
      </c>
    </row>
    <row r="1904" spans="1:15" ht="18">
      <c r="A1904" s="186">
        <v>1914</v>
      </c>
      <c r="B1904" s="2">
        <v>491082</v>
      </c>
      <c r="C1904" s="2" t="s">
        <v>827</v>
      </c>
      <c r="D1904" s="2" t="s">
        <v>8858</v>
      </c>
      <c r="E1904" s="2" t="s">
        <v>8859</v>
      </c>
      <c r="F1904" s="196" t="s">
        <v>3668</v>
      </c>
      <c r="G1904" s="2">
        <v>3</v>
      </c>
      <c r="H1904" s="2" t="s">
        <v>5760</v>
      </c>
      <c r="I1904" s="2" t="s">
        <v>184</v>
      </c>
      <c r="J1904" s="2" t="s">
        <v>130</v>
      </c>
      <c r="K1904" s="2" t="s">
        <v>42</v>
      </c>
      <c r="L1904" s="34" t="str">
        <f t="shared" si="120"/>
        <v>吉田　達哉 (3)</v>
      </c>
      <c r="M1904" s="34" t="str">
        <f t="shared" si="117"/>
        <v>04</v>
      </c>
      <c r="N1904" s="34" t="str">
        <f t="shared" si="121"/>
        <v>Tatsuya YOSHIDA (04)</v>
      </c>
      <c r="O1904" s="34">
        <f t="shared" si="119"/>
        <v>100001914</v>
      </c>
    </row>
    <row r="1905" spans="1:15" ht="18">
      <c r="A1905" s="186">
        <v>1915</v>
      </c>
      <c r="B1905" s="2">
        <v>491082</v>
      </c>
      <c r="C1905" s="2" t="s">
        <v>827</v>
      </c>
      <c r="D1905" s="2" t="s">
        <v>8860</v>
      </c>
      <c r="E1905" s="2" t="s">
        <v>8861</v>
      </c>
      <c r="F1905" s="196" t="s">
        <v>8634</v>
      </c>
      <c r="G1905" s="2">
        <v>3</v>
      </c>
      <c r="H1905" s="2" t="s">
        <v>5760</v>
      </c>
      <c r="I1905" s="2" t="s">
        <v>5436</v>
      </c>
      <c r="J1905" s="2" t="s">
        <v>8862</v>
      </c>
      <c r="K1905" s="2" t="s">
        <v>42</v>
      </c>
      <c r="L1905" s="34" t="str">
        <f t="shared" si="120"/>
        <v>小池　一功 (3)</v>
      </c>
      <c r="M1905" s="34" t="str">
        <f t="shared" si="117"/>
        <v>04</v>
      </c>
      <c r="N1905" s="34" t="str">
        <f t="shared" si="121"/>
        <v>Kazunari KOIKE (04)</v>
      </c>
      <c r="O1905" s="34">
        <f t="shared" si="119"/>
        <v>100001915</v>
      </c>
    </row>
    <row r="1906" spans="1:15" ht="18">
      <c r="A1906" s="186">
        <v>1916</v>
      </c>
      <c r="B1906" s="2">
        <v>491082</v>
      </c>
      <c r="C1906" s="2" t="s">
        <v>827</v>
      </c>
      <c r="D1906" s="2" t="s">
        <v>8863</v>
      </c>
      <c r="E1906" s="2" t="s">
        <v>8864</v>
      </c>
      <c r="F1906" s="196" t="s">
        <v>6273</v>
      </c>
      <c r="G1906" s="2">
        <v>2</v>
      </c>
      <c r="H1906" s="2" t="s">
        <v>5834</v>
      </c>
      <c r="I1906" s="2" t="s">
        <v>476</v>
      </c>
      <c r="J1906" s="2" t="s">
        <v>553</v>
      </c>
      <c r="K1906" s="2" t="s">
        <v>42</v>
      </c>
      <c r="L1906" s="34" t="str">
        <f t="shared" si="120"/>
        <v>奥村　俊太 (2)</v>
      </c>
      <c r="M1906" s="34" t="str">
        <f t="shared" si="117"/>
        <v>05</v>
      </c>
      <c r="N1906" s="34" t="str">
        <f t="shared" si="121"/>
        <v>Shunta OKUMURA (05)</v>
      </c>
      <c r="O1906" s="34">
        <f t="shared" si="119"/>
        <v>100001916</v>
      </c>
    </row>
    <row r="1907" spans="1:15" ht="18">
      <c r="A1907" s="186">
        <v>1917</v>
      </c>
      <c r="B1907" s="2">
        <v>491082</v>
      </c>
      <c r="C1907" s="2" t="s">
        <v>827</v>
      </c>
      <c r="D1907" s="2" t="s">
        <v>8865</v>
      </c>
      <c r="E1907" s="2" t="s">
        <v>8866</v>
      </c>
      <c r="F1907" s="196" t="s">
        <v>6618</v>
      </c>
      <c r="G1907" s="2">
        <v>2</v>
      </c>
      <c r="H1907" s="2" t="s">
        <v>5834</v>
      </c>
      <c r="I1907" s="2" t="s">
        <v>952</v>
      </c>
      <c r="J1907" s="2" t="s">
        <v>101</v>
      </c>
      <c r="K1907" s="2" t="s">
        <v>42</v>
      </c>
      <c r="L1907" s="34" t="str">
        <f t="shared" si="120"/>
        <v>井口　了輔 (2)</v>
      </c>
      <c r="M1907" s="34" t="str">
        <f t="shared" si="117"/>
        <v>05</v>
      </c>
      <c r="N1907" s="34" t="str">
        <f t="shared" si="121"/>
        <v>Ryosuke IGUCHI (05)</v>
      </c>
      <c r="O1907" s="34">
        <f t="shared" si="119"/>
        <v>100001917</v>
      </c>
    </row>
    <row r="1908" spans="1:15" ht="18">
      <c r="A1908" s="186">
        <v>1918</v>
      </c>
      <c r="B1908" s="2">
        <v>491082</v>
      </c>
      <c r="C1908" s="2" t="s">
        <v>827</v>
      </c>
      <c r="D1908" s="2" t="s">
        <v>8867</v>
      </c>
      <c r="E1908" s="2" t="s">
        <v>8868</v>
      </c>
      <c r="F1908" s="196" t="s">
        <v>8869</v>
      </c>
      <c r="G1908" s="2">
        <v>2</v>
      </c>
      <c r="H1908" s="2" t="s">
        <v>5834</v>
      </c>
      <c r="I1908" s="2" t="s">
        <v>8870</v>
      </c>
      <c r="J1908" s="2" t="s">
        <v>8871</v>
      </c>
      <c r="K1908" s="2" t="s">
        <v>42</v>
      </c>
      <c r="L1908" s="34" t="str">
        <f t="shared" si="120"/>
        <v>藤尾　伊三郎 (2)</v>
      </c>
      <c r="M1908" s="34" t="str">
        <f t="shared" si="117"/>
        <v>05</v>
      </c>
      <c r="N1908" s="34" t="str">
        <f t="shared" si="121"/>
        <v>Isaburo FUJIO (05)</v>
      </c>
      <c r="O1908" s="34">
        <f t="shared" si="119"/>
        <v>100001918</v>
      </c>
    </row>
    <row r="1909" spans="1:15" ht="18">
      <c r="A1909" s="186">
        <v>1919</v>
      </c>
      <c r="B1909" s="2">
        <v>491082</v>
      </c>
      <c r="C1909" s="2" t="s">
        <v>827</v>
      </c>
      <c r="D1909" s="2" t="s">
        <v>8872</v>
      </c>
      <c r="E1909" s="2" t="s">
        <v>8873</v>
      </c>
      <c r="F1909" s="196" t="s">
        <v>8874</v>
      </c>
      <c r="G1909" s="2">
        <v>2</v>
      </c>
      <c r="H1909" s="2" t="s">
        <v>5834</v>
      </c>
      <c r="I1909" s="2" t="s">
        <v>8875</v>
      </c>
      <c r="J1909" s="2" t="s">
        <v>250</v>
      </c>
      <c r="K1909" s="2" t="s">
        <v>42</v>
      </c>
      <c r="L1909" s="34" t="str">
        <f t="shared" si="120"/>
        <v>窪井　晴大 (2)</v>
      </c>
      <c r="M1909" s="34" t="str">
        <f t="shared" si="117"/>
        <v>06</v>
      </c>
      <c r="N1909" s="34" t="str">
        <f t="shared" si="121"/>
        <v>Haruto KUBOI (06)</v>
      </c>
      <c r="O1909" s="34">
        <f t="shared" si="119"/>
        <v>100001919</v>
      </c>
    </row>
    <row r="1910" spans="1:15" ht="18">
      <c r="A1910" s="186">
        <v>1920</v>
      </c>
      <c r="B1910" s="2">
        <v>491082</v>
      </c>
      <c r="C1910" s="2" t="s">
        <v>827</v>
      </c>
      <c r="D1910" s="2" t="s">
        <v>8876</v>
      </c>
      <c r="E1910" s="2" t="s">
        <v>8877</v>
      </c>
      <c r="F1910" s="196" t="s">
        <v>8141</v>
      </c>
      <c r="G1910" s="2">
        <v>2</v>
      </c>
      <c r="H1910" s="2" t="s">
        <v>5834</v>
      </c>
      <c r="I1910" s="2" t="s">
        <v>72</v>
      </c>
      <c r="J1910" s="2" t="s">
        <v>49</v>
      </c>
      <c r="K1910" s="2" t="s">
        <v>42</v>
      </c>
      <c r="L1910" s="34" t="str">
        <f t="shared" si="120"/>
        <v>伊藤　太輔 (2)</v>
      </c>
      <c r="M1910" s="34" t="str">
        <f t="shared" si="117"/>
        <v>05</v>
      </c>
      <c r="N1910" s="34" t="str">
        <f t="shared" si="121"/>
        <v>Taisuke ITO (05)</v>
      </c>
      <c r="O1910" s="34">
        <f t="shared" si="119"/>
        <v>100001920</v>
      </c>
    </row>
    <row r="1911" spans="1:15" ht="18">
      <c r="A1911" s="186">
        <v>1921</v>
      </c>
      <c r="B1911" s="2">
        <v>491082</v>
      </c>
      <c r="C1911" s="2" t="s">
        <v>827</v>
      </c>
      <c r="D1911" s="2" t="s">
        <v>8878</v>
      </c>
      <c r="E1911" s="2" t="s">
        <v>8879</v>
      </c>
      <c r="F1911" s="196" t="s">
        <v>4587</v>
      </c>
      <c r="G1911" s="2">
        <v>2</v>
      </c>
      <c r="H1911" s="2" t="s">
        <v>5834</v>
      </c>
      <c r="I1911" s="2" t="s">
        <v>884</v>
      </c>
      <c r="J1911" s="2" t="s">
        <v>205</v>
      </c>
      <c r="K1911" s="2" t="s">
        <v>42</v>
      </c>
      <c r="L1911" s="34" t="str">
        <f t="shared" si="120"/>
        <v>堀内　悠斗 (2)</v>
      </c>
      <c r="M1911" s="34" t="str">
        <f t="shared" si="117"/>
        <v>04</v>
      </c>
      <c r="N1911" s="34" t="str">
        <f t="shared" si="121"/>
        <v>Yuto HORIUCHI (04)</v>
      </c>
      <c r="O1911" s="34">
        <f t="shared" si="119"/>
        <v>100001921</v>
      </c>
    </row>
    <row r="1912" spans="1:15" ht="18">
      <c r="A1912" s="186">
        <v>1922</v>
      </c>
      <c r="B1912" s="2">
        <v>491082</v>
      </c>
      <c r="C1912" s="2" t="s">
        <v>827</v>
      </c>
      <c r="D1912" s="2" t="s">
        <v>8880</v>
      </c>
      <c r="E1912" s="2" t="s">
        <v>8881</v>
      </c>
      <c r="F1912" s="196" t="s">
        <v>8874</v>
      </c>
      <c r="G1912" s="2">
        <v>2</v>
      </c>
      <c r="H1912" s="2" t="s">
        <v>5834</v>
      </c>
      <c r="I1912" s="2" t="s">
        <v>240</v>
      </c>
      <c r="J1912" s="2" t="s">
        <v>8882</v>
      </c>
      <c r="K1912" s="2" t="s">
        <v>42</v>
      </c>
      <c r="L1912" s="34" t="str">
        <f t="shared" si="120"/>
        <v>山中　東 (2)</v>
      </c>
      <c r="M1912" s="34" t="str">
        <f t="shared" si="117"/>
        <v>06</v>
      </c>
      <c r="N1912" s="34" t="str">
        <f t="shared" si="121"/>
        <v>Azuma YAMANAKA (06)</v>
      </c>
      <c r="O1912" s="34">
        <f t="shared" si="119"/>
        <v>100001922</v>
      </c>
    </row>
    <row r="1913" spans="1:15" ht="18">
      <c r="A1913" s="186">
        <v>1923</v>
      </c>
      <c r="B1913" s="2">
        <v>491082</v>
      </c>
      <c r="C1913" s="2" t="s">
        <v>827</v>
      </c>
      <c r="D1913" s="2" t="s">
        <v>8883</v>
      </c>
      <c r="E1913" s="2" t="s">
        <v>8884</v>
      </c>
      <c r="F1913" s="196" t="s">
        <v>3960</v>
      </c>
      <c r="G1913" s="2">
        <v>2</v>
      </c>
      <c r="H1913" s="2" t="s">
        <v>5834</v>
      </c>
      <c r="I1913" s="2" t="s">
        <v>8885</v>
      </c>
      <c r="J1913" s="2" t="s">
        <v>541</v>
      </c>
      <c r="K1913" s="2" t="s">
        <v>42</v>
      </c>
      <c r="L1913" s="34" t="str">
        <f t="shared" si="120"/>
        <v>釜平　蒼空 (2)</v>
      </c>
      <c r="M1913" s="34" t="str">
        <f t="shared" si="117"/>
        <v>04</v>
      </c>
      <c r="N1913" s="34" t="str">
        <f t="shared" si="121"/>
        <v>Sora KAMAHIRA (04)</v>
      </c>
      <c r="O1913" s="34">
        <f t="shared" si="119"/>
        <v>100001923</v>
      </c>
    </row>
    <row r="1914" spans="1:15" ht="18">
      <c r="A1914" s="186">
        <v>1924</v>
      </c>
      <c r="B1914" s="2">
        <v>491082</v>
      </c>
      <c r="C1914" s="2" t="s">
        <v>827</v>
      </c>
      <c r="D1914" s="2" t="s">
        <v>8886</v>
      </c>
      <c r="E1914" s="2" t="s">
        <v>8887</v>
      </c>
      <c r="F1914" s="196" t="s">
        <v>6073</v>
      </c>
      <c r="G1914" s="2">
        <v>2</v>
      </c>
      <c r="H1914" s="2" t="s">
        <v>5834</v>
      </c>
      <c r="I1914" s="2" t="s">
        <v>486</v>
      </c>
      <c r="J1914" s="2" t="s">
        <v>625</v>
      </c>
      <c r="K1914" s="2" t="s">
        <v>42</v>
      </c>
      <c r="L1914" s="34" t="str">
        <f t="shared" si="120"/>
        <v>加治　大武 (2)</v>
      </c>
      <c r="M1914" s="34" t="str">
        <f t="shared" si="117"/>
        <v>05</v>
      </c>
      <c r="N1914" s="34" t="str">
        <f t="shared" si="121"/>
        <v>Hiromu KAJI (05)</v>
      </c>
      <c r="O1914" s="34">
        <f t="shared" si="119"/>
        <v>100001924</v>
      </c>
    </row>
    <row r="1915" spans="1:15" ht="18">
      <c r="A1915" s="186">
        <v>1925</v>
      </c>
      <c r="B1915" s="2">
        <v>491082</v>
      </c>
      <c r="C1915" s="2" t="s">
        <v>827</v>
      </c>
      <c r="D1915" s="2" t="s">
        <v>8888</v>
      </c>
      <c r="E1915" s="2" t="s">
        <v>8889</v>
      </c>
      <c r="F1915" s="196" t="s">
        <v>7022</v>
      </c>
      <c r="G1915" s="2">
        <v>2</v>
      </c>
      <c r="H1915" s="2" t="s">
        <v>5834</v>
      </c>
      <c r="I1915" s="2" t="s">
        <v>307</v>
      </c>
      <c r="J1915" s="2" t="s">
        <v>179</v>
      </c>
      <c r="K1915" s="2" t="s">
        <v>42</v>
      </c>
      <c r="L1915" s="34" t="str">
        <f t="shared" si="120"/>
        <v>牧田　一樹 (2)</v>
      </c>
      <c r="M1915" s="34" t="str">
        <f t="shared" ref="M1915:M1978" si="122">IF($A1915="","",RIGHT(YEAR($F1915),2))</f>
        <v>05</v>
      </c>
      <c r="N1915" s="34" t="str">
        <f t="shared" si="121"/>
        <v>Itsuki MAKITA (05)</v>
      </c>
      <c r="O1915" s="34">
        <f t="shared" ref="O1915:O1978" si="123">IF($A1915="","",100000000+$A1915)</f>
        <v>100001925</v>
      </c>
    </row>
    <row r="1916" spans="1:15" ht="18">
      <c r="A1916" s="186">
        <v>1926</v>
      </c>
      <c r="B1916" s="2">
        <v>491082</v>
      </c>
      <c r="C1916" s="2" t="s">
        <v>827</v>
      </c>
      <c r="D1916" s="2" t="s">
        <v>8890</v>
      </c>
      <c r="E1916" s="2" t="s">
        <v>8891</v>
      </c>
      <c r="F1916" s="196" t="s">
        <v>5864</v>
      </c>
      <c r="G1916" s="2">
        <v>2</v>
      </c>
      <c r="H1916" s="2" t="s">
        <v>5834</v>
      </c>
      <c r="I1916" s="2" t="s">
        <v>2371</v>
      </c>
      <c r="J1916" s="2" t="s">
        <v>105</v>
      </c>
      <c r="K1916" s="2" t="s">
        <v>42</v>
      </c>
      <c r="L1916" s="34" t="str">
        <f t="shared" si="120"/>
        <v>脇阪　泰地 (2)</v>
      </c>
      <c r="M1916" s="34" t="str">
        <f t="shared" si="122"/>
        <v>05</v>
      </c>
      <c r="N1916" s="34" t="str">
        <f t="shared" si="121"/>
        <v>Taichi WAKISAKA (05)</v>
      </c>
      <c r="O1916" s="34">
        <f t="shared" si="123"/>
        <v>100001926</v>
      </c>
    </row>
    <row r="1917" spans="1:15" ht="18">
      <c r="A1917" s="186">
        <v>1927</v>
      </c>
      <c r="B1917" s="2">
        <v>491082</v>
      </c>
      <c r="C1917" s="2" t="s">
        <v>827</v>
      </c>
      <c r="D1917" s="2" t="s">
        <v>8892</v>
      </c>
      <c r="E1917" s="2" t="s">
        <v>8893</v>
      </c>
      <c r="F1917" s="196" t="s">
        <v>6852</v>
      </c>
      <c r="G1917" s="2">
        <v>2</v>
      </c>
      <c r="H1917" s="2" t="s">
        <v>5834</v>
      </c>
      <c r="I1917" s="2" t="s">
        <v>409</v>
      </c>
      <c r="J1917" s="2" t="s">
        <v>50</v>
      </c>
      <c r="K1917" s="2" t="s">
        <v>42</v>
      </c>
      <c r="L1917" s="34" t="str">
        <f t="shared" si="120"/>
        <v>三木　悠也 (2)</v>
      </c>
      <c r="M1917" s="34" t="str">
        <f t="shared" si="122"/>
        <v>05</v>
      </c>
      <c r="N1917" s="34" t="str">
        <f t="shared" si="121"/>
        <v>Yuya MIKI (05)</v>
      </c>
      <c r="O1917" s="34">
        <f t="shared" si="123"/>
        <v>100001927</v>
      </c>
    </row>
    <row r="1918" spans="1:15" ht="18">
      <c r="A1918" s="186">
        <v>1928</v>
      </c>
      <c r="B1918" s="2">
        <v>491082</v>
      </c>
      <c r="C1918" s="2" t="s">
        <v>827</v>
      </c>
      <c r="D1918" s="2" t="s">
        <v>8894</v>
      </c>
      <c r="E1918" s="2" t="s">
        <v>8895</v>
      </c>
      <c r="F1918" s="196" t="s">
        <v>8896</v>
      </c>
      <c r="G1918" s="2">
        <v>2</v>
      </c>
      <c r="H1918" s="2" t="s">
        <v>5834</v>
      </c>
      <c r="I1918" s="2" t="s">
        <v>8897</v>
      </c>
      <c r="J1918" s="2" t="s">
        <v>8898</v>
      </c>
      <c r="K1918" s="2" t="s">
        <v>42</v>
      </c>
      <c r="L1918" s="34" t="str">
        <f t="shared" si="120"/>
        <v>蓑輪　達灯 (2)</v>
      </c>
      <c r="M1918" s="34" t="str">
        <f t="shared" si="122"/>
        <v>06</v>
      </c>
      <c r="N1918" s="34" t="str">
        <f t="shared" si="121"/>
        <v>Tatsuto MINOWA (06)</v>
      </c>
      <c r="O1918" s="34">
        <f t="shared" si="123"/>
        <v>100001928</v>
      </c>
    </row>
    <row r="1919" spans="1:15" ht="18">
      <c r="A1919" s="186">
        <v>1929</v>
      </c>
      <c r="B1919" s="2">
        <v>492234</v>
      </c>
      <c r="C1919" s="2" t="s">
        <v>810</v>
      </c>
      <c r="D1919" s="2" t="s">
        <v>8899</v>
      </c>
      <c r="E1919" s="2" t="s">
        <v>8900</v>
      </c>
      <c r="F1919" s="196" t="s">
        <v>8314</v>
      </c>
      <c r="G1919" s="2">
        <v>1</v>
      </c>
      <c r="H1919" s="2" t="s">
        <v>5760</v>
      </c>
      <c r="I1919" s="2" t="s">
        <v>8901</v>
      </c>
      <c r="J1919" s="2" t="s">
        <v>320</v>
      </c>
      <c r="K1919" s="2" t="s">
        <v>42</v>
      </c>
      <c r="L1919" s="34" t="str">
        <f t="shared" si="120"/>
        <v>岩出　悠 (1)</v>
      </c>
      <c r="M1919" s="34" t="str">
        <f t="shared" si="122"/>
        <v>06</v>
      </c>
      <c r="N1919" s="34" t="str">
        <f t="shared" si="121"/>
        <v>Haru IWADE (06)</v>
      </c>
      <c r="O1919" s="34">
        <f t="shared" si="123"/>
        <v>100001929</v>
      </c>
    </row>
    <row r="1920" spans="1:15" ht="18">
      <c r="A1920" s="186">
        <v>1930</v>
      </c>
      <c r="B1920" s="2">
        <v>492234</v>
      </c>
      <c r="C1920" s="2" t="s">
        <v>810</v>
      </c>
      <c r="D1920" s="2" t="s">
        <v>8902</v>
      </c>
      <c r="E1920" s="2" t="s">
        <v>8903</v>
      </c>
      <c r="F1920" s="196" t="s">
        <v>8228</v>
      </c>
      <c r="G1920" s="2">
        <v>1</v>
      </c>
      <c r="H1920" s="2" t="s">
        <v>5760</v>
      </c>
      <c r="I1920" s="2" t="s">
        <v>46</v>
      </c>
      <c r="J1920" s="2" t="s">
        <v>47</v>
      </c>
      <c r="K1920" s="2" t="s">
        <v>42</v>
      </c>
      <c r="L1920" s="34" t="str">
        <f t="shared" si="120"/>
        <v>藤本　圭亮 (1)</v>
      </c>
      <c r="M1920" s="34" t="str">
        <f t="shared" si="122"/>
        <v>06</v>
      </c>
      <c r="N1920" s="34" t="str">
        <f t="shared" si="121"/>
        <v>Keisuke FUJIMOTO (06)</v>
      </c>
      <c r="O1920" s="34">
        <f t="shared" si="123"/>
        <v>100001930</v>
      </c>
    </row>
    <row r="1921" spans="1:15" ht="18">
      <c r="A1921" s="186">
        <v>1931</v>
      </c>
      <c r="B1921" s="2">
        <v>492213</v>
      </c>
      <c r="C1921" s="2" t="s">
        <v>438</v>
      </c>
      <c r="D1921" s="2" t="s">
        <v>8904</v>
      </c>
      <c r="E1921" s="2" t="s">
        <v>8905</v>
      </c>
      <c r="F1921" s="196" t="s">
        <v>8906</v>
      </c>
      <c r="G1921" s="2">
        <v>1</v>
      </c>
      <c r="H1921" s="2" t="s">
        <v>5762</v>
      </c>
      <c r="I1921" s="2" t="s">
        <v>78</v>
      </c>
      <c r="J1921" s="2" t="s">
        <v>2374</v>
      </c>
      <c r="K1921" s="2" t="s">
        <v>42</v>
      </c>
      <c r="L1921" s="34" t="str">
        <f t="shared" si="120"/>
        <v>加藤　希歩 (1)</v>
      </c>
      <c r="M1921" s="34" t="str">
        <f t="shared" si="122"/>
        <v>07</v>
      </c>
      <c r="N1921" s="34" t="str">
        <f t="shared" si="121"/>
        <v>Noa KATO (07)</v>
      </c>
      <c r="O1921" s="34">
        <f t="shared" si="123"/>
        <v>100001931</v>
      </c>
    </row>
    <row r="1922" spans="1:15" ht="18">
      <c r="A1922" s="186">
        <v>1933</v>
      </c>
      <c r="B1922" s="2">
        <v>492356</v>
      </c>
      <c r="C1922" s="2" t="s">
        <v>820</v>
      </c>
      <c r="D1922" s="2" t="s">
        <v>2941</v>
      </c>
      <c r="E1922" s="2" t="s">
        <v>2942</v>
      </c>
      <c r="F1922" s="196" t="s">
        <v>5293</v>
      </c>
      <c r="G1922" s="2">
        <v>4</v>
      </c>
      <c r="H1922" s="2" t="s">
        <v>5760</v>
      </c>
      <c r="I1922" s="2" t="s">
        <v>3140</v>
      </c>
      <c r="J1922" s="2" t="s">
        <v>3141</v>
      </c>
      <c r="K1922" s="2" t="s">
        <v>42</v>
      </c>
      <c r="L1922" s="34" t="str">
        <f t="shared" si="120"/>
        <v>福村　仁紀 (4)</v>
      </c>
      <c r="M1922" s="34" t="str">
        <f t="shared" si="122"/>
        <v>04</v>
      </c>
      <c r="N1922" s="34" t="str">
        <f t="shared" si="121"/>
        <v>Hitoki FUKUMURA (04)</v>
      </c>
      <c r="O1922" s="34">
        <f t="shared" si="123"/>
        <v>100001933</v>
      </c>
    </row>
    <row r="1923" spans="1:15" ht="18">
      <c r="A1923" s="186">
        <v>1934</v>
      </c>
      <c r="B1923" s="2">
        <v>492356</v>
      </c>
      <c r="C1923" s="2" t="s">
        <v>820</v>
      </c>
      <c r="D1923" s="2" t="s">
        <v>2943</v>
      </c>
      <c r="E1923" s="2" t="s">
        <v>2944</v>
      </c>
      <c r="F1923" s="196" t="s">
        <v>5294</v>
      </c>
      <c r="G1923" s="2">
        <v>4</v>
      </c>
      <c r="H1923" s="2" t="s">
        <v>5760</v>
      </c>
      <c r="I1923" s="2" t="s">
        <v>574</v>
      </c>
      <c r="J1923" s="2" t="s">
        <v>196</v>
      </c>
      <c r="K1923" s="2" t="s">
        <v>42</v>
      </c>
      <c r="L1923" s="34" t="str">
        <f t="shared" si="120"/>
        <v>宮園　晃人 (4)</v>
      </c>
      <c r="M1923" s="34" t="str">
        <f t="shared" si="122"/>
        <v>03</v>
      </c>
      <c r="N1923" s="34" t="str">
        <f t="shared" si="121"/>
        <v>Akito MIYAZONO (03)</v>
      </c>
      <c r="O1923" s="34">
        <f t="shared" si="123"/>
        <v>100001934</v>
      </c>
    </row>
    <row r="1924" spans="1:15" ht="18">
      <c r="A1924" s="186">
        <v>1935</v>
      </c>
      <c r="B1924" s="2">
        <v>492356</v>
      </c>
      <c r="C1924" s="2" t="s">
        <v>820</v>
      </c>
      <c r="D1924" s="2" t="s">
        <v>2945</v>
      </c>
      <c r="E1924" s="2" t="s">
        <v>2946</v>
      </c>
      <c r="F1924" s="196" t="s">
        <v>5295</v>
      </c>
      <c r="G1924" s="2">
        <v>4</v>
      </c>
      <c r="H1924" s="2" t="s">
        <v>5760</v>
      </c>
      <c r="I1924" s="2" t="s">
        <v>3142</v>
      </c>
      <c r="J1924" s="2" t="s">
        <v>276</v>
      </c>
      <c r="K1924" s="2" t="s">
        <v>42</v>
      </c>
      <c r="L1924" s="34" t="str">
        <f t="shared" si="120"/>
        <v>杉谷　将太 (4)</v>
      </c>
      <c r="M1924" s="34" t="str">
        <f t="shared" si="122"/>
        <v>03</v>
      </c>
      <c r="N1924" s="34" t="str">
        <f t="shared" si="121"/>
        <v>Shota SUGITANI (03)</v>
      </c>
      <c r="O1924" s="34">
        <f t="shared" si="123"/>
        <v>100001935</v>
      </c>
    </row>
    <row r="1925" spans="1:15" ht="18">
      <c r="A1925" s="186">
        <v>1936</v>
      </c>
      <c r="B1925" s="2">
        <v>492356</v>
      </c>
      <c r="C1925" s="2" t="s">
        <v>820</v>
      </c>
      <c r="D1925" s="2" t="s">
        <v>8907</v>
      </c>
      <c r="E1925" s="2" t="s">
        <v>8908</v>
      </c>
      <c r="F1925" s="196" t="s">
        <v>4208</v>
      </c>
      <c r="G1925" s="2">
        <v>3</v>
      </c>
      <c r="H1925" s="2" t="s">
        <v>5760</v>
      </c>
      <c r="I1925" s="2" t="s">
        <v>275</v>
      </c>
      <c r="J1925" s="2" t="s">
        <v>86</v>
      </c>
      <c r="K1925" s="2" t="s">
        <v>42</v>
      </c>
      <c r="L1925" s="34" t="str">
        <f t="shared" si="120"/>
        <v>渡邊　航多 (3)</v>
      </c>
      <c r="M1925" s="34" t="str">
        <f t="shared" si="122"/>
        <v>04</v>
      </c>
      <c r="N1925" s="34" t="str">
        <f t="shared" si="121"/>
        <v>Kota WATANABE (04)</v>
      </c>
      <c r="O1925" s="34">
        <f t="shared" si="123"/>
        <v>100001936</v>
      </c>
    </row>
    <row r="1926" spans="1:15" ht="18">
      <c r="A1926" s="186">
        <v>1937</v>
      </c>
      <c r="B1926" s="2">
        <v>492356</v>
      </c>
      <c r="C1926" s="2" t="s">
        <v>820</v>
      </c>
      <c r="D1926" s="2" t="s">
        <v>8909</v>
      </c>
      <c r="E1926" s="2" t="s">
        <v>8910</v>
      </c>
      <c r="F1926" s="196" t="s">
        <v>6957</v>
      </c>
      <c r="G1926" s="2">
        <v>3</v>
      </c>
      <c r="H1926" s="2" t="s">
        <v>5760</v>
      </c>
      <c r="I1926" s="2" t="s">
        <v>8911</v>
      </c>
      <c r="J1926" s="2" t="s">
        <v>94</v>
      </c>
      <c r="K1926" s="2" t="s">
        <v>42</v>
      </c>
      <c r="L1926" s="34" t="str">
        <f t="shared" si="120"/>
        <v>松谷　颯汰 (3)</v>
      </c>
      <c r="M1926" s="34" t="str">
        <f t="shared" si="122"/>
        <v>04</v>
      </c>
      <c r="N1926" s="34" t="str">
        <f t="shared" si="121"/>
        <v>Sota MATSUTANI (04)</v>
      </c>
      <c r="O1926" s="34">
        <f t="shared" si="123"/>
        <v>100001937</v>
      </c>
    </row>
    <row r="1927" spans="1:15" ht="18">
      <c r="A1927" s="186">
        <v>1938</v>
      </c>
      <c r="B1927" s="2">
        <v>492356</v>
      </c>
      <c r="C1927" s="2" t="s">
        <v>820</v>
      </c>
      <c r="D1927" s="2" t="s">
        <v>8912</v>
      </c>
      <c r="E1927" s="2" t="s">
        <v>8913</v>
      </c>
      <c r="F1927" s="196" t="s">
        <v>8034</v>
      </c>
      <c r="G1927" s="2">
        <v>3</v>
      </c>
      <c r="H1927" s="2" t="s">
        <v>5760</v>
      </c>
      <c r="I1927" s="2" t="s">
        <v>8914</v>
      </c>
      <c r="J1927" s="2" t="s">
        <v>123</v>
      </c>
      <c r="K1927" s="2" t="s">
        <v>42</v>
      </c>
      <c r="L1927" s="34" t="str">
        <f t="shared" si="120"/>
        <v>能津　昴輔 (3)</v>
      </c>
      <c r="M1927" s="34" t="str">
        <f t="shared" si="122"/>
        <v>04</v>
      </c>
      <c r="N1927" s="34" t="str">
        <f t="shared" si="121"/>
        <v>Kosuke NOZU (04)</v>
      </c>
      <c r="O1927" s="34">
        <f t="shared" si="123"/>
        <v>100001938</v>
      </c>
    </row>
    <row r="1928" spans="1:15" ht="18">
      <c r="A1928" s="186">
        <v>1939</v>
      </c>
      <c r="B1928" s="2">
        <v>492356</v>
      </c>
      <c r="C1928" s="2" t="s">
        <v>820</v>
      </c>
      <c r="D1928" s="2" t="s">
        <v>8915</v>
      </c>
      <c r="E1928" s="2" t="s">
        <v>8916</v>
      </c>
      <c r="F1928" s="196" t="s">
        <v>6561</v>
      </c>
      <c r="G1928" s="2">
        <v>2</v>
      </c>
      <c r="H1928" s="2" t="s">
        <v>5760</v>
      </c>
      <c r="I1928" s="2" t="s">
        <v>420</v>
      </c>
      <c r="J1928" s="2" t="s">
        <v>140</v>
      </c>
      <c r="K1928" s="2" t="s">
        <v>42</v>
      </c>
      <c r="L1928" s="34" t="str">
        <f t="shared" si="120"/>
        <v>谷　一輝 (2)</v>
      </c>
      <c r="M1928" s="34" t="str">
        <f t="shared" si="122"/>
        <v>05</v>
      </c>
      <c r="N1928" s="34" t="str">
        <f t="shared" si="121"/>
        <v>Kazuki TANI (05)</v>
      </c>
      <c r="O1928" s="34">
        <f t="shared" si="123"/>
        <v>100001939</v>
      </c>
    </row>
    <row r="1929" spans="1:15" ht="18">
      <c r="A1929" s="186">
        <v>1940</v>
      </c>
      <c r="B1929" s="2">
        <v>492356</v>
      </c>
      <c r="C1929" s="2" t="s">
        <v>820</v>
      </c>
      <c r="D1929" s="2" t="s">
        <v>8917</v>
      </c>
      <c r="E1929" s="2" t="s">
        <v>8918</v>
      </c>
      <c r="F1929" s="196" t="s">
        <v>7381</v>
      </c>
      <c r="G1929" s="2">
        <v>3</v>
      </c>
      <c r="H1929" s="2" t="s">
        <v>5760</v>
      </c>
      <c r="I1929" s="2" t="s">
        <v>306</v>
      </c>
      <c r="J1929" s="2" t="s">
        <v>158</v>
      </c>
      <c r="K1929" s="2" t="s">
        <v>42</v>
      </c>
      <c r="L1929" s="34" t="str">
        <f t="shared" si="120"/>
        <v>前川　賢太郎 (3)</v>
      </c>
      <c r="M1929" s="34" t="str">
        <f t="shared" si="122"/>
        <v>04</v>
      </c>
      <c r="N1929" s="34" t="str">
        <f t="shared" si="121"/>
        <v>Kentaro MAEKAWA (04)</v>
      </c>
      <c r="O1929" s="34">
        <f t="shared" si="123"/>
        <v>100001940</v>
      </c>
    </row>
    <row r="1930" spans="1:15" ht="18">
      <c r="A1930" s="186">
        <v>1941</v>
      </c>
      <c r="B1930" s="2">
        <v>492356</v>
      </c>
      <c r="C1930" s="2" t="s">
        <v>820</v>
      </c>
      <c r="D1930" s="2" t="s">
        <v>8919</v>
      </c>
      <c r="E1930" s="2" t="s">
        <v>8920</v>
      </c>
      <c r="F1930" s="196" t="s">
        <v>8921</v>
      </c>
      <c r="G1930" s="2">
        <v>1</v>
      </c>
      <c r="H1930" s="2" t="s">
        <v>5760</v>
      </c>
      <c r="I1930" s="2" t="s">
        <v>274</v>
      </c>
      <c r="J1930" s="2" t="s">
        <v>803</v>
      </c>
      <c r="K1930" s="2" t="s">
        <v>42</v>
      </c>
      <c r="L1930" s="34" t="str">
        <f t="shared" si="120"/>
        <v>山本　玲慈 (1)</v>
      </c>
      <c r="M1930" s="34" t="str">
        <f t="shared" si="122"/>
        <v>06</v>
      </c>
      <c r="N1930" s="34" t="str">
        <f t="shared" si="121"/>
        <v>Reiji YAMAMOTO (06)</v>
      </c>
      <c r="O1930" s="34">
        <f t="shared" si="123"/>
        <v>100001941</v>
      </c>
    </row>
    <row r="1931" spans="1:15" ht="18">
      <c r="A1931" s="186">
        <v>1942</v>
      </c>
      <c r="B1931" s="2">
        <v>492356</v>
      </c>
      <c r="C1931" s="2" t="s">
        <v>820</v>
      </c>
      <c r="D1931" s="2" t="s">
        <v>8922</v>
      </c>
      <c r="E1931" s="2" t="s">
        <v>8923</v>
      </c>
      <c r="F1931" s="196" t="s">
        <v>6416</v>
      </c>
      <c r="G1931" s="2">
        <v>1</v>
      </c>
      <c r="H1931" s="2" t="s">
        <v>5760</v>
      </c>
      <c r="I1931" s="2" t="s">
        <v>7340</v>
      </c>
      <c r="J1931" s="2" t="s">
        <v>178</v>
      </c>
      <c r="K1931" s="2" t="s">
        <v>42</v>
      </c>
      <c r="L1931" s="34" t="str">
        <f t="shared" si="120"/>
        <v>瀨戸　亮大 (1)</v>
      </c>
      <c r="M1931" s="34" t="str">
        <f t="shared" si="122"/>
        <v>06</v>
      </c>
      <c r="N1931" s="34" t="str">
        <f t="shared" si="121"/>
        <v>Ryota SETO (06)</v>
      </c>
      <c r="O1931" s="34">
        <f t="shared" si="123"/>
        <v>100001942</v>
      </c>
    </row>
    <row r="1932" spans="1:15" ht="18">
      <c r="A1932" s="186">
        <v>1943</v>
      </c>
      <c r="B1932" s="2">
        <v>492204</v>
      </c>
      <c r="C1932" s="2" t="s">
        <v>883</v>
      </c>
      <c r="D1932" s="2" t="s">
        <v>2661</v>
      </c>
      <c r="E1932" s="2" t="s">
        <v>2662</v>
      </c>
      <c r="F1932" s="196" t="s">
        <v>4703</v>
      </c>
      <c r="G1932" s="2">
        <v>4</v>
      </c>
      <c r="H1932" s="2" t="s">
        <v>5775</v>
      </c>
      <c r="I1932" s="2" t="s">
        <v>3064</v>
      </c>
      <c r="J1932" s="2" t="s">
        <v>122</v>
      </c>
      <c r="K1932" s="2" t="s">
        <v>42</v>
      </c>
      <c r="L1932" s="34" t="str">
        <f t="shared" si="120"/>
        <v>安福　柊汰 (4)</v>
      </c>
      <c r="M1932" s="34" t="str">
        <f t="shared" si="122"/>
        <v>04</v>
      </c>
      <c r="N1932" s="34" t="str">
        <f t="shared" si="121"/>
        <v>Shuta ABUKU (04)</v>
      </c>
      <c r="O1932" s="34">
        <f t="shared" si="123"/>
        <v>100001943</v>
      </c>
    </row>
    <row r="1933" spans="1:15" ht="18">
      <c r="A1933" s="186">
        <v>1944</v>
      </c>
      <c r="B1933" s="2">
        <v>492204</v>
      </c>
      <c r="C1933" s="2" t="s">
        <v>883</v>
      </c>
      <c r="D1933" s="2" t="s">
        <v>1922</v>
      </c>
      <c r="E1933" s="2" t="s">
        <v>1923</v>
      </c>
      <c r="F1933" s="196" t="s">
        <v>4290</v>
      </c>
      <c r="G1933" s="2">
        <v>4</v>
      </c>
      <c r="H1933" s="2" t="s">
        <v>5759</v>
      </c>
      <c r="I1933" s="2" t="s">
        <v>99</v>
      </c>
      <c r="J1933" s="2" t="s">
        <v>88</v>
      </c>
      <c r="K1933" s="2" t="s">
        <v>42</v>
      </c>
      <c r="L1933" s="34" t="str">
        <f t="shared" si="120"/>
        <v>今井　智也 (4)</v>
      </c>
      <c r="M1933" s="34" t="str">
        <f t="shared" si="122"/>
        <v>03</v>
      </c>
      <c r="N1933" s="34" t="str">
        <f t="shared" si="121"/>
        <v>Tomoya IMAI (03)</v>
      </c>
      <c r="O1933" s="34">
        <f t="shared" si="123"/>
        <v>100001944</v>
      </c>
    </row>
    <row r="1934" spans="1:15" ht="18">
      <c r="A1934" s="186">
        <v>1945</v>
      </c>
      <c r="B1934" s="2">
        <v>492204</v>
      </c>
      <c r="C1934" s="2" t="s">
        <v>883</v>
      </c>
      <c r="D1934" s="2" t="s">
        <v>5234</v>
      </c>
      <c r="E1934" s="2" t="s">
        <v>5235</v>
      </c>
      <c r="F1934" s="196" t="s">
        <v>4177</v>
      </c>
      <c r="G1934" s="2">
        <v>4</v>
      </c>
      <c r="H1934" s="2" t="s">
        <v>5978</v>
      </c>
      <c r="I1934" s="2" t="s">
        <v>5236</v>
      </c>
      <c r="J1934" s="2" t="s">
        <v>92</v>
      </c>
      <c r="K1934" s="2" t="s">
        <v>42</v>
      </c>
      <c r="L1934" s="34" t="str">
        <f t="shared" si="120"/>
        <v>菊河　隼人 (4)</v>
      </c>
      <c r="M1934" s="34" t="str">
        <f t="shared" si="122"/>
        <v>03</v>
      </c>
      <c r="N1934" s="34" t="str">
        <f t="shared" si="121"/>
        <v>Hayato KIKUKAWA (03)</v>
      </c>
      <c r="O1934" s="34">
        <f t="shared" si="123"/>
        <v>100001945</v>
      </c>
    </row>
    <row r="1935" spans="1:15" ht="18">
      <c r="A1935" s="186">
        <v>1946</v>
      </c>
      <c r="B1935" s="2">
        <v>492204</v>
      </c>
      <c r="C1935" s="2" t="s">
        <v>883</v>
      </c>
      <c r="D1935" s="2" t="s">
        <v>1915</v>
      </c>
      <c r="E1935" s="2" t="s">
        <v>1916</v>
      </c>
      <c r="F1935" s="196" t="s">
        <v>8924</v>
      </c>
      <c r="G1935" s="2">
        <v>4</v>
      </c>
      <c r="H1935" s="2" t="s">
        <v>5759</v>
      </c>
      <c r="I1935" s="2" t="s">
        <v>412</v>
      </c>
      <c r="J1935" s="2" t="s">
        <v>64</v>
      </c>
      <c r="K1935" s="2" t="s">
        <v>42</v>
      </c>
      <c r="L1935" s="34" t="str">
        <f t="shared" si="120"/>
        <v>高木　大地 (4)</v>
      </c>
      <c r="M1935" s="34" t="str">
        <f t="shared" si="122"/>
        <v>03</v>
      </c>
      <c r="N1935" s="34" t="str">
        <f t="shared" si="121"/>
        <v>Daichi TAKAGI (03)</v>
      </c>
      <c r="O1935" s="34">
        <f t="shared" si="123"/>
        <v>100001946</v>
      </c>
    </row>
    <row r="1936" spans="1:15" ht="18">
      <c r="A1936" s="186">
        <v>1947</v>
      </c>
      <c r="B1936" s="2">
        <v>492204</v>
      </c>
      <c r="C1936" s="2" t="s">
        <v>883</v>
      </c>
      <c r="D1936" s="2" t="s">
        <v>2659</v>
      </c>
      <c r="E1936" s="2" t="s">
        <v>2660</v>
      </c>
      <c r="F1936" s="196" t="s">
        <v>4337</v>
      </c>
      <c r="G1936" s="2">
        <v>4</v>
      </c>
      <c r="H1936" s="2" t="s">
        <v>5759</v>
      </c>
      <c r="I1936" s="2" t="s">
        <v>589</v>
      </c>
      <c r="J1936" s="2" t="s">
        <v>140</v>
      </c>
      <c r="K1936" s="2" t="s">
        <v>42</v>
      </c>
      <c r="L1936" s="34" t="str">
        <f t="shared" si="120"/>
        <v>塚元　一輝 (4)</v>
      </c>
      <c r="M1936" s="34" t="str">
        <f t="shared" si="122"/>
        <v>04</v>
      </c>
      <c r="N1936" s="34" t="str">
        <f t="shared" si="121"/>
        <v>Kazuki TSUKAMOTO (04)</v>
      </c>
      <c r="O1936" s="34">
        <f t="shared" si="123"/>
        <v>100001947</v>
      </c>
    </row>
    <row r="1937" spans="1:15" ht="18">
      <c r="A1937" s="186">
        <v>1948</v>
      </c>
      <c r="B1937" s="2">
        <v>492204</v>
      </c>
      <c r="C1937" s="2" t="s">
        <v>883</v>
      </c>
      <c r="D1937" s="2" t="s">
        <v>1924</v>
      </c>
      <c r="E1937" s="2" t="s">
        <v>1925</v>
      </c>
      <c r="F1937" s="196" t="s">
        <v>3791</v>
      </c>
      <c r="G1937" s="2">
        <v>4</v>
      </c>
      <c r="H1937" s="2" t="s">
        <v>5759</v>
      </c>
      <c r="I1937" s="2" t="s">
        <v>594</v>
      </c>
      <c r="J1937" s="2" t="s">
        <v>1292</v>
      </c>
      <c r="K1937" s="2" t="s">
        <v>42</v>
      </c>
      <c r="L1937" s="34" t="str">
        <f t="shared" si="120"/>
        <v>土井　陽向 (4)</v>
      </c>
      <c r="M1937" s="34" t="str">
        <f t="shared" si="122"/>
        <v>03</v>
      </c>
      <c r="N1937" s="34" t="str">
        <f t="shared" si="121"/>
        <v>Hinata DOI (03)</v>
      </c>
      <c r="O1937" s="34">
        <f t="shared" si="123"/>
        <v>100001948</v>
      </c>
    </row>
    <row r="1938" spans="1:15" ht="18">
      <c r="A1938" s="186">
        <v>1949</v>
      </c>
      <c r="B1938" s="2">
        <v>492204</v>
      </c>
      <c r="C1938" s="2" t="s">
        <v>883</v>
      </c>
      <c r="D1938" s="2" t="s">
        <v>1917</v>
      </c>
      <c r="E1938" s="2" t="s">
        <v>1918</v>
      </c>
      <c r="F1938" s="196" t="s">
        <v>4695</v>
      </c>
      <c r="G1938" s="2">
        <v>4</v>
      </c>
      <c r="H1938" s="2" t="s">
        <v>5760</v>
      </c>
      <c r="I1938" s="2" t="s">
        <v>46</v>
      </c>
      <c r="J1938" s="2" t="s">
        <v>1919</v>
      </c>
      <c r="K1938" s="2" t="s">
        <v>42</v>
      </c>
      <c r="L1938" s="34" t="str">
        <f t="shared" si="120"/>
        <v>藤本　真生 (4)</v>
      </c>
      <c r="M1938" s="34" t="str">
        <f t="shared" si="122"/>
        <v>03</v>
      </c>
      <c r="N1938" s="34" t="str">
        <f t="shared" si="121"/>
        <v>Manase FUJIMOTO (03)</v>
      </c>
      <c r="O1938" s="34">
        <f t="shared" si="123"/>
        <v>100001949</v>
      </c>
    </row>
    <row r="1939" spans="1:15" ht="18">
      <c r="A1939" s="186">
        <v>1950</v>
      </c>
      <c r="B1939" s="2">
        <v>492204</v>
      </c>
      <c r="C1939" s="2" t="s">
        <v>883</v>
      </c>
      <c r="D1939" s="2" t="s">
        <v>1920</v>
      </c>
      <c r="E1939" s="2" t="s">
        <v>1921</v>
      </c>
      <c r="F1939" s="196" t="s">
        <v>4542</v>
      </c>
      <c r="G1939" s="2">
        <v>4</v>
      </c>
      <c r="H1939" s="2" t="s">
        <v>5760</v>
      </c>
      <c r="I1939" s="2" t="s">
        <v>1389</v>
      </c>
      <c r="J1939" s="2" t="s">
        <v>205</v>
      </c>
      <c r="K1939" s="2" t="s">
        <v>42</v>
      </c>
      <c r="L1939" s="34" t="str">
        <f t="shared" si="120"/>
        <v>森永　悠斗 (4)</v>
      </c>
      <c r="M1939" s="34" t="str">
        <f t="shared" si="122"/>
        <v>03</v>
      </c>
      <c r="N1939" s="34" t="str">
        <f t="shared" si="121"/>
        <v>Yuto MORINAGA (03)</v>
      </c>
      <c r="O1939" s="34">
        <f t="shared" si="123"/>
        <v>100001950</v>
      </c>
    </row>
    <row r="1940" spans="1:15" ht="18">
      <c r="A1940" s="186">
        <v>1951</v>
      </c>
      <c r="B1940" s="2">
        <v>492204</v>
      </c>
      <c r="C1940" s="2" t="s">
        <v>883</v>
      </c>
      <c r="D1940" s="2" t="s">
        <v>8925</v>
      </c>
      <c r="E1940" s="2" t="s">
        <v>8926</v>
      </c>
      <c r="F1940" s="196" t="s">
        <v>5251</v>
      </c>
      <c r="G1940" s="2">
        <v>3</v>
      </c>
      <c r="H1940" s="2" t="s">
        <v>5759</v>
      </c>
      <c r="I1940" s="2" t="s">
        <v>238</v>
      </c>
      <c r="J1940" s="2" t="s">
        <v>416</v>
      </c>
      <c r="K1940" s="2" t="s">
        <v>42</v>
      </c>
      <c r="L1940" s="34" t="str">
        <f t="shared" si="120"/>
        <v>阿部　拓斗 (3)</v>
      </c>
      <c r="M1940" s="34" t="str">
        <f t="shared" si="122"/>
        <v>04</v>
      </c>
      <c r="N1940" s="34" t="str">
        <f t="shared" si="121"/>
        <v>Takuto ABE (04)</v>
      </c>
      <c r="O1940" s="34">
        <f t="shared" si="123"/>
        <v>100001951</v>
      </c>
    </row>
    <row r="1941" spans="1:15" ht="18">
      <c r="A1941" s="186">
        <v>1952</v>
      </c>
      <c r="B1941" s="2">
        <v>492204</v>
      </c>
      <c r="C1941" s="2" t="s">
        <v>883</v>
      </c>
      <c r="D1941" s="2" t="s">
        <v>8927</v>
      </c>
      <c r="E1941" s="2" t="s">
        <v>8928</v>
      </c>
      <c r="F1941" s="196" t="s">
        <v>3752</v>
      </c>
      <c r="G1941" s="2">
        <v>3</v>
      </c>
      <c r="H1941" s="2" t="s">
        <v>5759</v>
      </c>
      <c r="I1941" s="2" t="s">
        <v>8929</v>
      </c>
      <c r="J1941" s="2" t="s">
        <v>86</v>
      </c>
      <c r="K1941" s="2" t="s">
        <v>42</v>
      </c>
      <c r="L1941" s="34" t="str">
        <f t="shared" si="120"/>
        <v>猪狩　宏太 (3)</v>
      </c>
      <c r="M1941" s="34" t="str">
        <f t="shared" si="122"/>
        <v>04</v>
      </c>
      <c r="N1941" s="34" t="str">
        <f t="shared" si="121"/>
        <v>Kota IGARI (04)</v>
      </c>
      <c r="O1941" s="34">
        <f t="shared" si="123"/>
        <v>100001952</v>
      </c>
    </row>
    <row r="1942" spans="1:15" ht="18">
      <c r="A1942" s="186">
        <v>1953</v>
      </c>
      <c r="B1942" s="2">
        <v>492204</v>
      </c>
      <c r="C1942" s="2" t="s">
        <v>883</v>
      </c>
      <c r="D1942" s="2" t="s">
        <v>5237</v>
      </c>
      <c r="E1942" s="2" t="s">
        <v>5238</v>
      </c>
      <c r="F1942" s="196" t="s">
        <v>3906</v>
      </c>
      <c r="G1942" s="2">
        <v>3</v>
      </c>
      <c r="H1942" s="2" t="s">
        <v>5759</v>
      </c>
      <c r="I1942" s="2" t="s">
        <v>5239</v>
      </c>
      <c r="J1942" s="2" t="s">
        <v>50</v>
      </c>
      <c r="K1942" s="2" t="s">
        <v>42</v>
      </c>
      <c r="L1942" s="34" t="str">
        <f t="shared" si="120"/>
        <v>笹原　裕也 (3)</v>
      </c>
      <c r="M1942" s="34" t="str">
        <f t="shared" si="122"/>
        <v>04</v>
      </c>
      <c r="N1942" s="34" t="str">
        <f t="shared" si="121"/>
        <v>Yuya SASAHARA (04)</v>
      </c>
      <c r="O1942" s="34">
        <f t="shared" si="123"/>
        <v>100001953</v>
      </c>
    </row>
    <row r="1943" spans="1:15" ht="18">
      <c r="A1943" s="186">
        <v>1954</v>
      </c>
      <c r="B1943" s="2">
        <v>492204</v>
      </c>
      <c r="C1943" s="2" t="s">
        <v>883</v>
      </c>
      <c r="D1943" s="2" t="s">
        <v>8930</v>
      </c>
      <c r="E1943" s="2" t="s">
        <v>8931</v>
      </c>
      <c r="F1943" s="196" t="s">
        <v>3875</v>
      </c>
      <c r="G1943" s="2">
        <v>3</v>
      </c>
      <c r="H1943" s="2" t="s">
        <v>5760</v>
      </c>
      <c r="I1943" s="2" t="s">
        <v>242</v>
      </c>
      <c r="J1943" s="2" t="s">
        <v>194</v>
      </c>
      <c r="K1943" s="2" t="s">
        <v>42</v>
      </c>
      <c r="L1943" s="34" t="str">
        <f t="shared" si="120"/>
        <v>中山　純 (3)</v>
      </c>
      <c r="M1943" s="34" t="str">
        <f t="shared" si="122"/>
        <v>04</v>
      </c>
      <c r="N1943" s="34" t="str">
        <f t="shared" si="121"/>
        <v>Jun NAKAYAMA (04)</v>
      </c>
      <c r="O1943" s="34">
        <f t="shared" si="123"/>
        <v>100001954</v>
      </c>
    </row>
    <row r="1944" spans="1:15" ht="18">
      <c r="A1944" s="186">
        <v>1955</v>
      </c>
      <c r="B1944" s="2">
        <v>492204</v>
      </c>
      <c r="C1944" s="2" t="s">
        <v>883</v>
      </c>
      <c r="D1944" s="2" t="s">
        <v>5240</v>
      </c>
      <c r="E1944" s="2" t="s">
        <v>5241</v>
      </c>
      <c r="F1944" s="196" t="s">
        <v>5242</v>
      </c>
      <c r="G1944" s="2">
        <v>3</v>
      </c>
      <c r="H1944" s="2" t="s">
        <v>5759</v>
      </c>
      <c r="I1944" s="2" t="s">
        <v>473</v>
      </c>
      <c r="J1944" s="2" t="s">
        <v>154</v>
      </c>
      <c r="K1944" s="2" t="s">
        <v>42</v>
      </c>
      <c r="L1944" s="34" t="str">
        <f t="shared" ref="L1944:L2007" si="124">IF($A1944="","",$D1944&amp;" ("&amp;$G1944&amp;")")</f>
        <v>長谷川　優馬 (3)</v>
      </c>
      <c r="M1944" s="34" t="str">
        <f t="shared" si="122"/>
        <v>05</v>
      </c>
      <c r="N1944" s="34" t="str">
        <f t="shared" ref="N1944:N2007" si="125">IF($A1944="","",$J1944&amp;" "&amp;$I1944&amp;" ("&amp;$M1944&amp;")")</f>
        <v>Yuma HASEGAWA (05)</v>
      </c>
      <c r="O1944" s="34">
        <f t="shared" si="123"/>
        <v>100001955</v>
      </c>
    </row>
    <row r="1945" spans="1:15" ht="18">
      <c r="A1945" s="186">
        <v>1956</v>
      </c>
      <c r="B1945" s="2">
        <v>492204</v>
      </c>
      <c r="C1945" s="2" t="s">
        <v>883</v>
      </c>
      <c r="D1945" s="2" t="s">
        <v>8932</v>
      </c>
      <c r="E1945" s="2" t="s">
        <v>8933</v>
      </c>
      <c r="F1945" s="196" t="s">
        <v>7780</v>
      </c>
      <c r="G1945" s="2">
        <v>2</v>
      </c>
      <c r="H1945" s="2" t="s">
        <v>5759</v>
      </c>
      <c r="I1945" s="2" t="s">
        <v>3086</v>
      </c>
      <c r="J1945" s="2" t="s">
        <v>97</v>
      </c>
      <c r="K1945" s="2" t="s">
        <v>42</v>
      </c>
      <c r="L1945" s="34" t="str">
        <f t="shared" si="124"/>
        <v>大矢　元気 (2)</v>
      </c>
      <c r="M1945" s="34" t="str">
        <f t="shared" si="122"/>
        <v>06</v>
      </c>
      <c r="N1945" s="34" t="str">
        <f t="shared" si="125"/>
        <v>Genki OYA (06)</v>
      </c>
      <c r="O1945" s="34">
        <f t="shared" si="123"/>
        <v>100001956</v>
      </c>
    </row>
    <row r="1946" spans="1:15" ht="18">
      <c r="A1946" s="186">
        <v>1957</v>
      </c>
      <c r="B1946" s="2">
        <v>492204</v>
      </c>
      <c r="C1946" s="2" t="s">
        <v>883</v>
      </c>
      <c r="D1946" s="2" t="s">
        <v>8934</v>
      </c>
      <c r="E1946" s="2" t="s">
        <v>8935</v>
      </c>
      <c r="F1946" s="196" t="s">
        <v>6273</v>
      </c>
      <c r="G1946" s="2">
        <v>2</v>
      </c>
      <c r="H1946" s="2" t="s">
        <v>5760</v>
      </c>
      <c r="I1946" s="2" t="s">
        <v>8936</v>
      </c>
      <c r="J1946" s="2" t="s">
        <v>5026</v>
      </c>
      <c r="K1946" s="2" t="s">
        <v>42</v>
      </c>
      <c r="L1946" s="34" t="str">
        <f t="shared" si="124"/>
        <v>小野山　明寿 (2)</v>
      </c>
      <c r="M1946" s="34" t="str">
        <f t="shared" si="122"/>
        <v>05</v>
      </c>
      <c r="N1946" s="34" t="str">
        <f t="shared" si="125"/>
        <v>Akitoshi ONOYAMA (05)</v>
      </c>
      <c r="O1946" s="34">
        <f t="shared" si="123"/>
        <v>100001957</v>
      </c>
    </row>
    <row r="1947" spans="1:15" ht="18">
      <c r="A1947" s="186">
        <v>1958</v>
      </c>
      <c r="B1947" s="2">
        <v>492204</v>
      </c>
      <c r="C1947" s="2" t="s">
        <v>883</v>
      </c>
      <c r="D1947" s="2" t="s">
        <v>8937</v>
      </c>
      <c r="E1947" s="2" t="s">
        <v>8938</v>
      </c>
      <c r="F1947" s="196" t="s">
        <v>8939</v>
      </c>
      <c r="G1947" s="2">
        <v>2</v>
      </c>
      <c r="H1947" s="2" t="s">
        <v>5759</v>
      </c>
      <c r="I1947" s="2" t="s">
        <v>458</v>
      </c>
      <c r="J1947" s="2" t="s">
        <v>8940</v>
      </c>
      <c r="K1947" s="2" t="s">
        <v>42</v>
      </c>
      <c r="L1947" s="34" t="str">
        <f t="shared" si="124"/>
        <v>川居　睦弥 (2)</v>
      </c>
      <c r="M1947" s="34" t="str">
        <f t="shared" si="122"/>
        <v>06</v>
      </c>
      <c r="N1947" s="34" t="str">
        <f t="shared" si="125"/>
        <v>Mutsuya KAWAI (06)</v>
      </c>
      <c r="O1947" s="34">
        <f t="shared" si="123"/>
        <v>100001958</v>
      </c>
    </row>
    <row r="1948" spans="1:15" ht="18">
      <c r="A1948" s="186">
        <v>1959</v>
      </c>
      <c r="B1948" s="2">
        <v>492204</v>
      </c>
      <c r="C1948" s="2" t="s">
        <v>883</v>
      </c>
      <c r="D1948" s="2" t="s">
        <v>8941</v>
      </c>
      <c r="E1948" s="2" t="s">
        <v>8942</v>
      </c>
      <c r="F1948" s="196" t="s">
        <v>6633</v>
      </c>
      <c r="G1948" s="2">
        <v>2</v>
      </c>
      <c r="H1948" s="2" t="s">
        <v>5760</v>
      </c>
      <c r="I1948" s="2" t="s">
        <v>8943</v>
      </c>
      <c r="J1948" s="2" t="s">
        <v>205</v>
      </c>
      <c r="K1948" s="2" t="s">
        <v>42</v>
      </c>
      <c r="L1948" s="34" t="str">
        <f t="shared" si="124"/>
        <v>新澤　悠人 (2)</v>
      </c>
      <c r="M1948" s="34" t="str">
        <f t="shared" si="122"/>
        <v>05</v>
      </c>
      <c r="N1948" s="34" t="str">
        <f t="shared" si="125"/>
        <v>Yuto NIIZAWA (05)</v>
      </c>
      <c r="O1948" s="34">
        <f t="shared" si="123"/>
        <v>100001959</v>
      </c>
    </row>
    <row r="1949" spans="1:15" ht="18">
      <c r="A1949" s="186">
        <v>1960</v>
      </c>
      <c r="B1949" s="2">
        <v>492204</v>
      </c>
      <c r="C1949" s="2" t="s">
        <v>883</v>
      </c>
      <c r="D1949" s="2" t="s">
        <v>8944</v>
      </c>
      <c r="E1949" s="2" t="s">
        <v>8945</v>
      </c>
      <c r="F1949" s="196" t="s">
        <v>6058</v>
      </c>
      <c r="G1949" s="2">
        <v>2</v>
      </c>
      <c r="H1949" s="2" t="s">
        <v>5759</v>
      </c>
      <c r="I1949" s="2" t="s">
        <v>554</v>
      </c>
      <c r="J1949" s="2" t="s">
        <v>123</v>
      </c>
      <c r="K1949" s="2" t="s">
        <v>42</v>
      </c>
      <c r="L1949" s="34" t="str">
        <f t="shared" si="124"/>
        <v>野田　康介 (2)</v>
      </c>
      <c r="M1949" s="34" t="str">
        <f t="shared" si="122"/>
        <v>05</v>
      </c>
      <c r="N1949" s="34" t="str">
        <f t="shared" si="125"/>
        <v>Kosuke NODA (05)</v>
      </c>
      <c r="O1949" s="34">
        <f t="shared" si="123"/>
        <v>100001960</v>
      </c>
    </row>
    <row r="1950" spans="1:15" ht="18">
      <c r="A1950" s="186">
        <v>1961</v>
      </c>
      <c r="B1950" s="2">
        <v>492204</v>
      </c>
      <c r="C1950" s="2" t="s">
        <v>883</v>
      </c>
      <c r="D1950" s="2" t="s">
        <v>8946</v>
      </c>
      <c r="E1950" s="2" t="s">
        <v>8947</v>
      </c>
      <c r="F1950" s="196" t="s">
        <v>7015</v>
      </c>
      <c r="G1950" s="2">
        <v>2</v>
      </c>
      <c r="H1950" s="2" t="s">
        <v>5759</v>
      </c>
      <c r="I1950" s="2" t="s">
        <v>202</v>
      </c>
      <c r="J1950" s="2" t="s">
        <v>205</v>
      </c>
      <c r="K1950" s="2" t="s">
        <v>42</v>
      </c>
      <c r="L1950" s="34" t="str">
        <f t="shared" si="124"/>
        <v>舛田　優翔 (2)</v>
      </c>
      <c r="M1950" s="34" t="str">
        <f t="shared" si="122"/>
        <v>05</v>
      </c>
      <c r="N1950" s="34" t="str">
        <f t="shared" si="125"/>
        <v>Yuto MASUDA (05)</v>
      </c>
      <c r="O1950" s="34">
        <f t="shared" si="123"/>
        <v>100001961</v>
      </c>
    </row>
    <row r="1951" spans="1:15" ht="18">
      <c r="A1951" s="186">
        <v>1962</v>
      </c>
      <c r="B1951" s="2">
        <v>492204</v>
      </c>
      <c r="C1951" s="2" t="s">
        <v>883</v>
      </c>
      <c r="D1951" s="2" t="s">
        <v>8948</v>
      </c>
      <c r="E1951" s="2" t="s">
        <v>8949</v>
      </c>
      <c r="F1951" s="196" t="s">
        <v>8495</v>
      </c>
      <c r="G1951" s="2">
        <v>2</v>
      </c>
      <c r="H1951" s="2" t="s">
        <v>6216</v>
      </c>
      <c r="I1951" s="2" t="s">
        <v>131</v>
      </c>
      <c r="J1951" s="2" t="s">
        <v>3088</v>
      </c>
      <c r="K1951" s="2" t="s">
        <v>42</v>
      </c>
      <c r="L1951" s="34" t="str">
        <f t="shared" si="124"/>
        <v>中村　圭思 (2)</v>
      </c>
      <c r="M1951" s="34" t="str">
        <f t="shared" si="122"/>
        <v>05</v>
      </c>
      <c r="N1951" s="34" t="str">
        <f t="shared" si="125"/>
        <v>Keishi NAKAMURA (05)</v>
      </c>
      <c r="O1951" s="34">
        <f t="shared" si="123"/>
        <v>100001962</v>
      </c>
    </row>
    <row r="1952" spans="1:15" ht="18">
      <c r="A1952" s="186">
        <v>1963</v>
      </c>
      <c r="B1952" s="2">
        <v>492523</v>
      </c>
      <c r="C1952" s="2" t="s">
        <v>920</v>
      </c>
      <c r="D1952" s="2" t="s">
        <v>1218</v>
      </c>
      <c r="E1952" s="2" t="s">
        <v>1219</v>
      </c>
      <c r="F1952" s="196" t="s">
        <v>5343</v>
      </c>
      <c r="G1952" s="2" t="s">
        <v>172</v>
      </c>
      <c r="H1952" s="2" t="s">
        <v>5759</v>
      </c>
      <c r="I1952" s="2" t="s">
        <v>1220</v>
      </c>
      <c r="J1952" s="2" t="s">
        <v>1151</v>
      </c>
      <c r="K1952" s="2" t="s">
        <v>42</v>
      </c>
      <c r="L1952" s="34" t="str">
        <f t="shared" si="124"/>
        <v>長島　聖 (M1)</v>
      </c>
      <c r="M1952" s="34" t="str">
        <f t="shared" si="122"/>
        <v>03</v>
      </c>
      <c r="N1952" s="34" t="str">
        <f t="shared" si="125"/>
        <v>Hijiri NAGASHIMA (03)</v>
      </c>
      <c r="O1952" s="34">
        <f t="shared" si="123"/>
        <v>100001963</v>
      </c>
    </row>
    <row r="1953" spans="1:15" ht="18">
      <c r="A1953" s="186">
        <v>1964</v>
      </c>
      <c r="B1953" s="2">
        <v>492523</v>
      </c>
      <c r="C1953" s="2" t="s">
        <v>920</v>
      </c>
      <c r="D1953" s="2" t="s">
        <v>2859</v>
      </c>
      <c r="E1953" s="2" t="s">
        <v>2860</v>
      </c>
      <c r="F1953" s="196" t="s">
        <v>4863</v>
      </c>
      <c r="G1953" s="2">
        <v>4</v>
      </c>
      <c r="H1953" s="2" t="s">
        <v>5759</v>
      </c>
      <c r="I1953" s="2" t="s">
        <v>691</v>
      </c>
      <c r="J1953" s="2" t="s">
        <v>154</v>
      </c>
      <c r="K1953" s="2" t="s">
        <v>42</v>
      </c>
      <c r="L1953" s="34" t="str">
        <f t="shared" si="124"/>
        <v>河崎　侑真 (4)</v>
      </c>
      <c r="M1953" s="34" t="str">
        <f t="shared" si="122"/>
        <v>03</v>
      </c>
      <c r="N1953" s="34" t="str">
        <f t="shared" si="125"/>
        <v>Yuma KAWASAKI (03)</v>
      </c>
      <c r="O1953" s="34">
        <f t="shared" si="123"/>
        <v>100001964</v>
      </c>
    </row>
    <row r="1954" spans="1:15" ht="18">
      <c r="A1954" s="186">
        <v>1965</v>
      </c>
      <c r="B1954" s="2">
        <v>492523</v>
      </c>
      <c r="C1954" s="2" t="s">
        <v>920</v>
      </c>
      <c r="D1954" s="2" t="s">
        <v>2861</v>
      </c>
      <c r="E1954" s="2" t="s">
        <v>2862</v>
      </c>
      <c r="F1954" s="196" t="s">
        <v>4073</v>
      </c>
      <c r="G1954" s="2">
        <v>4</v>
      </c>
      <c r="H1954" s="2" t="s">
        <v>5759</v>
      </c>
      <c r="I1954" s="2" t="s">
        <v>3114</v>
      </c>
      <c r="J1954" s="2" t="s">
        <v>850</v>
      </c>
      <c r="K1954" s="2" t="s">
        <v>42</v>
      </c>
      <c r="L1954" s="34" t="str">
        <f t="shared" si="124"/>
        <v>前口　将志 (4)</v>
      </c>
      <c r="M1954" s="34" t="str">
        <f t="shared" si="122"/>
        <v>04</v>
      </c>
      <c r="N1954" s="34" t="str">
        <f t="shared" si="125"/>
        <v>Masashi MAEGUCHI (04)</v>
      </c>
      <c r="O1954" s="34">
        <f t="shared" si="123"/>
        <v>100001965</v>
      </c>
    </row>
    <row r="1955" spans="1:15" ht="18">
      <c r="A1955" s="186">
        <v>1966</v>
      </c>
      <c r="B1955" s="2">
        <v>492523</v>
      </c>
      <c r="C1955" s="2" t="s">
        <v>920</v>
      </c>
      <c r="D1955" s="2" t="s">
        <v>5344</v>
      </c>
      <c r="E1955" s="2" t="s">
        <v>5345</v>
      </c>
      <c r="F1955" s="196" t="s">
        <v>5330</v>
      </c>
      <c r="G1955" s="2">
        <v>4</v>
      </c>
      <c r="H1955" s="2" t="s">
        <v>5759</v>
      </c>
      <c r="I1955" s="2" t="s">
        <v>238</v>
      </c>
      <c r="J1955" s="2" t="s">
        <v>480</v>
      </c>
      <c r="K1955" s="2" t="s">
        <v>42</v>
      </c>
      <c r="L1955" s="34" t="str">
        <f t="shared" si="124"/>
        <v>阿部　慶己 (4)</v>
      </c>
      <c r="M1955" s="34" t="str">
        <f t="shared" si="122"/>
        <v>03</v>
      </c>
      <c r="N1955" s="34" t="str">
        <f t="shared" si="125"/>
        <v>Yoshiki ABE (03)</v>
      </c>
      <c r="O1955" s="34">
        <f t="shared" si="123"/>
        <v>100001966</v>
      </c>
    </row>
    <row r="1956" spans="1:15" ht="18">
      <c r="A1956" s="186">
        <v>1967</v>
      </c>
      <c r="B1956" s="2">
        <v>492523</v>
      </c>
      <c r="C1956" s="2" t="s">
        <v>920</v>
      </c>
      <c r="D1956" s="2" t="s">
        <v>8950</v>
      </c>
      <c r="E1956" s="2" t="s">
        <v>8951</v>
      </c>
      <c r="F1956" s="196" t="s">
        <v>4846</v>
      </c>
      <c r="G1956" s="2">
        <v>3</v>
      </c>
      <c r="H1956" s="2" t="s">
        <v>5760</v>
      </c>
      <c r="I1956" s="2" t="s">
        <v>933</v>
      </c>
      <c r="J1956" s="2" t="s">
        <v>3126</v>
      </c>
      <c r="K1956" s="2" t="s">
        <v>42</v>
      </c>
      <c r="L1956" s="34" t="str">
        <f t="shared" si="124"/>
        <v>阿嘉　克浩 (3)</v>
      </c>
      <c r="M1956" s="34" t="str">
        <f t="shared" si="122"/>
        <v>04</v>
      </c>
      <c r="N1956" s="34" t="str">
        <f t="shared" si="125"/>
        <v>Katsuhiro AGA (04)</v>
      </c>
      <c r="O1956" s="34">
        <f t="shared" si="123"/>
        <v>100001967</v>
      </c>
    </row>
    <row r="1957" spans="1:15" ht="18">
      <c r="A1957" s="186">
        <v>1968</v>
      </c>
      <c r="B1957" s="2">
        <v>492523</v>
      </c>
      <c r="C1957" s="2" t="s">
        <v>920</v>
      </c>
      <c r="D1957" s="2" t="s">
        <v>8952</v>
      </c>
      <c r="E1957" s="2" t="s">
        <v>8953</v>
      </c>
      <c r="F1957" s="196" t="s">
        <v>8954</v>
      </c>
      <c r="G1957" s="2">
        <v>3</v>
      </c>
      <c r="H1957" s="2" t="s">
        <v>5779</v>
      </c>
      <c r="I1957" s="2" t="s">
        <v>129</v>
      </c>
      <c r="J1957" s="2" t="s">
        <v>126</v>
      </c>
      <c r="K1957" s="2" t="s">
        <v>42</v>
      </c>
      <c r="L1957" s="34" t="str">
        <f t="shared" si="124"/>
        <v>田中　琉喜 (3)</v>
      </c>
      <c r="M1957" s="34" t="str">
        <f t="shared" si="122"/>
        <v>05</v>
      </c>
      <c r="N1957" s="34" t="str">
        <f t="shared" si="125"/>
        <v>Ryuki TANAKA (05)</v>
      </c>
      <c r="O1957" s="34">
        <f t="shared" si="123"/>
        <v>100001968</v>
      </c>
    </row>
    <row r="1958" spans="1:15" ht="18">
      <c r="A1958" s="186">
        <v>1969</v>
      </c>
      <c r="B1958" s="2">
        <v>492523</v>
      </c>
      <c r="C1958" s="2" t="s">
        <v>920</v>
      </c>
      <c r="D1958" s="2" t="s">
        <v>8955</v>
      </c>
      <c r="E1958" s="2" t="s">
        <v>8956</v>
      </c>
      <c r="F1958" s="196" t="s">
        <v>3971</v>
      </c>
      <c r="G1958" s="2">
        <v>3</v>
      </c>
      <c r="H1958" s="2" t="s">
        <v>5759</v>
      </c>
      <c r="I1958" s="2" t="s">
        <v>386</v>
      </c>
      <c r="J1958" s="2" t="s">
        <v>250</v>
      </c>
      <c r="K1958" s="2" t="s">
        <v>42</v>
      </c>
      <c r="L1958" s="34" t="str">
        <f t="shared" si="124"/>
        <v>太田　遙人 (3)</v>
      </c>
      <c r="M1958" s="34" t="str">
        <f t="shared" si="122"/>
        <v>04</v>
      </c>
      <c r="N1958" s="34" t="str">
        <f t="shared" si="125"/>
        <v>Haruto OTA (04)</v>
      </c>
      <c r="O1958" s="34">
        <f t="shared" si="123"/>
        <v>100001969</v>
      </c>
    </row>
    <row r="1959" spans="1:15" ht="18">
      <c r="A1959" s="186">
        <v>1970</v>
      </c>
      <c r="B1959" s="2">
        <v>492523</v>
      </c>
      <c r="C1959" s="2" t="s">
        <v>920</v>
      </c>
      <c r="D1959" s="2" t="s">
        <v>8957</v>
      </c>
      <c r="E1959" s="2" t="s">
        <v>8958</v>
      </c>
      <c r="F1959" s="196" t="s">
        <v>8959</v>
      </c>
      <c r="G1959" s="2">
        <v>3</v>
      </c>
      <c r="H1959" s="2" t="s">
        <v>5760</v>
      </c>
      <c r="I1959" s="2" t="s">
        <v>108</v>
      </c>
      <c r="J1959" s="2" t="s">
        <v>502</v>
      </c>
      <c r="K1959" s="2" t="s">
        <v>42</v>
      </c>
      <c r="L1959" s="34" t="str">
        <f t="shared" si="124"/>
        <v>小林　純也 (3)</v>
      </c>
      <c r="M1959" s="34" t="str">
        <f t="shared" si="122"/>
        <v>04</v>
      </c>
      <c r="N1959" s="34" t="str">
        <f t="shared" si="125"/>
        <v>Junya KOBAYASHI (04)</v>
      </c>
      <c r="O1959" s="34">
        <f t="shared" si="123"/>
        <v>100001970</v>
      </c>
    </row>
    <row r="1960" spans="1:15" ht="18">
      <c r="A1960" s="186">
        <v>1971</v>
      </c>
      <c r="B1960" s="2">
        <v>492523</v>
      </c>
      <c r="C1960" s="2" t="s">
        <v>920</v>
      </c>
      <c r="D1960" s="2" t="s">
        <v>8960</v>
      </c>
      <c r="E1960" s="2" t="s">
        <v>1697</v>
      </c>
      <c r="F1960" s="196" t="s">
        <v>7147</v>
      </c>
      <c r="G1960" s="2">
        <v>3</v>
      </c>
      <c r="H1960" s="2" t="s">
        <v>5760</v>
      </c>
      <c r="I1960" s="2" t="s">
        <v>1223</v>
      </c>
      <c r="J1960" s="2" t="s">
        <v>55</v>
      </c>
      <c r="K1960" s="2" t="s">
        <v>42</v>
      </c>
      <c r="L1960" s="34" t="str">
        <f t="shared" si="124"/>
        <v>栗本　悠生 (3)</v>
      </c>
      <c r="M1960" s="34" t="str">
        <f t="shared" si="122"/>
        <v>04</v>
      </c>
      <c r="N1960" s="34" t="str">
        <f t="shared" si="125"/>
        <v>Haruki KURIMOTO (04)</v>
      </c>
      <c r="O1960" s="34">
        <f t="shared" si="123"/>
        <v>100001971</v>
      </c>
    </row>
    <row r="1961" spans="1:15" ht="18">
      <c r="A1961" s="186">
        <v>1972</v>
      </c>
      <c r="B1961" s="2">
        <v>492523</v>
      </c>
      <c r="C1961" s="2" t="s">
        <v>920</v>
      </c>
      <c r="D1961" s="2" t="s">
        <v>8961</v>
      </c>
      <c r="E1961" s="2" t="s">
        <v>8962</v>
      </c>
      <c r="F1961" s="196" t="s">
        <v>8963</v>
      </c>
      <c r="G1961" s="2">
        <v>2</v>
      </c>
      <c r="H1961" s="2" t="s">
        <v>5834</v>
      </c>
      <c r="I1961" s="2" t="s">
        <v>142</v>
      </c>
      <c r="J1961" s="2" t="s">
        <v>8964</v>
      </c>
      <c r="K1961" s="2" t="s">
        <v>42</v>
      </c>
      <c r="L1961" s="34" t="str">
        <f t="shared" si="124"/>
        <v>岡本　真空 (2)</v>
      </c>
      <c r="M1961" s="34" t="str">
        <f t="shared" si="122"/>
        <v>05</v>
      </c>
      <c r="N1961" s="34" t="str">
        <f t="shared" si="125"/>
        <v>Masora OKAMOTO (05)</v>
      </c>
      <c r="O1961" s="34">
        <f t="shared" si="123"/>
        <v>100001972</v>
      </c>
    </row>
    <row r="1962" spans="1:15" ht="18">
      <c r="A1962" s="186">
        <v>1973</v>
      </c>
      <c r="B1962" s="2">
        <v>492523</v>
      </c>
      <c r="C1962" s="2" t="s">
        <v>920</v>
      </c>
      <c r="D1962" s="2" t="s">
        <v>8965</v>
      </c>
      <c r="E1962" s="2" t="s">
        <v>8966</v>
      </c>
      <c r="F1962" s="196" t="s">
        <v>6738</v>
      </c>
      <c r="G1962" s="2">
        <v>2</v>
      </c>
      <c r="H1962" s="2" t="s">
        <v>5759</v>
      </c>
      <c r="I1962" s="2" t="s">
        <v>8967</v>
      </c>
      <c r="J1962" s="2" t="s">
        <v>73</v>
      </c>
      <c r="K1962" s="2" t="s">
        <v>42</v>
      </c>
      <c r="L1962" s="34" t="str">
        <f t="shared" si="124"/>
        <v>山森　涼風 (2)</v>
      </c>
      <c r="M1962" s="34" t="str">
        <f t="shared" si="122"/>
        <v>05</v>
      </c>
      <c r="N1962" s="34" t="str">
        <f t="shared" si="125"/>
        <v>Ryo YAMAMORI (05)</v>
      </c>
      <c r="O1962" s="34">
        <f t="shared" si="123"/>
        <v>100001973</v>
      </c>
    </row>
    <row r="1963" spans="1:15" ht="18">
      <c r="A1963" s="186">
        <v>1974</v>
      </c>
      <c r="B1963" s="2">
        <v>492523</v>
      </c>
      <c r="C1963" s="2" t="s">
        <v>920</v>
      </c>
      <c r="D1963" s="2" t="s">
        <v>8968</v>
      </c>
      <c r="E1963" s="2" t="s">
        <v>8969</v>
      </c>
      <c r="F1963" s="196" t="s">
        <v>5861</v>
      </c>
      <c r="G1963" s="2">
        <v>2</v>
      </c>
      <c r="H1963" s="2" t="s">
        <v>5759</v>
      </c>
      <c r="I1963" s="2" t="s">
        <v>192</v>
      </c>
      <c r="J1963" s="2" t="s">
        <v>209</v>
      </c>
      <c r="K1963" s="2" t="s">
        <v>42</v>
      </c>
      <c r="L1963" s="34" t="str">
        <f t="shared" si="124"/>
        <v>山下　大輝 (2)</v>
      </c>
      <c r="M1963" s="34" t="str">
        <f t="shared" si="122"/>
        <v>06</v>
      </c>
      <c r="N1963" s="34" t="str">
        <f t="shared" si="125"/>
        <v>Daiki YAMASHITA (06)</v>
      </c>
      <c r="O1963" s="34">
        <f t="shared" si="123"/>
        <v>100001974</v>
      </c>
    </row>
    <row r="1964" spans="1:15" ht="18">
      <c r="A1964" s="186">
        <v>1975</v>
      </c>
      <c r="B1964" s="2">
        <v>492187</v>
      </c>
      <c r="C1964" s="2" t="s">
        <v>1009</v>
      </c>
      <c r="D1964" s="2" t="s">
        <v>5367</v>
      </c>
      <c r="E1964" s="2" t="s">
        <v>5368</v>
      </c>
      <c r="F1964" s="196" t="s">
        <v>4155</v>
      </c>
      <c r="G1964" s="2">
        <v>4</v>
      </c>
      <c r="H1964" s="2" t="s">
        <v>5779</v>
      </c>
      <c r="I1964" s="2" t="s">
        <v>1071</v>
      </c>
      <c r="J1964" s="2" t="s">
        <v>5369</v>
      </c>
      <c r="K1964" s="2" t="s">
        <v>42</v>
      </c>
      <c r="L1964" s="34" t="str">
        <f t="shared" si="124"/>
        <v>黒木　俊吾 (4)</v>
      </c>
      <c r="M1964" s="34" t="str">
        <f t="shared" si="122"/>
        <v>03</v>
      </c>
      <c r="N1964" s="34" t="str">
        <f t="shared" si="125"/>
        <v>Shungo KUROKI (03)</v>
      </c>
      <c r="O1964" s="34">
        <f t="shared" si="123"/>
        <v>100001975</v>
      </c>
    </row>
    <row r="1965" spans="1:15" ht="18">
      <c r="A1965" s="186">
        <v>1976</v>
      </c>
      <c r="B1965" s="2">
        <v>492187</v>
      </c>
      <c r="C1965" s="2" t="s">
        <v>1009</v>
      </c>
      <c r="D1965" s="2" t="s">
        <v>5370</v>
      </c>
      <c r="E1965" s="2" t="s">
        <v>5371</v>
      </c>
      <c r="F1965" s="196" t="s">
        <v>5372</v>
      </c>
      <c r="G1965" s="2">
        <v>4</v>
      </c>
      <c r="H1965" s="2" t="s">
        <v>5779</v>
      </c>
      <c r="I1965" s="2" t="s">
        <v>3107</v>
      </c>
      <c r="J1965" s="2" t="s">
        <v>1292</v>
      </c>
      <c r="K1965" s="2" t="s">
        <v>42</v>
      </c>
      <c r="L1965" s="34" t="str">
        <f t="shared" si="124"/>
        <v>島　向陽 (4)</v>
      </c>
      <c r="M1965" s="34" t="str">
        <f t="shared" si="122"/>
        <v>04</v>
      </c>
      <c r="N1965" s="34" t="str">
        <f t="shared" si="125"/>
        <v>Hinata SHIMA (04)</v>
      </c>
      <c r="O1965" s="34">
        <f t="shared" si="123"/>
        <v>100001976</v>
      </c>
    </row>
    <row r="1966" spans="1:15" ht="18">
      <c r="A1966" s="186">
        <v>1977</v>
      </c>
      <c r="B1966" s="2">
        <v>492187</v>
      </c>
      <c r="C1966" s="2" t="s">
        <v>1009</v>
      </c>
      <c r="D1966" s="2" t="s">
        <v>8970</v>
      </c>
      <c r="E1966" s="2" t="s">
        <v>8971</v>
      </c>
      <c r="F1966" s="196" t="s">
        <v>3552</v>
      </c>
      <c r="G1966" s="2">
        <v>3</v>
      </c>
      <c r="H1966" s="2" t="s">
        <v>5834</v>
      </c>
      <c r="I1966" s="2" t="s">
        <v>8972</v>
      </c>
      <c r="J1966" s="2" t="s">
        <v>53</v>
      </c>
      <c r="K1966" s="2" t="s">
        <v>42</v>
      </c>
      <c r="L1966" s="34" t="str">
        <f t="shared" si="124"/>
        <v>小森　優輝 (3)</v>
      </c>
      <c r="M1966" s="34" t="str">
        <f t="shared" si="122"/>
        <v>04</v>
      </c>
      <c r="N1966" s="34" t="str">
        <f t="shared" si="125"/>
        <v>Yuki KOMORI (04)</v>
      </c>
      <c r="O1966" s="34">
        <f t="shared" si="123"/>
        <v>100001977</v>
      </c>
    </row>
    <row r="1967" spans="1:15" ht="18">
      <c r="A1967" s="186">
        <v>1978</v>
      </c>
      <c r="B1967" s="2">
        <v>492187</v>
      </c>
      <c r="C1967" s="2" t="s">
        <v>1009</v>
      </c>
      <c r="D1967" s="2" t="s">
        <v>8973</v>
      </c>
      <c r="E1967" s="2" t="s">
        <v>8974</v>
      </c>
      <c r="F1967" s="196" t="s">
        <v>4724</v>
      </c>
      <c r="G1967" s="2">
        <v>3</v>
      </c>
      <c r="H1967" s="2" t="s">
        <v>5834</v>
      </c>
      <c r="I1967" s="2" t="s">
        <v>8975</v>
      </c>
      <c r="J1967" s="2" t="s">
        <v>8976</v>
      </c>
      <c r="K1967" s="2" t="s">
        <v>42</v>
      </c>
      <c r="L1967" s="34" t="str">
        <f t="shared" si="124"/>
        <v>花尾　宏仁 (3)</v>
      </c>
      <c r="M1967" s="34" t="str">
        <f t="shared" si="122"/>
        <v>04</v>
      </c>
      <c r="N1967" s="34" t="str">
        <f t="shared" si="125"/>
        <v>Hiromasa HANAO (04)</v>
      </c>
      <c r="O1967" s="34">
        <f t="shared" si="123"/>
        <v>100001978</v>
      </c>
    </row>
    <row r="1968" spans="1:15" ht="18">
      <c r="A1968" s="186">
        <v>1979</v>
      </c>
      <c r="B1968" s="2">
        <v>492187</v>
      </c>
      <c r="C1968" s="2" t="s">
        <v>1009</v>
      </c>
      <c r="D1968" s="2" t="s">
        <v>8977</v>
      </c>
      <c r="E1968" s="2" t="s">
        <v>8978</v>
      </c>
      <c r="F1968" s="196" t="s">
        <v>8979</v>
      </c>
      <c r="G1968" s="2">
        <v>2</v>
      </c>
      <c r="H1968" s="2" t="s">
        <v>5834</v>
      </c>
      <c r="I1968" s="2" t="s">
        <v>264</v>
      </c>
      <c r="J1968" s="2" t="s">
        <v>3087</v>
      </c>
      <c r="K1968" s="2" t="s">
        <v>42</v>
      </c>
      <c r="L1968" s="34" t="str">
        <f t="shared" si="124"/>
        <v>松田　一太 (2)</v>
      </c>
      <c r="M1968" s="34" t="str">
        <f t="shared" si="122"/>
        <v>05</v>
      </c>
      <c r="N1968" s="34" t="str">
        <f t="shared" si="125"/>
        <v>Ichita MATSUDA (05)</v>
      </c>
      <c r="O1968" s="34">
        <f t="shared" si="123"/>
        <v>100001979</v>
      </c>
    </row>
    <row r="1969" spans="1:15" ht="18">
      <c r="A1969" s="186">
        <v>1980</v>
      </c>
      <c r="B1969" s="2">
        <v>492187</v>
      </c>
      <c r="C1969" s="2" t="s">
        <v>1009</v>
      </c>
      <c r="D1969" s="2" t="s">
        <v>8980</v>
      </c>
      <c r="E1969" s="2" t="s">
        <v>8981</v>
      </c>
      <c r="F1969" s="196" t="s">
        <v>6305</v>
      </c>
      <c r="G1969" s="2">
        <v>2</v>
      </c>
      <c r="H1969" s="2" t="s">
        <v>5834</v>
      </c>
      <c r="I1969" s="2" t="s">
        <v>8982</v>
      </c>
      <c r="J1969" s="2" t="s">
        <v>406</v>
      </c>
      <c r="K1969" s="2" t="s">
        <v>42</v>
      </c>
      <c r="L1969" s="34" t="str">
        <f t="shared" si="124"/>
        <v>徳島　泰生 (2)</v>
      </c>
      <c r="M1969" s="34" t="str">
        <f t="shared" si="122"/>
        <v>05</v>
      </c>
      <c r="N1969" s="34" t="str">
        <f t="shared" si="125"/>
        <v>Taiki TOKUSHIMA (05)</v>
      </c>
      <c r="O1969" s="34">
        <f t="shared" si="123"/>
        <v>100001980</v>
      </c>
    </row>
    <row r="1970" spans="1:15" ht="18">
      <c r="A1970" s="186">
        <v>1981</v>
      </c>
      <c r="B1970" s="2">
        <v>492187</v>
      </c>
      <c r="C1970" s="2" t="s">
        <v>1009</v>
      </c>
      <c r="D1970" s="2" t="s">
        <v>8983</v>
      </c>
      <c r="E1970" s="2" t="s">
        <v>8984</v>
      </c>
      <c r="F1970" s="196" t="s">
        <v>7022</v>
      </c>
      <c r="G1970" s="2">
        <v>2</v>
      </c>
      <c r="H1970" s="2" t="s">
        <v>5834</v>
      </c>
      <c r="I1970" s="2" t="s">
        <v>8985</v>
      </c>
      <c r="J1970" s="2" t="s">
        <v>169</v>
      </c>
      <c r="K1970" s="2" t="s">
        <v>42</v>
      </c>
      <c r="L1970" s="34" t="str">
        <f t="shared" si="124"/>
        <v>星川　優生 (2)</v>
      </c>
      <c r="M1970" s="34" t="str">
        <f t="shared" si="122"/>
        <v>05</v>
      </c>
      <c r="N1970" s="34" t="str">
        <f t="shared" si="125"/>
        <v>Yusei HOSHIKAWA (05)</v>
      </c>
      <c r="O1970" s="34">
        <f t="shared" si="123"/>
        <v>100001981</v>
      </c>
    </row>
    <row r="1971" spans="1:15" ht="18">
      <c r="A1971" s="186">
        <v>1982</v>
      </c>
      <c r="B1971" s="2">
        <v>492187</v>
      </c>
      <c r="C1971" s="2" t="s">
        <v>1009</v>
      </c>
      <c r="D1971" s="2" t="s">
        <v>8986</v>
      </c>
      <c r="E1971" s="2" t="s">
        <v>8987</v>
      </c>
      <c r="F1971" s="196" t="s">
        <v>7022</v>
      </c>
      <c r="G1971" s="2">
        <v>2</v>
      </c>
      <c r="H1971" s="2" t="s">
        <v>5834</v>
      </c>
      <c r="I1971" s="2" t="s">
        <v>8988</v>
      </c>
      <c r="J1971" s="2" t="s">
        <v>8989</v>
      </c>
      <c r="K1971" s="2" t="s">
        <v>42</v>
      </c>
      <c r="L1971" s="34" t="str">
        <f t="shared" si="124"/>
        <v>古中　睦人 (2)</v>
      </c>
      <c r="M1971" s="34" t="str">
        <f t="shared" si="122"/>
        <v>05</v>
      </c>
      <c r="N1971" s="34" t="str">
        <f t="shared" si="125"/>
        <v>Mutsuto FURUNAKA (05)</v>
      </c>
      <c r="O1971" s="34">
        <f t="shared" si="123"/>
        <v>100001982</v>
      </c>
    </row>
    <row r="1972" spans="1:15" ht="18">
      <c r="A1972" s="186">
        <v>1983</v>
      </c>
      <c r="B1972" s="2">
        <v>492187</v>
      </c>
      <c r="C1972" s="2" t="s">
        <v>1009</v>
      </c>
      <c r="D1972" s="2" t="s">
        <v>8990</v>
      </c>
      <c r="E1972" s="2" t="s">
        <v>8991</v>
      </c>
      <c r="F1972" s="196" t="s">
        <v>8282</v>
      </c>
      <c r="G1972" s="2">
        <v>2</v>
      </c>
      <c r="H1972" s="2" t="s">
        <v>5834</v>
      </c>
      <c r="I1972" s="2" t="s">
        <v>274</v>
      </c>
      <c r="J1972" s="2" t="s">
        <v>8992</v>
      </c>
      <c r="K1972" s="2" t="s">
        <v>42</v>
      </c>
      <c r="L1972" s="34" t="str">
        <f t="shared" si="124"/>
        <v>山本　明生 (2)</v>
      </c>
      <c r="M1972" s="34" t="str">
        <f t="shared" si="122"/>
        <v>06</v>
      </c>
      <c r="N1972" s="34" t="str">
        <f t="shared" si="125"/>
        <v>Akio YAMAMOTO (06)</v>
      </c>
      <c r="O1972" s="34">
        <f t="shared" si="123"/>
        <v>100001983</v>
      </c>
    </row>
    <row r="1973" spans="1:15" ht="18">
      <c r="A1973" s="186">
        <v>1984</v>
      </c>
      <c r="B1973" s="2">
        <v>490050</v>
      </c>
      <c r="C1973" s="2" t="s">
        <v>891</v>
      </c>
      <c r="D1973" s="2" t="s">
        <v>897</v>
      </c>
      <c r="E1973" s="2" t="s">
        <v>898</v>
      </c>
      <c r="F1973" s="196" t="s">
        <v>5296</v>
      </c>
      <c r="G1973" s="2" t="s">
        <v>501</v>
      </c>
      <c r="H1973" s="2" t="s">
        <v>5779</v>
      </c>
      <c r="I1973" s="2" t="s">
        <v>900</v>
      </c>
      <c r="J1973" s="2" t="s">
        <v>899</v>
      </c>
      <c r="K1973" s="2" t="s">
        <v>42</v>
      </c>
      <c r="L1973" s="34" t="str">
        <f t="shared" si="124"/>
        <v>栗山　玲温 (M2)</v>
      </c>
      <c r="M1973" s="34" t="str">
        <f t="shared" si="122"/>
        <v>00</v>
      </c>
      <c r="N1973" s="34" t="str">
        <f t="shared" si="125"/>
        <v>Reon KURIYAMA (00)</v>
      </c>
      <c r="O1973" s="34">
        <f t="shared" si="123"/>
        <v>100001984</v>
      </c>
    </row>
    <row r="1974" spans="1:15" ht="18">
      <c r="A1974" s="186">
        <v>1985</v>
      </c>
      <c r="B1974" s="2">
        <v>490050</v>
      </c>
      <c r="C1974" s="2" t="s">
        <v>891</v>
      </c>
      <c r="D1974" s="2" t="s">
        <v>895</v>
      </c>
      <c r="E1974" s="2" t="s">
        <v>896</v>
      </c>
      <c r="F1974" s="196" t="s">
        <v>3724</v>
      </c>
      <c r="G1974" s="2" t="s">
        <v>501</v>
      </c>
      <c r="H1974" s="2" t="s">
        <v>5779</v>
      </c>
      <c r="I1974" s="2" t="s">
        <v>268</v>
      </c>
      <c r="J1974" s="2" t="s">
        <v>134</v>
      </c>
      <c r="K1974" s="2" t="s">
        <v>42</v>
      </c>
      <c r="L1974" s="34" t="str">
        <f t="shared" si="124"/>
        <v>臼井　健悟 (M2)</v>
      </c>
      <c r="M1974" s="34" t="str">
        <f t="shared" si="122"/>
        <v>01</v>
      </c>
      <c r="N1974" s="34" t="str">
        <f t="shared" si="125"/>
        <v>Kengo USUI (01)</v>
      </c>
      <c r="O1974" s="34">
        <f t="shared" si="123"/>
        <v>100001985</v>
      </c>
    </row>
    <row r="1975" spans="1:15" ht="18">
      <c r="A1975" s="186">
        <v>1986</v>
      </c>
      <c r="B1975" s="2">
        <v>490050</v>
      </c>
      <c r="C1975" s="2" t="s">
        <v>891</v>
      </c>
      <c r="D1975" s="2" t="s">
        <v>892</v>
      </c>
      <c r="E1975" s="2" t="s">
        <v>893</v>
      </c>
      <c r="F1975" s="196" t="s">
        <v>3516</v>
      </c>
      <c r="G1975" s="2" t="s">
        <v>501</v>
      </c>
      <c r="H1975" s="2" t="s">
        <v>5760</v>
      </c>
      <c r="I1975" s="2" t="s">
        <v>894</v>
      </c>
      <c r="J1975" s="2" t="s">
        <v>86</v>
      </c>
      <c r="K1975" s="2" t="s">
        <v>42</v>
      </c>
      <c r="L1975" s="34" t="str">
        <f t="shared" si="124"/>
        <v>白矢　昂汰 (M2)</v>
      </c>
      <c r="M1975" s="34" t="str">
        <f t="shared" si="122"/>
        <v>01</v>
      </c>
      <c r="N1975" s="34" t="str">
        <f t="shared" si="125"/>
        <v>Kota SHIRAYA (01)</v>
      </c>
      <c r="O1975" s="34">
        <f t="shared" si="123"/>
        <v>100001986</v>
      </c>
    </row>
    <row r="1976" spans="1:15" ht="18">
      <c r="A1976" s="186">
        <v>1987</v>
      </c>
      <c r="B1976" s="2">
        <v>490050</v>
      </c>
      <c r="C1976" s="2" t="s">
        <v>891</v>
      </c>
      <c r="D1976" s="2" t="s">
        <v>1129</v>
      </c>
      <c r="E1976" s="2" t="s">
        <v>1130</v>
      </c>
      <c r="F1976" s="196" t="s">
        <v>5265</v>
      </c>
      <c r="G1976" s="2" t="s">
        <v>172</v>
      </c>
      <c r="H1976" s="2" t="s">
        <v>5779</v>
      </c>
      <c r="I1976" s="2" t="s">
        <v>829</v>
      </c>
      <c r="J1976" s="2" t="s">
        <v>94</v>
      </c>
      <c r="K1976" s="2" t="s">
        <v>42</v>
      </c>
      <c r="L1976" s="34" t="str">
        <f t="shared" si="124"/>
        <v>松永　宗大 (M1)</v>
      </c>
      <c r="M1976" s="34" t="str">
        <f t="shared" si="122"/>
        <v>99</v>
      </c>
      <c r="N1976" s="34" t="str">
        <f t="shared" si="125"/>
        <v>Sota MATSUNAGA (99)</v>
      </c>
      <c r="O1976" s="34">
        <f t="shared" si="123"/>
        <v>100001987</v>
      </c>
    </row>
    <row r="1977" spans="1:15" ht="18">
      <c r="A1977" s="186">
        <v>1988</v>
      </c>
      <c r="B1977" s="2">
        <v>490050</v>
      </c>
      <c r="C1977" s="2" t="s">
        <v>891</v>
      </c>
      <c r="D1977" s="2" t="s">
        <v>1131</v>
      </c>
      <c r="E1977" s="2" t="s">
        <v>1132</v>
      </c>
      <c r="F1977" s="196" t="s">
        <v>4535</v>
      </c>
      <c r="G1977" s="2">
        <v>5</v>
      </c>
      <c r="H1977" s="2" t="s">
        <v>5779</v>
      </c>
      <c r="I1977" s="2" t="s">
        <v>657</v>
      </c>
      <c r="J1977" s="2" t="s">
        <v>8993</v>
      </c>
      <c r="K1977" s="2" t="s">
        <v>42</v>
      </c>
      <c r="L1977" s="34" t="str">
        <f t="shared" si="124"/>
        <v>安井　涼音 (5)</v>
      </c>
      <c r="M1977" s="34" t="str">
        <f t="shared" si="122"/>
        <v>02</v>
      </c>
      <c r="N1977" s="34" t="str">
        <f t="shared" si="125"/>
        <v>Ryoo YASUI (02)</v>
      </c>
      <c r="O1977" s="34">
        <f t="shared" si="123"/>
        <v>100001988</v>
      </c>
    </row>
    <row r="1978" spans="1:15" ht="18">
      <c r="A1978" s="186">
        <v>1989</v>
      </c>
      <c r="B1978" s="2">
        <v>490050</v>
      </c>
      <c r="C1978" s="2" t="s">
        <v>891</v>
      </c>
      <c r="D1978" s="2" t="s">
        <v>3313</v>
      </c>
      <c r="E1978" s="2" t="s">
        <v>3314</v>
      </c>
      <c r="F1978" s="196" t="s">
        <v>4875</v>
      </c>
      <c r="G1978" s="2">
        <v>4</v>
      </c>
      <c r="H1978" s="2" t="s">
        <v>5779</v>
      </c>
      <c r="I1978" s="2" t="s">
        <v>67</v>
      </c>
      <c r="J1978" s="2" t="s">
        <v>139</v>
      </c>
      <c r="K1978" s="2" t="s">
        <v>42</v>
      </c>
      <c r="L1978" s="34" t="str">
        <f t="shared" si="124"/>
        <v>北村　駿 (4)</v>
      </c>
      <c r="M1978" s="34" t="str">
        <f t="shared" si="122"/>
        <v>03</v>
      </c>
      <c r="N1978" s="34" t="str">
        <f t="shared" si="125"/>
        <v>Shun KITAMURA (03)</v>
      </c>
      <c r="O1978" s="34">
        <f t="shared" si="123"/>
        <v>100001989</v>
      </c>
    </row>
    <row r="1979" spans="1:15" ht="18">
      <c r="A1979" s="186">
        <v>1992</v>
      </c>
      <c r="B1979" s="2">
        <v>490050</v>
      </c>
      <c r="C1979" s="2" t="s">
        <v>891</v>
      </c>
      <c r="D1979" s="2" t="s">
        <v>8994</v>
      </c>
      <c r="E1979" s="2" t="s">
        <v>8995</v>
      </c>
      <c r="F1979" s="196" t="s">
        <v>8996</v>
      </c>
      <c r="G1979" s="2">
        <v>2</v>
      </c>
      <c r="H1979" s="2" t="s">
        <v>5834</v>
      </c>
      <c r="I1979" s="2" t="s">
        <v>8997</v>
      </c>
      <c r="J1979" s="2" t="s">
        <v>763</v>
      </c>
      <c r="K1979" s="2" t="s">
        <v>42</v>
      </c>
      <c r="L1979" s="34" t="str">
        <f t="shared" si="124"/>
        <v>小峰　蒼平 (2)</v>
      </c>
      <c r="M1979" s="34" t="str">
        <f t="shared" ref="M1979:M2042" si="126">IF($A1979="","",RIGHT(YEAR($F1979),2))</f>
        <v>05</v>
      </c>
      <c r="N1979" s="34" t="str">
        <f t="shared" si="125"/>
        <v>Sohei KOMINE (05)</v>
      </c>
      <c r="O1979" s="34">
        <f t="shared" ref="O1979:O2042" si="127">IF($A1979="","",100000000+$A1979)</f>
        <v>100001992</v>
      </c>
    </row>
    <row r="1980" spans="1:15" ht="18">
      <c r="A1980" s="186">
        <v>1993</v>
      </c>
      <c r="B1980" s="2">
        <v>490050</v>
      </c>
      <c r="C1980" s="2" t="s">
        <v>891</v>
      </c>
      <c r="D1980" s="2" t="s">
        <v>8998</v>
      </c>
      <c r="E1980" s="2" t="s">
        <v>8999</v>
      </c>
      <c r="F1980" s="196" t="s">
        <v>8141</v>
      </c>
      <c r="G1980" s="2">
        <v>2</v>
      </c>
      <c r="H1980" s="2" t="s">
        <v>5834</v>
      </c>
      <c r="I1980" s="2" t="s">
        <v>9000</v>
      </c>
      <c r="J1980" s="2" t="s">
        <v>213</v>
      </c>
      <c r="K1980" s="2" t="s">
        <v>42</v>
      </c>
      <c r="L1980" s="34" t="str">
        <f t="shared" si="124"/>
        <v>門野　稜平 (2)</v>
      </c>
      <c r="M1980" s="34" t="str">
        <f t="shared" si="126"/>
        <v>05</v>
      </c>
      <c r="N1980" s="34" t="str">
        <f t="shared" si="125"/>
        <v>Ryohei KADONO (05)</v>
      </c>
      <c r="O1980" s="34">
        <f t="shared" si="127"/>
        <v>100001993</v>
      </c>
    </row>
    <row r="1981" spans="1:15" ht="18">
      <c r="A1981" s="186">
        <v>1994</v>
      </c>
      <c r="B1981" s="2">
        <v>490050</v>
      </c>
      <c r="C1981" s="2" t="s">
        <v>891</v>
      </c>
      <c r="D1981" s="2" t="s">
        <v>9001</v>
      </c>
      <c r="E1981" s="2" t="s">
        <v>9002</v>
      </c>
      <c r="F1981" s="196" t="s">
        <v>8455</v>
      </c>
      <c r="G1981" s="2">
        <v>2</v>
      </c>
      <c r="H1981" s="2" t="s">
        <v>5834</v>
      </c>
      <c r="I1981" s="2" t="s">
        <v>136</v>
      </c>
      <c r="J1981" s="2" t="s">
        <v>179</v>
      </c>
      <c r="K1981" s="2" t="s">
        <v>42</v>
      </c>
      <c r="L1981" s="34" t="str">
        <f t="shared" si="124"/>
        <v>齊藤　樹生 (2)</v>
      </c>
      <c r="M1981" s="34" t="str">
        <f t="shared" si="126"/>
        <v>06</v>
      </c>
      <c r="N1981" s="34" t="str">
        <f t="shared" si="125"/>
        <v>Itsuki SAITO (06)</v>
      </c>
      <c r="O1981" s="34">
        <f t="shared" si="127"/>
        <v>100001994</v>
      </c>
    </row>
    <row r="1982" spans="1:15" ht="18">
      <c r="A1982" s="186">
        <v>1995</v>
      </c>
      <c r="B1982" s="2">
        <v>490050</v>
      </c>
      <c r="C1982" s="2" t="s">
        <v>891</v>
      </c>
      <c r="D1982" s="2" t="s">
        <v>9003</v>
      </c>
      <c r="E1982" s="2" t="s">
        <v>9004</v>
      </c>
      <c r="F1982" s="196" t="s">
        <v>6988</v>
      </c>
      <c r="G1982" s="2">
        <v>2</v>
      </c>
      <c r="H1982" s="2" t="s">
        <v>5834</v>
      </c>
      <c r="I1982" s="2" t="s">
        <v>9005</v>
      </c>
      <c r="J1982" s="2" t="s">
        <v>354</v>
      </c>
      <c r="K1982" s="2" t="s">
        <v>42</v>
      </c>
      <c r="L1982" s="34" t="str">
        <f t="shared" si="124"/>
        <v>橋爪　啓太朗 (2)</v>
      </c>
      <c r="M1982" s="34" t="str">
        <f t="shared" si="126"/>
        <v>05</v>
      </c>
      <c r="N1982" s="34" t="str">
        <f t="shared" si="125"/>
        <v>Keitaro HASHIZUME (05)</v>
      </c>
      <c r="O1982" s="34">
        <f t="shared" si="127"/>
        <v>100001995</v>
      </c>
    </row>
    <row r="1983" spans="1:15" ht="18">
      <c r="A1983" s="186">
        <v>1996</v>
      </c>
      <c r="B1983" s="2">
        <v>490050</v>
      </c>
      <c r="C1983" s="2" t="s">
        <v>891</v>
      </c>
      <c r="D1983" s="2" t="s">
        <v>9006</v>
      </c>
      <c r="E1983" s="2" t="s">
        <v>9007</v>
      </c>
      <c r="F1983" s="196" t="s">
        <v>8305</v>
      </c>
      <c r="G1983" s="2">
        <v>2</v>
      </c>
      <c r="H1983" s="2" t="s">
        <v>5834</v>
      </c>
      <c r="I1983" s="2" t="s">
        <v>604</v>
      </c>
      <c r="J1983" s="2" t="s">
        <v>71</v>
      </c>
      <c r="K1983" s="2" t="s">
        <v>42</v>
      </c>
      <c r="L1983" s="34" t="str">
        <f t="shared" si="124"/>
        <v>小泉　航輝 (2)</v>
      </c>
      <c r="M1983" s="34" t="str">
        <f t="shared" si="126"/>
        <v>05</v>
      </c>
      <c r="N1983" s="34" t="str">
        <f t="shared" si="125"/>
        <v>Koki KOIZUMI (05)</v>
      </c>
      <c r="O1983" s="34">
        <f t="shared" si="127"/>
        <v>100001996</v>
      </c>
    </row>
    <row r="1984" spans="1:15" ht="18">
      <c r="A1984" s="186">
        <v>1997</v>
      </c>
      <c r="B1984" s="2">
        <v>490050</v>
      </c>
      <c r="C1984" s="2" t="s">
        <v>891</v>
      </c>
      <c r="D1984" s="2" t="s">
        <v>9008</v>
      </c>
      <c r="E1984" s="2" t="s">
        <v>9009</v>
      </c>
      <c r="F1984" s="196" t="s">
        <v>5864</v>
      </c>
      <c r="G1984" s="2">
        <v>2</v>
      </c>
      <c r="H1984" s="2" t="s">
        <v>5834</v>
      </c>
      <c r="I1984" s="2" t="s">
        <v>9010</v>
      </c>
      <c r="J1984" s="2" t="s">
        <v>406</v>
      </c>
      <c r="K1984" s="2" t="s">
        <v>42</v>
      </c>
      <c r="L1984" s="34" t="str">
        <f t="shared" si="124"/>
        <v>根塚　大暉 (2)</v>
      </c>
      <c r="M1984" s="34" t="str">
        <f t="shared" si="126"/>
        <v>05</v>
      </c>
      <c r="N1984" s="34" t="str">
        <f t="shared" si="125"/>
        <v>Taiki NEZUKA (05)</v>
      </c>
      <c r="O1984" s="34">
        <f t="shared" si="127"/>
        <v>100001997</v>
      </c>
    </row>
    <row r="1985" spans="1:15" ht="18">
      <c r="A1985" s="186">
        <v>1998</v>
      </c>
      <c r="B1985" s="2">
        <v>490050</v>
      </c>
      <c r="C1985" s="2" t="s">
        <v>891</v>
      </c>
      <c r="D1985" s="2" t="s">
        <v>655</v>
      </c>
      <c r="E1985" s="2" t="s">
        <v>9011</v>
      </c>
      <c r="F1985" s="196" t="s">
        <v>5004</v>
      </c>
      <c r="G1985" s="2" t="s">
        <v>682</v>
      </c>
      <c r="H1985" s="2" t="s">
        <v>5760</v>
      </c>
      <c r="I1985" s="2" t="s">
        <v>656</v>
      </c>
      <c r="J1985" s="2" t="s">
        <v>650</v>
      </c>
      <c r="K1985" s="2" t="s">
        <v>42</v>
      </c>
      <c r="L1985" s="34" t="str">
        <f t="shared" si="124"/>
        <v>堀田　和志 (D1)</v>
      </c>
      <c r="M1985" s="34" t="str">
        <f t="shared" si="126"/>
        <v>00</v>
      </c>
      <c r="N1985" s="34" t="str">
        <f t="shared" si="125"/>
        <v>Kazushi HORITA (00)</v>
      </c>
      <c r="O1985" s="34">
        <f t="shared" si="127"/>
        <v>100001998</v>
      </c>
    </row>
    <row r="1986" spans="1:15" ht="18">
      <c r="A1986" s="186">
        <v>1999</v>
      </c>
      <c r="B1986" s="2">
        <v>492194</v>
      </c>
      <c r="C1986" s="2" t="s">
        <v>980</v>
      </c>
      <c r="D1986" s="2" t="s">
        <v>2792</v>
      </c>
      <c r="E1986" s="2" t="s">
        <v>2793</v>
      </c>
      <c r="F1986" s="196" t="s">
        <v>5096</v>
      </c>
      <c r="G1986" s="2">
        <v>4</v>
      </c>
      <c r="H1986" s="2" t="s">
        <v>5779</v>
      </c>
      <c r="I1986" s="2" t="s">
        <v>340</v>
      </c>
      <c r="J1986" s="2" t="s">
        <v>695</v>
      </c>
      <c r="K1986" s="2" t="s">
        <v>42</v>
      </c>
      <c r="L1986" s="34" t="str">
        <f t="shared" si="124"/>
        <v>松原　慎之介 (4)</v>
      </c>
      <c r="M1986" s="34" t="str">
        <f t="shared" si="126"/>
        <v>04</v>
      </c>
      <c r="N1986" s="34" t="str">
        <f t="shared" si="125"/>
        <v>Shinnosuke MATSUBARA (04)</v>
      </c>
      <c r="O1986" s="34">
        <f t="shared" si="127"/>
        <v>100001999</v>
      </c>
    </row>
    <row r="1987" spans="1:15" ht="18">
      <c r="A1987" s="186">
        <v>2000</v>
      </c>
      <c r="B1987" s="2">
        <v>492194</v>
      </c>
      <c r="C1987" s="2" t="s">
        <v>980</v>
      </c>
      <c r="D1987" s="2" t="s">
        <v>5309</v>
      </c>
      <c r="E1987" s="2" t="s">
        <v>5310</v>
      </c>
      <c r="F1987" s="196" t="s">
        <v>3840</v>
      </c>
      <c r="G1987" s="2">
        <v>4</v>
      </c>
      <c r="H1987" s="2" t="s">
        <v>5779</v>
      </c>
      <c r="I1987" s="2" t="s">
        <v>5311</v>
      </c>
      <c r="J1987" s="2" t="s">
        <v>276</v>
      </c>
      <c r="K1987" s="2" t="s">
        <v>42</v>
      </c>
      <c r="L1987" s="34" t="str">
        <f t="shared" si="124"/>
        <v>蛭田　翔太 (4)</v>
      </c>
      <c r="M1987" s="34" t="str">
        <f t="shared" si="126"/>
        <v>04</v>
      </c>
      <c r="N1987" s="34" t="str">
        <f t="shared" si="125"/>
        <v>Shota HIRUTA (04)</v>
      </c>
      <c r="O1987" s="34">
        <f t="shared" si="127"/>
        <v>100002000</v>
      </c>
    </row>
    <row r="1988" spans="1:15" ht="18">
      <c r="A1988" s="186">
        <v>2001</v>
      </c>
      <c r="B1988" s="2">
        <v>492194</v>
      </c>
      <c r="C1988" s="2" t="s">
        <v>980</v>
      </c>
      <c r="D1988" s="2" t="s">
        <v>2794</v>
      </c>
      <c r="E1988" s="2" t="s">
        <v>3304</v>
      </c>
      <c r="F1988" s="196" t="s">
        <v>3605</v>
      </c>
      <c r="G1988" s="2">
        <v>4</v>
      </c>
      <c r="H1988" s="2" t="s">
        <v>5779</v>
      </c>
      <c r="I1988" s="2" t="s">
        <v>560</v>
      </c>
      <c r="J1988" s="2" t="s">
        <v>281</v>
      </c>
      <c r="K1988" s="2" t="s">
        <v>42</v>
      </c>
      <c r="L1988" s="34" t="str">
        <f t="shared" si="124"/>
        <v>池田　悠司 (4)</v>
      </c>
      <c r="M1988" s="34" t="str">
        <f t="shared" si="126"/>
        <v>03</v>
      </c>
      <c r="N1988" s="34" t="str">
        <f t="shared" si="125"/>
        <v>Yuji IKEDA (03)</v>
      </c>
      <c r="O1988" s="34">
        <f t="shared" si="127"/>
        <v>100002001</v>
      </c>
    </row>
    <row r="1989" spans="1:15" ht="18">
      <c r="A1989" s="186">
        <v>2002</v>
      </c>
      <c r="B1989" s="2">
        <v>492194</v>
      </c>
      <c r="C1989" s="2" t="s">
        <v>980</v>
      </c>
      <c r="D1989" s="2" t="s">
        <v>9012</v>
      </c>
      <c r="E1989" s="2" t="s">
        <v>5828</v>
      </c>
      <c r="F1989" s="196" t="s">
        <v>5202</v>
      </c>
      <c r="G1989" s="2">
        <v>3</v>
      </c>
      <c r="H1989" s="2" t="s">
        <v>5834</v>
      </c>
      <c r="I1989" s="2" t="s">
        <v>274</v>
      </c>
      <c r="J1989" s="2" t="s">
        <v>392</v>
      </c>
      <c r="K1989" s="2" t="s">
        <v>42</v>
      </c>
      <c r="L1989" s="34" t="str">
        <f t="shared" si="124"/>
        <v>山本　幹太 (3)</v>
      </c>
      <c r="M1989" s="34" t="str">
        <f t="shared" si="126"/>
        <v>04</v>
      </c>
      <c r="N1989" s="34" t="str">
        <f t="shared" si="125"/>
        <v>Kanta YAMAMOTO (04)</v>
      </c>
      <c r="O1989" s="34">
        <f t="shared" si="127"/>
        <v>100002002</v>
      </c>
    </row>
    <row r="1990" spans="1:15" ht="18">
      <c r="A1990" s="186">
        <v>2003</v>
      </c>
      <c r="B1990" s="2">
        <v>492194</v>
      </c>
      <c r="C1990" s="2" t="s">
        <v>980</v>
      </c>
      <c r="D1990" s="2" t="s">
        <v>9013</v>
      </c>
      <c r="E1990" s="2" t="s">
        <v>9014</v>
      </c>
      <c r="F1990" s="196" t="s">
        <v>5002</v>
      </c>
      <c r="G1990" s="2">
        <v>3</v>
      </c>
      <c r="H1990" s="2" t="s">
        <v>5834</v>
      </c>
      <c r="I1990" s="2" t="s">
        <v>188</v>
      </c>
      <c r="J1990" s="2" t="s">
        <v>205</v>
      </c>
      <c r="K1990" s="2" t="s">
        <v>42</v>
      </c>
      <c r="L1990" s="34" t="str">
        <f t="shared" si="124"/>
        <v>福田　悠翔 (3)</v>
      </c>
      <c r="M1990" s="34" t="str">
        <f t="shared" si="126"/>
        <v>04</v>
      </c>
      <c r="N1990" s="34" t="str">
        <f t="shared" si="125"/>
        <v>Yuto FUKUDA (04)</v>
      </c>
      <c r="O1990" s="34">
        <f t="shared" si="127"/>
        <v>100002003</v>
      </c>
    </row>
    <row r="1991" spans="1:15" ht="18">
      <c r="A1991" s="186">
        <v>2004</v>
      </c>
      <c r="B1991" s="2">
        <v>492194</v>
      </c>
      <c r="C1991" s="2" t="s">
        <v>980</v>
      </c>
      <c r="D1991" s="2" t="s">
        <v>9015</v>
      </c>
      <c r="E1991" s="2" t="s">
        <v>9016</v>
      </c>
      <c r="F1991" s="196" t="s">
        <v>4823</v>
      </c>
      <c r="G1991" s="2">
        <v>3</v>
      </c>
      <c r="H1991" s="2" t="s">
        <v>5834</v>
      </c>
      <c r="I1991" s="2" t="s">
        <v>168</v>
      </c>
      <c r="J1991" s="2" t="s">
        <v>5838</v>
      </c>
      <c r="K1991" s="2" t="s">
        <v>42</v>
      </c>
      <c r="L1991" s="34" t="str">
        <f t="shared" si="124"/>
        <v>中尾　帆孝 (3)</v>
      </c>
      <c r="M1991" s="34" t="str">
        <f t="shared" si="126"/>
        <v>04</v>
      </c>
      <c r="N1991" s="34" t="str">
        <f t="shared" si="125"/>
        <v>Hodaka NAKAO (04)</v>
      </c>
      <c r="O1991" s="34">
        <f t="shared" si="127"/>
        <v>100002004</v>
      </c>
    </row>
    <row r="1992" spans="1:15" ht="18">
      <c r="A1992" s="186">
        <v>2005</v>
      </c>
      <c r="B1992" s="2">
        <v>492194</v>
      </c>
      <c r="C1992" s="2" t="s">
        <v>980</v>
      </c>
      <c r="D1992" s="2" t="s">
        <v>9017</v>
      </c>
      <c r="E1992" s="2" t="s">
        <v>9018</v>
      </c>
      <c r="F1992" s="196" t="s">
        <v>5029</v>
      </c>
      <c r="G1992" s="2">
        <v>3</v>
      </c>
      <c r="H1992" s="2" t="s">
        <v>5834</v>
      </c>
      <c r="I1992" s="2" t="s">
        <v>1421</v>
      </c>
      <c r="J1992" s="2" t="s">
        <v>85</v>
      </c>
      <c r="K1992" s="2" t="s">
        <v>42</v>
      </c>
      <c r="L1992" s="34" t="str">
        <f t="shared" si="124"/>
        <v>多井　翔 (3)</v>
      </c>
      <c r="M1992" s="34" t="str">
        <f t="shared" si="126"/>
        <v>04</v>
      </c>
      <c r="N1992" s="34" t="str">
        <f t="shared" si="125"/>
        <v>Sho TAI (04)</v>
      </c>
      <c r="O1992" s="34">
        <f t="shared" si="127"/>
        <v>100002005</v>
      </c>
    </row>
    <row r="1993" spans="1:15" ht="18">
      <c r="A1993" s="186">
        <v>2006</v>
      </c>
      <c r="B1993" s="2">
        <v>492194</v>
      </c>
      <c r="C1993" s="2" t="s">
        <v>980</v>
      </c>
      <c r="D1993" s="2" t="s">
        <v>9019</v>
      </c>
      <c r="E1993" s="2" t="s">
        <v>9020</v>
      </c>
      <c r="F1993" s="196" t="s">
        <v>3779</v>
      </c>
      <c r="G1993" s="2">
        <v>3</v>
      </c>
      <c r="H1993" s="2" t="s">
        <v>5834</v>
      </c>
      <c r="I1993" s="2" t="s">
        <v>192</v>
      </c>
      <c r="J1993" s="2" t="s">
        <v>321</v>
      </c>
      <c r="K1993" s="2" t="s">
        <v>42</v>
      </c>
      <c r="L1993" s="34" t="str">
        <f t="shared" si="124"/>
        <v>山下　堅大 (3)</v>
      </c>
      <c r="M1993" s="34" t="str">
        <f t="shared" si="126"/>
        <v>04</v>
      </c>
      <c r="N1993" s="34" t="str">
        <f t="shared" si="125"/>
        <v>Kento YAMASHITA (04)</v>
      </c>
      <c r="O1993" s="34">
        <f t="shared" si="127"/>
        <v>100002006</v>
      </c>
    </row>
    <row r="1994" spans="1:15" ht="18">
      <c r="A1994" s="186">
        <v>2007</v>
      </c>
      <c r="B1994" s="2">
        <v>492194</v>
      </c>
      <c r="C1994" s="2" t="s">
        <v>980</v>
      </c>
      <c r="D1994" s="2" t="s">
        <v>9021</v>
      </c>
      <c r="E1994" s="2" t="s">
        <v>9022</v>
      </c>
      <c r="F1994" s="196" t="s">
        <v>4040</v>
      </c>
      <c r="G1994" s="2">
        <v>3</v>
      </c>
      <c r="H1994" s="2" t="s">
        <v>5834</v>
      </c>
      <c r="I1994" s="2" t="s">
        <v>201</v>
      </c>
      <c r="J1994" s="2" t="s">
        <v>50</v>
      </c>
      <c r="K1994" s="2" t="s">
        <v>42</v>
      </c>
      <c r="L1994" s="34" t="str">
        <f t="shared" si="124"/>
        <v>中川　祐矢 (3)</v>
      </c>
      <c r="M1994" s="34" t="str">
        <f t="shared" si="126"/>
        <v>04</v>
      </c>
      <c r="N1994" s="34" t="str">
        <f t="shared" si="125"/>
        <v>Yuya NAKAGAWA (04)</v>
      </c>
      <c r="O1994" s="34">
        <f t="shared" si="127"/>
        <v>100002007</v>
      </c>
    </row>
    <row r="1995" spans="1:15" ht="18">
      <c r="A1995" s="186">
        <v>2008</v>
      </c>
      <c r="B1995" s="2">
        <v>492194</v>
      </c>
      <c r="C1995" s="2" t="s">
        <v>980</v>
      </c>
      <c r="D1995" s="2" t="s">
        <v>9023</v>
      </c>
      <c r="E1995" s="2" t="s">
        <v>9024</v>
      </c>
      <c r="F1995" s="196" t="s">
        <v>4103</v>
      </c>
      <c r="G1995" s="2">
        <v>3</v>
      </c>
      <c r="H1995" s="2" t="s">
        <v>5834</v>
      </c>
      <c r="I1995" s="2" t="s">
        <v>9025</v>
      </c>
      <c r="J1995" s="2" t="s">
        <v>128</v>
      </c>
      <c r="K1995" s="2" t="s">
        <v>42</v>
      </c>
      <c r="L1995" s="34" t="str">
        <f t="shared" si="124"/>
        <v>岩戸　康平 (3)</v>
      </c>
      <c r="M1995" s="34" t="str">
        <f t="shared" si="126"/>
        <v>04</v>
      </c>
      <c r="N1995" s="34" t="str">
        <f t="shared" si="125"/>
        <v>Kohei IWATO (04)</v>
      </c>
      <c r="O1995" s="34">
        <f t="shared" si="127"/>
        <v>100002008</v>
      </c>
    </row>
    <row r="1996" spans="1:15" ht="18">
      <c r="A1996" s="186">
        <v>2009</v>
      </c>
      <c r="B1996" s="2">
        <v>492194</v>
      </c>
      <c r="C1996" s="2" t="s">
        <v>980</v>
      </c>
      <c r="D1996" s="2" t="s">
        <v>9026</v>
      </c>
      <c r="E1996" s="2" t="s">
        <v>9027</v>
      </c>
      <c r="F1996" s="196" t="s">
        <v>9028</v>
      </c>
      <c r="G1996" s="2">
        <v>3</v>
      </c>
      <c r="H1996" s="2" t="s">
        <v>5834</v>
      </c>
      <c r="I1996" s="2" t="s">
        <v>401</v>
      </c>
      <c r="J1996" s="2" t="s">
        <v>462</v>
      </c>
      <c r="K1996" s="2" t="s">
        <v>42</v>
      </c>
      <c r="L1996" s="34" t="str">
        <f t="shared" si="124"/>
        <v>毛利　拓真 (3)</v>
      </c>
      <c r="M1996" s="34" t="str">
        <f t="shared" si="126"/>
        <v>05</v>
      </c>
      <c r="N1996" s="34" t="str">
        <f t="shared" si="125"/>
        <v>Takuma MORI (05)</v>
      </c>
      <c r="O1996" s="34">
        <f t="shared" si="127"/>
        <v>100002009</v>
      </c>
    </row>
    <row r="1997" spans="1:15" ht="18">
      <c r="A1997" s="186">
        <v>2010</v>
      </c>
      <c r="B1997" s="2">
        <v>492194</v>
      </c>
      <c r="C1997" s="2" t="s">
        <v>980</v>
      </c>
      <c r="D1997" s="2" t="s">
        <v>9029</v>
      </c>
      <c r="E1997" s="2" t="s">
        <v>9030</v>
      </c>
      <c r="F1997" s="196" t="s">
        <v>6738</v>
      </c>
      <c r="G1997" s="2">
        <v>2</v>
      </c>
      <c r="H1997" s="2" t="s">
        <v>5978</v>
      </c>
      <c r="I1997" s="2" t="s">
        <v>9031</v>
      </c>
      <c r="J1997" s="2" t="s">
        <v>60</v>
      </c>
      <c r="K1997" s="2" t="s">
        <v>42</v>
      </c>
      <c r="L1997" s="34" t="str">
        <f t="shared" si="124"/>
        <v>榎原　拓海 (2)</v>
      </c>
      <c r="M1997" s="34" t="str">
        <f t="shared" si="126"/>
        <v>05</v>
      </c>
      <c r="N1997" s="34" t="str">
        <f t="shared" si="125"/>
        <v>Takumi EBARA (05)</v>
      </c>
      <c r="O1997" s="34">
        <f t="shared" si="127"/>
        <v>100002010</v>
      </c>
    </row>
    <row r="1998" spans="1:15" ht="18">
      <c r="A1998" s="186">
        <v>2011</v>
      </c>
      <c r="B1998" s="2">
        <v>492194</v>
      </c>
      <c r="C1998" s="2" t="s">
        <v>980</v>
      </c>
      <c r="D1998" s="2" t="s">
        <v>9032</v>
      </c>
      <c r="E1998" s="2" t="s">
        <v>9033</v>
      </c>
      <c r="F1998" s="196" t="s">
        <v>9034</v>
      </c>
      <c r="G1998" s="2">
        <v>2</v>
      </c>
      <c r="H1998" s="2" t="s">
        <v>5760</v>
      </c>
      <c r="I1998" s="2" t="s">
        <v>222</v>
      </c>
      <c r="J1998" s="2" t="s">
        <v>9035</v>
      </c>
      <c r="K1998" s="2" t="s">
        <v>42</v>
      </c>
      <c r="L1998" s="34" t="str">
        <f t="shared" si="124"/>
        <v>大石　壮紀 (2)</v>
      </c>
      <c r="M1998" s="34" t="str">
        <f t="shared" si="126"/>
        <v>05</v>
      </c>
      <c r="N1998" s="34" t="str">
        <f t="shared" si="125"/>
        <v>Soki OISHI (05)</v>
      </c>
      <c r="O1998" s="34">
        <f t="shared" si="127"/>
        <v>100002011</v>
      </c>
    </row>
    <row r="1999" spans="1:15" ht="18">
      <c r="A1999" s="186">
        <v>2012</v>
      </c>
      <c r="B1999" s="2">
        <v>492194</v>
      </c>
      <c r="C1999" s="2" t="s">
        <v>980</v>
      </c>
      <c r="D1999" s="2" t="s">
        <v>9036</v>
      </c>
      <c r="E1999" s="2" t="s">
        <v>9037</v>
      </c>
      <c r="F1999" s="196" t="s">
        <v>9038</v>
      </c>
      <c r="G1999" s="2">
        <v>2</v>
      </c>
      <c r="H1999" s="2" t="s">
        <v>5978</v>
      </c>
      <c r="I1999" s="2" t="s">
        <v>3288</v>
      </c>
      <c r="J1999" s="2" t="s">
        <v>850</v>
      </c>
      <c r="K1999" s="2" t="s">
        <v>42</v>
      </c>
      <c r="L1999" s="34" t="str">
        <f t="shared" si="124"/>
        <v>大道　真史 (2)</v>
      </c>
      <c r="M1999" s="34" t="str">
        <f t="shared" si="126"/>
        <v>05</v>
      </c>
      <c r="N1999" s="34" t="str">
        <f t="shared" si="125"/>
        <v>Masashi OMICHI (05)</v>
      </c>
      <c r="O1999" s="34">
        <f t="shared" si="127"/>
        <v>100002012</v>
      </c>
    </row>
    <row r="2000" spans="1:15" ht="18">
      <c r="A2000" s="186">
        <v>2013</v>
      </c>
      <c r="B2000" s="2">
        <v>492194</v>
      </c>
      <c r="C2000" s="2" t="s">
        <v>980</v>
      </c>
      <c r="D2000" s="2" t="s">
        <v>9039</v>
      </c>
      <c r="E2000" s="2" t="s">
        <v>819</v>
      </c>
      <c r="F2000" s="196" t="s">
        <v>6532</v>
      </c>
      <c r="G2000" s="2">
        <v>2</v>
      </c>
      <c r="H2000" s="2" t="s">
        <v>5779</v>
      </c>
      <c r="I2000" s="2" t="s">
        <v>145</v>
      </c>
      <c r="J2000" s="2" t="s">
        <v>276</v>
      </c>
      <c r="K2000" s="2" t="s">
        <v>42</v>
      </c>
      <c r="L2000" s="34" t="str">
        <f t="shared" si="124"/>
        <v>小島　翔太 (2)</v>
      </c>
      <c r="M2000" s="34" t="str">
        <f t="shared" si="126"/>
        <v>05</v>
      </c>
      <c r="N2000" s="34" t="str">
        <f t="shared" si="125"/>
        <v>Shota KOJIMA (05)</v>
      </c>
      <c r="O2000" s="34">
        <f t="shared" si="127"/>
        <v>100002013</v>
      </c>
    </row>
    <row r="2001" spans="1:15" ht="18">
      <c r="A2001" s="186">
        <v>2014</v>
      </c>
      <c r="B2001" s="2">
        <v>492194</v>
      </c>
      <c r="C2001" s="2" t="s">
        <v>980</v>
      </c>
      <c r="D2001" s="2" t="s">
        <v>9040</v>
      </c>
      <c r="E2001" s="2" t="s">
        <v>9041</v>
      </c>
      <c r="F2001" s="196" t="s">
        <v>6836</v>
      </c>
      <c r="G2001" s="2">
        <v>2</v>
      </c>
      <c r="H2001" s="2" t="s">
        <v>5779</v>
      </c>
      <c r="I2001" s="2" t="s">
        <v>1162</v>
      </c>
      <c r="J2001" s="2" t="s">
        <v>299</v>
      </c>
      <c r="K2001" s="2" t="s">
        <v>42</v>
      </c>
      <c r="L2001" s="34" t="str">
        <f t="shared" si="124"/>
        <v>西　瑞稀 (2)</v>
      </c>
      <c r="M2001" s="34" t="str">
        <f t="shared" si="126"/>
        <v>05</v>
      </c>
      <c r="N2001" s="34" t="str">
        <f t="shared" si="125"/>
        <v>Mizuki NISHI (05)</v>
      </c>
      <c r="O2001" s="34">
        <f t="shared" si="127"/>
        <v>100002014</v>
      </c>
    </row>
    <row r="2002" spans="1:15" ht="18">
      <c r="A2002" s="186">
        <v>2015</v>
      </c>
      <c r="B2002" s="2">
        <v>492194</v>
      </c>
      <c r="C2002" s="2" t="s">
        <v>980</v>
      </c>
      <c r="D2002" s="2" t="s">
        <v>9039</v>
      </c>
      <c r="E2002" s="2" t="s">
        <v>819</v>
      </c>
      <c r="F2002" s="196" t="s">
        <v>6532</v>
      </c>
      <c r="G2002" s="2">
        <v>2</v>
      </c>
      <c r="H2002" s="2" t="s">
        <v>5779</v>
      </c>
      <c r="I2002" s="2" t="s">
        <v>145</v>
      </c>
      <c r="J2002" s="2" t="s">
        <v>276</v>
      </c>
      <c r="K2002" s="2" t="s">
        <v>42</v>
      </c>
      <c r="L2002" s="34" t="str">
        <f t="shared" si="124"/>
        <v>小島　翔太 (2)</v>
      </c>
      <c r="M2002" s="34" t="str">
        <f t="shared" si="126"/>
        <v>05</v>
      </c>
      <c r="N2002" s="34" t="str">
        <f t="shared" si="125"/>
        <v>Shota KOJIMA (05)</v>
      </c>
      <c r="O2002" s="34">
        <f t="shared" si="127"/>
        <v>100002015</v>
      </c>
    </row>
    <row r="2003" spans="1:15" ht="18">
      <c r="A2003" s="186">
        <v>2016</v>
      </c>
      <c r="B2003" s="2">
        <v>492194</v>
      </c>
      <c r="C2003" s="2" t="s">
        <v>980</v>
      </c>
      <c r="D2003" s="2" t="s">
        <v>9042</v>
      </c>
      <c r="E2003" s="2" t="s">
        <v>9043</v>
      </c>
      <c r="F2003" s="196" t="s">
        <v>3957</v>
      </c>
      <c r="G2003" s="2">
        <v>3</v>
      </c>
      <c r="H2003" s="2" t="s">
        <v>5978</v>
      </c>
      <c r="I2003" s="2" t="s">
        <v>6109</v>
      </c>
      <c r="J2003" s="2" t="s">
        <v>5877</v>
      </c>
      <c r="K2003" s="2" t="s">
        <v>42</v>
      </c>
      <c r="L2003" s="34" t="str">
        <f t="shared" si="124"/>
        <v>角田　大心 (3)</v>
      </c>
      <c r="M2003" s="34" t="str">
        <f t="shared" si="126"/>
        <v>04</v>
      </c>
      <c r="N2003" s="34" t="str">
        <f t="shared" si="125"/>
        <v>Taishin SUMIDA (04)</v>
      </c>
      <c r="O2003" s="34">
        <f t="shared" si="127"/>
        <v>100002016</v>
      </c>
    </row>
    <row r="2004" spans="1:15" ht="18">
      <c r="A2004" s="186">
        <v>2017</v>
      </c>
      <c r="B2004" s="2">
        <v>492191</v>
      </c>
      <c r="C2004" s="2" t="s">
        <v>943</v>
      </c>
      <c r="D2004" s="2" t="s">
        <v>9044</v>
      </c>
      <c r="E2004" s="2" t="s">
        <v>9045</v>
      </c>
      <c r="F2004" s="196" t="s">
        <v>9046</v>
      </c>
      <c r="G2004" s="2">
        <v>3</v>
      </c>
      <c r="H2004" s="2" t="s">
        <v>5779</v>
      </c>
      <c r="I2004" s="2" t="s">
        <v>411</v>
      </c>
      <c r="J2004" s="2" t="s">
        <v>318</v>
      </c>
      <c r="K2004" s="2" t="s">
        <v>42</v>
      </c>
      <c r="L2004" s="34" t="str">
        <f t="shared" si="124"/>
        <v>木下　智弘 (3)</v>
      </c>
      <c r="M2004" s="34" t="str">
        <f t="shared" si="126"/>
        <v>01</v>
      </c>
      <c r="N2004" s="34" t="str">
        <f t="shared" si="125"/>
        <v>Tomohiro KINOSHITA (01)</v>
      </c>
      <c r="O2004" s="34">
        <f t="shared" si="127"/>
        <v>100002017</v>
      </c>
    </row>
    <row r="2005" spans="1:15" ht="18">
      <c r="A2005" s="186">
        <v>2018</v>
      </c>
      <c r="B2005" s="2">
        <v>492191</v>
      </c>
      <c r="C2005" s="2" t="s">
        <v>943</v>
      </c>
      <c r="D2005" s="2" t="s">
        <v>9047</v>
      </c>
      <c r="E2005" s="2" t="s">
        <v>9048</v>
      </c>
      <c r="F2005" s="196" t="s">
        <v>3514</v>
      </c>
      <c r="G2005" s="2">
        <v>3</v>
      </c>
      <c r="H2005" s="2" t="s">
        <v>5779</v>
      </c>
      <c r="I2005" s="2" t="s">
        <v>95</v>
      </c>
      <c r="J2005" s="2" t="s">
        <v>3051</v>
      </c>
      <c r="K2005" s="2" t="s">
        <v>42</v>
      </c>
      <c r="L2005" s="34" t="str">
        <f t="shared" si="124"/>
        <v>上田　龍英 (3)</v>
      </c>
      <c r="M2005" s="34" t="str">
        <f t="shared" si="126"/>
        <v>02</v>
      </c>
      <c r="N2005" s="34" t="str">
        <f t="shared" si="125"/>
        <v>Ryuei UEDA (02)</v>
      </c>
      <c r="O2005" s="34">
        <f t="shared" si="127"/>
        <v>100002018</v>
      </c>
    </row>
    <row r="2006" spans="1:15" ht="18">
      <c r="A2006" s="186">
        <v>2019</v>
      </c>
      <c r="B2006" s="2">
        <v>492191</v>
      </c>
      <c r="C2006" s="2" t="s">
        <v>943</v>
      </c>
      <c r="D2006" s="2" t="s">
        <v>9049</v>
      </c>
      <c r="E2006" s="2" t="s">
        <v>9050</v>
      </c>
      <c r="F2006" s="196" t="s">
        <v>9051</v>
      </c>
      <c r="G2006" s="2">
        <v>3</v>
      </c>
      <c r="H2006" s="2" t="s">
        <v>5779</v>
      </c>
      <c r="I2006" s="2" t="s">
        <v>9052</v>
      </c>
      <c r="J2006" s="2" t="s">
        <v>284</v>
      </c>
      <c r="K2006" s="2" t="s">
        <v>42</v>
      </c>
      <c r="L2006" s="34" t="str">
        <f t="shared" si="124"/>
        <v>市瀬　俊介 (3)</v>
      </c>
      <c r="M2006" s="34" t="str">
        <f t="shared" si="126"/>
        <v>05</v>
      </c>
      <c r="N2006" s="34" t="str">
        <f t="shared" si="125"/>
        <v>Shunsuke ICHINOSE (05)</v>
      </c>
      <c r="O2006" s="34">
        <f t="shared" si="127"/>
        <v>100002019</v>
      </c>
    </row>
    <row r="2007" spans="1:15" ht="18">
      <c r="A2007" s="186">
        <v>2020</v>
      </c>
      <c r="B2007" s="2">
        <v>492191</v>
      </c>
      <c r="C2007" s="2" t="s">
        <v>943</v>
      </c>
      <c r="D2007" s="2" t="s">
        <v>9053</v>
      </c>
      <c r="E2007" s="2" t="s">
        <v>9054</v>
      </c>
      <c r="F2007" s="196" t="s">
        <v>3620</v>
      </c>
      <c r="G2007" s="2">
        <v>3</v>
      </c>
      <c r="H2007" s="2" t="s">
        <v>5779</v>
      </c>
      <c r="I2007" s="2" t="s">
        <v>1207</v>
      </c>
      <c r="J2007" s="2" t="s">
        <v>133</v>
      </c>
      <c r="K2007" s="2" t="s">
        <v>42</v>
      </c>
      <c r="L2007" s="34" t="str">
        <f t="shared" si="124"/>
        <v>岡﨑　陸 (3)</v>
      </c>
      <c r="M2007" s="34" t="str">
        <f t="shared" si="126"/>
        <v>04</v>
      </c>
      <c r="N2007" s="34" t="str">
        <f t="shared" si="125"/>
        <v>Riku OKAZAKI (04)</v>
      </c>
      <c r="O2007" s="34">
        <f t="shared" si="127"/>
        <v>100002020</v>
      </c>
    </row>
    <row r="2008" spans="1:15" ht="18">
      <c r="A2008" s="186">
        <v>2021</v>
      </c>
      <c r="B2008" s="2">
        <v>492191</v>
      </c>
      <c r="C2008" s="2" t="s">
        <v>943</v>
      </c>
      <c r="D2008" s="2" t="s">
        <v>9055</v>
      </c>
      <c r="E2008" s="2" t="s">
        <v>9056</v>
      </c>
      <c r="F2008" s="196" t="s">
        <v>4547</v>
      </c>
      <c r="G2008" s="2">
        <v>3</v>
      </c>
      <c r="H2008" s="2" t="s">
        <v>5779</v>
      </c>
      <c r="I2008" s="2" t="s">
        <v>9057</v>
      </c>
      <c r="J2008" s="2" t="s">
        <v>346</v>
      </c>
      <c r="K2008" s="2" t="s">
        <v>42</v>
      </c>
      <c r="L2008" s="34" t="str">
        <f t="shared" ref="L2008:L2071" si="128">IF($A2008="","",$D2008&amp;" ("&amp;$G2008&amp;")")</f>
        <v>手鹿　宏輝 (3)</v>
      </c>
      <c r="M2008" s="34" t="str">
        <f t="shared" si="126"/>
        <v>03</v>
      </c>
      <c r="N2008" s="34" t="str">
        <f t="shared" ref="N2008:N2071" si="129">IF($A2008="","",$J2008&amp;" "&amp;$I2008&amp;" ("&amp;$M2008&amp;")")</f>
        <v>Hiroki TEGA (03)</v>
      </c>
      <c r="O2008" s="34">
        <f t="shared" si="127"/>
        <v>100002021</v>
      </c>
    </row>
    <row r="2009" spans="1:15" ht="18">
      <c r="A2009" s="186">
        <v>2022</v>
      </c>
      <c r="B2009" s="2">
        <v>492191</v>
      </c>
      <c r="C2009" s="2" t="s">
        <v>943</v>
      </c>
      <c r="D2009" s="2" t="s">
        <v>9058</v>
      </c>
      <c r="E2009" s="2" t="s">
        <v>9059</v>
      </c>
      <c r="F2009" s="196" t="s">
        <v>4702</v>
      </c>
      <c r="G2009" s="2">
        <v>3</v>
      </c>
      <c r="H2009" s="2" t="s">
        <v>5779</v>
      </c>
      <c r="I2009" s="2" t="s">
        <v>862</v>
      </c>
      <c r="J2009" s="2" t="s">
        <v>9060</v>
      </c>
      <c r="K2009" s="2" t="s">
        <v>42</v>
      </c>
      <c r="L2009" s="34" t="str">
        <f t="shared" si="128"/>
        <v>梅本　直明 (3)</v>
      </c>
      <c r="M2009" s="34" t="str">
        <f t="shared" si="126"/>
        <v>03</v>
      </c>
      <c r="N2009" s="34" t="str">
        <f t="shared" si="129"/>
        <v>Naoaki UMEMOTO (03)</v>
      </c>
      <c r="O2009" s="34">
        <f t="shared" si="127"/>
        <v>100002022</v>
      </c>
    </row>
    <row r="2010" spans="1:15" ht="18">
      <c r="A2010" s="186">
        <v>2023</v>
      </c>
      <c r="B2010" s="2">
        <v>492191</v>
      </c>
      <c r="C2010" s="2" t="s">
        <v>943</v>
      </c>
      <c r="D2010" s="2" t="s">
        <v>9061</v>
      </c>
      <c r="E2010" s="2" t="s">
        <v>9062</v>
      </c>
      <c r="F2010" s="196" t="s">
        <v>3628</v>
      </c>
      <c r="G2010" s="2">
        <v>3</v>
      </c>
      <c r="H2010" s="2" t="s">
        <v>5779</v>
      </c>
      <c r="I2010" s="2" t="s">
        <v>263</v>
      </c>
      <c r="J2010" s="2" t="s">
        <v>9063</v>
      </c>
      <c r="K2010" s="2" t="s">
        <v>42</v>
      </c>
      <c r="L2010" s="34" t="str">
        <f t="shared" si="128"/>
        <v>西村　典晃 (3)</v>
      </c>
      <c r="M2010" s="34" t="str">
        <f t="shared" si="126"/>
        <v>04</v>
      </c>
      <c r="N2010" s="34" t="str">
        <f t="shared" si="129"/>
        <v>Noriaki NISHIMURA (04)</v>
      </c>
      <c r="O2010" s="34">
        <f t="shared" si="127"/>
        <v>100002023</v>
      </c>
    </row>
    <row r="2011" spans="1:15" ht="18">
      <c r="A2011" s="186">
        <v>2024</v>
      </c>
      <c r="B2011" s="2">
        <v>492191</v>
      </c>
      <c r="C2011" s="2" t="s">
        <v>943</v>
      </c>
      <c r="D2011" s="2" t="s">
        <v>9064</v>
      </c>
      <c r="E2011" s="2" t="s">
        <v>9065</v>
      </c>
      <c r="F2011" s="196" t="s">
        <v>3674</v>
      </c>
      <c r="G2011" s="2">
        <v>3</v>
      </c>
      <c r="H2011" s="2" t="s">
        <v>5779</v>
      </c>
      <c r="I2011" s="2" t="s">
        <v>278</v>
      </c>
      <c r="J2011" s="2" t="s">
        <v>342</v>
      </c>
      <c r="K2011" s="2" t="s">
        <v>42</v>
      </c>
      <c r="L2011" s="34" t="str">
        <f t="shared" si="128"/>
        <v>井上　唯都 (3)</v>
      </c>
      <c r="M2011" s="34" t="str">
        <f t="shared" si="126"/>
        <v>05</v>
      </c>
      <c r="N2011" s="34" t="str">
        <f t="shared" si="129"/>
        <v>Yuito INOUE (05)</v>
      </c>
      <c r="O2011" s="34">
        <f t="shared" si="127"/>
        <v>100002024</v>
      </c>
    </row>
    <row r="2012" spans="1:15" ht="18">
      <c r="A2012" s="186">
        <v>2025</v>
      </c>
      <c r="B2012" s="2">
        <v>492191</v>
      </c>
      <c r="C2012" s="2" t="s">
        <v>943</v>
      </c>
      <c r="D2012" s="2" t="s">
        <v>9066</v>
      </c>
      <c r="E2012" s="2" t="s">
        <v>9067</v>
      </c>
      <c r="F2012" s="196" t="s">
        <v>5772</v>
      </c>
      <c r="G2012" s="2">
        <v>3</v>
      </c>
      <c r="H2012" s="2" t="s">
        <v>5779</v>
      </c>
      <c r="I2012" s="2" t="s">
        <v>5893</v>
      </c>
      <c r="J2012" s="2" t="s">
        <v>922</v>
      </c>
      <c r="K2012" s="2" t="s">
        <v>42</v>
      </c>
      <c r="L2012" s="34" t="str">
        <f t="shared" si="128"/>
        <v>萬野　喜洸 (3)</v>
      </c>
      <c r="M2012" s="34" t="str">
        <f t="shared" si="126"/>
        <v>04</v>
      </c>
      <c r="N2012" s="34" t="str">
        <f t="shared" si="129"/>
        <v>Yoshihiro MANNO (04)</v>
      </c>
      <c r="O2012" s="34">
        <f t="shared" si="127"/>
        <v>100002025</v>
      </c>
    </row>
    <row r="2013" spans="1:15" ht="18">
      <c r="A2013" s="186">
        <v>2026</v>
      </c>
      <c r="B2013" s="2">
        <v>492191</v>
      </c>
      <c r="C2013" s="2" t="s">
        <v>943</v>
      </c>
      <c r="D2013" s="2" t="s">
        <v>9068</v>
      </c>
      <c r="E2013" s="2" t="s">
        <v>9069</v>
      </c>
      <c r="F2013" s="196" t="s">
        <v>9070</v>
      </c>
      <c r="G2013" s="2">
        <v>2</v>
      </c>
      <c r="H2013" s="2" t="s">
        <v>5779</v>
      </c>
      <c r="I2013" s="2" t="s">
        <v>3147</v>
      </c>
      <c r="J2013" s="2" t="s">
        <v>167</v>
      </c>
      <c r="K2013" s="2" t="s">
        <v>42</v>
      </c>
      <c r="L2013" s="34" t="str">
        <f t="shared" si="128"/>
        <v>清永　真矢 (2)</v>
      </c>
      <c r="M2013" s="34" t="str">
        <f t="shared" si="126"/>
        <v>05</v>
      </c>
      <c r="N2013" s="34" t="str">
        <f t="shared" si="129"/>
        <v>Shinya KIYONAGA (05)</v>
      </c>
      <c r="O2013" s="34">
        <f t="shared" si="127"/>
        <v>100002026</v>
      </c>
    </row>
    <row r="2014" spans="1:15" ht="18">
      <c r="A2014" s="186">
        <v>2027</v>
      </c>
      <c r="B2014" s="2">
        <v>492191</v>
      </c>
      <c r="C2014" s="2" t="s">
        <v>943</v>
      </c>
      <c r="D2014" s="2" t="s">
        <v>9071</v>
      </c>
      <c r="E2014" s="2" t="s">
        <v>9072</v>
      </c>
      <c r="F2014" s="196" t="s">
        <v>6586</v>
      </c>
      <c r="G2014" s="2">
        <v>2</v>
      </c>
      <c r="H2014" s="2" t="s">
        <v>5779</v>
      </c>
      <c r="I2014" s="2" t="s">
        <v>4466</v>
      </c>
      <c r="J2014" s="2" t="s">
        <v>118</v>
      </c>
      <c r="K2014" s="2" t="s">
        <v>42</v>
      </c>
      <c r="L2014" s="34" t="str">
        <f t="shared" si="128"/>
        <v>塩見　章悟 (2)</v>
      </c>
      <c r="M2014" s="34" t="str">
        <f t="shared" si="126"/>
        <v>05</v>
      </c>
      <c r="N2014" s="34" t="str">
        <f t="shared" si="129"/>
        <v>Shogo SHIOMI (05)</v>
      </c>
      <c r="O2014" s="34">
        <f t="shared" si="127"/>
        <v>100002027</v>
      </c>
    </row>
    <row r="2015" spans="1:15" ht="18">
      <c r="A2015" s="186">
        <v>2028</v>
      </c>
      <c r="B2015" s="2">
        <v>492191</v>
      </c>
      <c r="C2015" s="2" t="s">
        <v>943</v>
      </c>
      <c r="D2015" s="2" t="s">
        <v>9073</v>
      </c>
      <c r="E2015" s="2" t="s">
        <v>9074</v>
      </c>
      <c r="F2015" s="196" t="s">
        <v>8695</v>
      </c>
      <c r="G2015" s="2">
        <v>2</v>
      </c>
      <c r="H2015" s="2" t="s">
        <v>5779</v>
      </c>
      <c r="I2015" s="2" t="s">
        <v>9075</v>
      </c>
      <c r="J2015" s="2" t="s">
        <v>71</v>
      </c>
      <c r="K2015" s="2" t="s">
        <v>42</v>
      </c>
      <c r="L2015" s="34" t="str">
        <f t="shared" si="128"/>
        <v>小澤　光輝 (2)</v>
      </c>
      <c r="M2015" s="34" t="str">
        <f t="shared" si="126"/>
        <v>05</v>
      </c>
      <c r="N2015" s="34" t="str">
        <f t="shared" si="129"/>
        <v>Koki KOZAWA (05)</v>
      </c>
      <c r="O2015" s="34">
        <f t="shared" si="127"/>
        <v>100002028</v>
      </c>
    </row>
    <row r="2016" spans="1:15" ht="18">
      <c r="A2016" s="186">
        <v>2029</v>
      </c>
      <c r="B2016" s="2">
        <v>492191</v>
      </c>
      <c r="C2016" s="2" t="s">
        <v>943</v>
      </c>
      <c r="D2016" s="2" t="s">
        <v>9076</v>
      </c>
      <c r="E2016" s="2" t="s">
        <v>9077</v>
      </c>
      <c r="F2016" s="196" t="s">
        <v>4272</v>
      </c>
      <c r="G2016" s="2">
        <v>2</v>
      </c>
      <c r="H2016" s="2" t="s">
        <v>5779</v>
      </c>
      <c r="I2016" s="2" t="s">
        <v>83</v>
      </c>
      <c r="J2016" s="2" t="s">
        <v>9078</v>
      </c>
      <c r="K2016" s="2" t="s">
        <v>42</v>
      </c>
      <c r="L2016" s="34" t="str">
        <f t="shared" si="128"/>
        <v>竹内　皓哉 (2)</v>
      </c>
      <c r="M2016" s="34" t="str">
        <f t="shared" si="126"/>
        <v>03</v>
      </c>
      <c r="N2016" s="34" t="str">
        <f t="shared" si="129"/>
        <v>Koya TAKEUCHI (03)</v>
      </c>
      <c r="O2016" s="34">
        <f t="shared" si="127"/>
        <v>100002029</v>
      </c>
    </row>
    <row r="2017" spans="1:15" ht="18">
      <c r="A2017" s="186">
        <v>2030</v>
      </c>
      <c r="B2017" s="2">
        <v>492191</v>
      </c>
      <c r="C2017" s="2" t="s">
        <v>943</v>
      </c>
      <c r="D2017" s="2" t="s">
        <v>9079</v>
      </c>
      <c r="E2017" s="2" t="s">
        <v>9080</v>
      </c>
      <c r="F2017" s="196" t="s">
        <v>4296</v>
      </c>
      <c r="G2017" s="2">
        <v>2</v>
      </c>
      <c r="H2017" s="2" t="s">
        <v>5779</v>
      </c>
      <c r="I2017" s="2" t="s">
        <v>9081</v>
      </c>
      <c r="J2017" s="2" t="s">
        <v>460</v>
      </c>
      <c r="K2017" s="2" t="s">
        <v>42</v>
      </c>
      <c r="L2017" s="34" t="str">
        <f t="shared" si="128"/>
        <v>若野　直人 (2)</v>
      </c>
      <c r="M2017" s="34" t="str">
        <f t="shared" si="126"/>
        <v>03</v>
      </c>
      <c r="N2017" s="34" t="str">
        <f t="shared" si="129"/>
        <v>Naoto WAKANO (03)</v>
      </c>
      <c r="O2017" s="34">
        <f t="shared" si="127"/>
        <v>100002030</v>
      </c>
    </row>
    <row r="2018" spans="1:15" ht="18">
      <c r="A2018" s="186">
        <v>2031</v>
      </c>
      <c r="B2018" s="2">
        <v>490080</v>
      </c>
      <c r="C2018" s="2" t="s">
        <v>954</v>
      </c>
      <c r="D2018" s="2" t="s">
        <v>1193</v>
      </c>
      <c r="E2018" s="2" t="s">
        <v>1194</v>
      </c>
      <c r="F2018" s="196" t="s">
        <v>5428</v>
      </c>
      <c r="G2018" s="2">
        <v>5</v>
      </c>
      <c r="H2018" s="2" t="s">
        <v>5834</v>
      </c>
      <c r="I2018" s="2" t="s">
        <v>473</v>
      </c>
      <c r="J2018" s="2" t="s">
        <v>64</v>
      </c>
      <c r="K2018" s="2" t="s">
        <v>42</v>
      </c>
      <c r="L2018" s="34" t="str">
        <f t="shared" si="128"/>
        <v>長谷川　大智 (5)</v>
      </c>
      <c r="M2018" s="34" t="str">
        <f t="shared" si="126"/>
        <v>96</v>
      </c>
      <c r="N2018" s="34" t="str">
        <f t="shared" si="129"/>
        <v>Daichi HASEGAWA (96)</v>
      </c>
      <c r="O2018" s="34">
        <f t="shared" si="127"/>
        <v>100002031</v>
      </c>
    </row>
    <row r="2019" spans="1:15" ht="18">
      <c r="A2019" s="186">
        <v>2032</v>
      </c>
      <c r="B2019" s="2">
        <v>490080</v>
      </c>
      <c r="C2019" s="2" t="s">
        <v>954</v>
      </c>
      <c r="D2019" s="2" t="s">
        <v>9082</v>
      </c>
      <c r="E2019" s="2" t="s">
        <v>9083</v>
      </c>
      <c r="F2019" s="196" t="s">
        <v>9084</v>
      </c>
      <c r="G2019" s="2">
        <v>4</v>
      </c>
      <c r="H2019" s="2" t="s">
        <v>5978</v>
      </c>
      <c r="I2019" s="2" t="s">
        <v>131</v>
      </c>
      <c r="J2019" s="2" t="s">
        <v>158</v>
      </c>
      <c r="K2019" s="2" t="s">
        <v>42</v>
      </c>
      <c r="L2019" s="34" t="str">
        <f t="shared" si="128"/>
        <v>中村　憲太郎 (4)</v>
      </c>
      <c r="M2019" s="34" t="str">
        <f t="shared" si="126"/>
        <v>00</v>
      </c>
      <c r="N2019" s="34" t="str">
        <f t="shared" si="129"/>
        <v>Kentaro NAKAMURA (00)</v>
      </c>
      <c r="O2019" s="34">
        <f t="shared" si="127"/>
        <v>100002032</v>
      </c>
    </row>
    <row r="2020" spans="1:15" ht="18">
      <c r="A2020" s="186">
        <v>2033</v>
      </c>
      <c r="B2020" s="2">
        <v>490080</v>
      </c>
      <c r="C2020" s="2" t="s">
        <v>954</v>
      </c>
      <c r="D2020" s="2" t="s">
        <v>9085</v>
      </c>
      <c r="E2020" s="2" t="s">
        <v>6384</v>
      </c>
      <c r="F2020" s="196" t="s">
        <v>9086</v>
      </c>
      <c r="G2020" s="2">
        <v>6</v>
      </c>
      <c r="H2020" s="2" t="s">
        <v>5978</v>
      </c>
      <c r="I2020" s="2" t="s">
        <v>402</v>
      </c>
      <c r="J2020" s="2" t="s">
        <v>179</v>
      </c>
      <c r="K2020" s="2" t="s">
        <v>42</v>
      </c>
      <c r="L2020" s="34" t="str">
        <f t="shared" si="128"/>
        <v>髙橋　樹 (6)</v>
      </c>
      <c r="M2020" s="34" t="str">
        <f t="shared" si="126"/>
        <v>00</v>
      </c>
      <c r="N2020" s="34" t="str">
        <f t="shared" si="129"/>
        <v>Itsuki TAKAHASHI (00)</v>
      </c>
      <c r="O2020" s="34">
        <f t="shared" si="127"/>
        <v>100002033</v>
      </c>
    </row>
    <row r="2021" spans="1:15" ht="18">
      <c r="A2021" s="186">
        <v>2034</v>
      </c>
      <c r="B2021" s="2">
        <v>490080</v>
      </c>
      <c r="C2021" s="2" t="s">
        <v>954</v>
      </c>
      <c r="D2021" s="2" t="s">
        <v>9087</v>
      </c>
      <c r="E2021" s="2" t="s">
        <v>9088</v>
      </c>
      <c r="F2021" s="196" t="s">
        <v>9089</v>
      </c>
      <c r="G2021" s="2">
        <v>6</v>
      </c>
      <c r="H2021" s="2" t="s">
        <v>5978</v>
      </c>
      <c r="I2021" s="2" t="s">
        <v>9090</v>
      </c>
      <c r="J2021" s="2" t="s">
        <v>154</v>
      </c>
      <c r="K2021" s="2" t="s">
        <v>42</v>
      </c>
      <c r="L2021" s="34" t="str">
        <f t="shared" si="128"/>
        <v>市井　祐雅 (6)</v>
      </c>
      <c r="M2021" s="34" t="str">
        <f t="shared" si="126"/>
        <v>00</v>
      </c>
      <c r="N2021" s="34" t="str">
        <f t="shared" si="129"/>
        <v>Yuma ICHII (00)</v>
      </c>
      <c r="O2021" s="34">
        <f t="shared" si="127"/>
        <v>100002034</v>
      </c>
    </row>
    <row r="2022" spans="1:15" ht="18">
      <c r="A2022" s="186">
        <v>2035</v>
      </c>
      <c r="B2022" s="2">
        <v>491054</v>
      </c>
      <c r="C2022" s="2" t="s">
        <v>956</v>
      </c>
      <c r="D2022" s="2" t="s">
        <v>1988</v>
      </c>
      <c r="E2022" s="2" t="s">
        <v>959</v>
      </c>
      <c r="F2022" s="196" t="s">
        <v>3841</v>
      </c>
      <c r="G2022" s="2" t="s">
        <v>501</v>
      </c>
      <c r="H2022" s="2" t="s">
        <v>5978</v>
      </c>
      <c r="I2022" s="2" t="s">
        <v>112</v>
      </c>
      <c r="J2022" s="2" t="s">
        <v>960</v>
      </c>
      <c r="K2022" s="2" t="s">
        <v>42</v>
      </c>
      <c r="L2022" s="34" t="str">
        <f t="shared" si="128"/>
        <v>藤木　悠理 (M2)</v>
      </c>
      <c r="M2022" s="34" t="str">
        <f t="shared" si="126"/>
        <v>01</v>
      </c>
      <c r="N2022" s="34" t="str">
        <f t="shared" si="129"/>
        <v>Yuri FUJIKI (01)</v>
      </c>
      <c r="O2022" s="34">
        <f t="shared" si="127"/>
        <v>100002035</v>
      </c>
    </row>
    <row r="2023" spans="1:15" ht="18">
      <c r="A2023" s="186">
        <v>2036</v>
      </c>
      <c r="B2023" s="2">
        <v>491054</v>
      </c>
      <c r="C2023" s="2" t="s">
        <v>956</v>
      </c>
      <c r="D2023" s="2" t="s">
        <v>1989</v>
      </c>
      <c r="E2023" s="2" t="s">
        <v>1990</v>
      </c>
      <c r="F2023" s="196" t="s">
        <v>3596</v>
      </c>
      <c r="G2023" s="2" t="s">
        <v>172</v>
      </c>
      <c r="H2023" s="2" t="s">
        <v>5978</v>
      </c>
      <c r="I2023" s="2" t="s">
        <v>509</v>
      </c>
      <c r="J2023" s="2" t="s">
        <v>133</v>
      </c>
      <c r="K2023" s="2" t="s">
        <v>42</v>
      </c>
      <c r="L2023" s="34" t="str">
        <f t="shared" si="128"/>
        <v>吉岡　流空 (M1)</v>
      </c>
      <c r="M2023" s="34" t="str">
        <f t="shared" si="126"/>
        <v>02</v>
      </c>
      <c r="N2023" s="34" t="str">
        <f t="shared" si="129"/>
        <v>Riku YOSHIOKA (02)</v>
      </c>
      <c r="O2023" s="34">
        <f t="shared" si="127"/>
        <v>100002036</v>
      </c>
    </row>
    <row r="2024" spans="1:15" ht="18">
      <c r="A2024" s="186">
        <v>2037</v>
      </c>
      <c r="B2024" s="2">
        <v>491054</v>
      </c>
      <c r="C2024" s="2" t="s">
        <v>956</v>
      </c>
      <c r="D2024" s="2" t="s">
        <v>9091</v>
      </c>
      <c r="E2024" s="2" t="s">
        <v>9092</v>
      </c>
      <c r="F2024" s="196" t="s">
        <v>5355</v>
      </c>
      <c r="G2024" s="2" t="s">
        <v>172</v>
      </c>
      <c r="H2024" s="2" t="s">
        <v>5978</v>
      </c>
      <c r="I2024" s="2" t="s">
        <v>4357</v>
      </c>
      <c r="J2024" s="2" t="s">
        <v>123</v>
      </c>
      <c r="K2024" s="2" t="s">
        <v>42</v>
      </c>
      <c r="L2024" s="34" t="str">
        <f t="shared" si="128"/>
        <v>河島　光佑 (M1)</v>
      </c>
      <c r="M2024" s="34" t="str">
        <f t="shared" si="126"/>
        <v>02</v>
      </c>
      <c r="N2024" s="34" t="str">
        <f t="shared" si="129"/>
        <v>Kosuke KAWASHIMA (02)</v>
      </c>
      <c r="O2024" s="34">
        <f t="shared" si="127"/>
        <v>100002037</v>
      </c>
    </row>
    <row r="2025" spans="1:15" ht="18">
      <c r="A2025" s="186">
        <v>2038</v>
      </c>
      <c r="B2025" s="2">
        <v>491054</v>
      </c>
      <c r="C2025" s="2" t="s">
        <v>956</v>
      </c>
      <c r="D2025" s="2" t="s">
        <v>2996</v>
      </c>
      <c r="E2025" s="2" t="s">
        <v>2997</v>
      </c>
      <c r="F2025" s="196" t="s">
        <v>5091</v>
      </c>
      <c r="G2025" s="2">
        <v>4</v>
      </c>
      <c r="H2025" s="2" t="s">
        <v>5978</v>
      </c>
      <c r="I2025" s="2" t="s">
        <v>3155</v>
      </c>
      <c r="J2025" s="2" t="s">
        <v>392</v>
      </c>
      <c r="K2025" s="2" t="s">
        <v>42</v>
      </c>
      <c r="L2025" s="34" t="str">
        <f t="shared" si="128"/>
        <v>竹上　寛建 (4)</v>
      </c>
      <c r="M2025" s="34" t="str">
        <f t="shared" si="126"/>
        <v>03</v>
      </c>
      <c r="N2025" s="34" t="str">
        <f t="shared" si="129"/>
        <v>Kanta TAKEGAMI (03)</v>
      </c>
      <c r="O2025" s="34">
        <f t="shared" si="127"/>
        <v>100002038</v>
      </c>
    </row>
    <row r="2026" spans="1:15" ht="18">
      <c r="A2026" s="186">
        <v>2039</v>
      </c>
      <c r="B2026" s="2">
        <v>491054</v>
      </c>
      <c r="C2026" s="2" t="s">
        <v>956</v>
      </c>
      <c r="D2026" s="2" t="s">
        <v>3366</v>
      </c>
      <c r="E2026" s="2" t="s">
        <v>3367</v>
      </c>
      <c r="F2026" s="196" t="s">
        <v>3950</v>
      </c>
      <c r="G2026" s="2">
        <v>4</v>
      </c>
      <c r="H2026" s="2" t="s">
        <v>5978</v>
      </c>
      <c r="I2026" s="2" t="s">
        <v>3368</v>
      </c>
      <c r="J2026" s="2" t="s">
        <v>198</v>
      </c>
      <c r="K2026" s="2" t="s">
        <v>42</v>
      </c>
      <c r="L2026" s="34" t="str">
        <f t="shared" si="128"/>
        <v>浅沼　紀貴 (4)</v>
      </c>
      <c r="M2026" s="34" t="str">
        <f t="shared" si="126"/>
        <v>03</v>
      </c>
      <c r="N2026" s="34" t="str">
        <f t="shared" si="129"/>
        <v>Toshiki ASANUMA (03)</v>
      </c>
      <c r="O2026" s="34">
        <f t="shared" si="127"/>
        <v>100002039</v>
      </c>
    </row>
    <row r="2027" spans="1:15" ht="18">
      <c r="A2027" s="186">
        <v>2040</v>
      </c>
      <c r="B2027" s="2">
        <v>491054</v>
      </c>
      <c r="C2027" s="2" t="s">
        <v>956</v>
      </c>
      <c r="D2027" s="2" t="s">
        <v>3369</v>
      </c>
      <c r="E2027" s="2" t="s">
        <v>3370</v>
      </c>
      <c r="F2027" s="196" t="s">
        <v>4558</v>
      </c>
      <c r="G2027" s="2">
        <v>4</v>
      </c>
      <c r="H2027" s="2" t="s">
        <v>5978</v>
      </c>
      <c r="I2027" s="2" t="s">
        <v>3371</v>
      </c>
      <c r="J2027" s="2" t="s">
        <v>128</v>
      </c>
      <c r="K2027" s="2" t="s">
        <v>42</v>
      </c>
      <c r="L2027" s="34" t="str">
        <f t="shared" si="128"/>
        <v>八若　航平 (4)</v>
      </c>
      <c r="M2027" s="34" t="str">
        <f t="shared" si="126"/>
        <v>03</v>
      </c>
      <c r="N2027" s="34" t="str">
        <f t="shared" si="129"/>
        <v>Kohei YAWAKA (03)</v>
      </c>
      <c r="O2027" s="34">
        <f t="shared" si="127"/>
        <v>100002040</v>
      </c>
    </row>
    <row r="2028" spans="1:15" ht="18">
      <c r="A2028" s="186">
        <v>2041</v>
      </c>
      <c r="B2028" s="2">
        <v>491054</v>
      </c>
      <c r="C2028" s="2" t="s">
        <v>956</v>
      </c>
      <c r="D2028" s="2" t="s">
        <v>3372</v>
      </c>
      <c r="E2028" s="2" t="s">
        <v>3373</v>
      </c>
      <c r="F2028" s="196" t="s">
        <v>3739</v>
      </c>
      <c r="G2028" s="2">
        <v>4</v>
      </c>
      <c r="H2028" s="2" t="s">
        <v>5978</v>
      </c>
      <c r="I2028" s="2" t="s">
        <v>401</v>
      </c>
      <c r="J2028" s="2" t="s">
        <v>92</v>
      </c>
      <c r="K2028" s="2" t="s">
        <v>42</v>
      </c>
      <c r="L2028" s="34" t="str">
        <f t="shared" si="128"/>
        <v>森　颯人 (4)</v>
      </c>
      <c r="M2028" s="34" t="str">
        <f t="shared" si="126"/>
        <v>03</v>
      </c>
      <c r="N2028" s="34" t="str">
        <f t="shared" si="129"/>
        <v>Hayato MORI (03)</v>
      </c>
      <c r="O2028" s="34">
        <f t="shared" si="127"/>
        <v>100002041</v>
      </c>
    </row>
    <row r="2029" spans="1:15" ht="18">
      <c r="A2029" s="186">
        <v>2042</v>
      </c>
      <c r="B2029" s="2">
        <v>491054</v>
      </c>
      <c r="C2029" s="2" t="s">
        <v>956</v>
      </c>
      <c r="D2029" s="2" t="s">
        <v>9093</v>
      </c>
      <c r="E2029" s="2" t="s">
        <v>9094</v>
      </c>
      <c r="F2029" s="196" t="s">
        <v>7876</v>
      </c>
      <c r="G2029" s="2">
        <v>3</v>
      </c>
      <c r="H2029" s="2" t="s">
        <v>5978</v>
      </c>
      <c r="I2029" s="2" t="s">
        <v>274</v>
      </c>
      <c r="J2029" s="2" t="s">
        <v>169</v>
      </c>
      <c r="K2029" s="2" t="s">
        <v>42</v>
      </c>
      <c r="L2029" s="34" t="str">
        <f t="shared" si="128"/>
        <v>山本　侑生 (3)</v>
      </c>
      <c r="M2029" s="34" t="str">
        <f t="shared" si="126"/>
        <v>05</v>
      </c>
      <c r="N2029" s="34" t="str">
        <f t="shared" si="129"/>
        <v>Yusei YAMAMOTO (05)</v>
      </c>
      <c r="O2029" s="34">
        <f t="shared" si="127"/>
        <v>100002042</v>
      </c>
    </row>
    <row r="2030" spans="1:15" ht="18">
      <c r="A2030" s="186">
        <v>2043</v>
      </c>
      <c r="B2030" s="2">
        <v>491054</v>
      </c>
      <c r="C2030" s="2" t="s">
        <v>956</v>
      </c>
      <c r="D2030" s="2" t="s">
        <v>9095</v>
      </c>
      <c r="E2030" s="2" t="s">
        <v>9096</v>
      </c>
      <c r="F2030" s="196" t="s">
        <v>5104</v>
      </c>
      <c r="G2030" s="2">
        <v>3</v>
      </c>
      <c r="H2030" s="2" t="s">
        <v>5978</v>
      </c>
      <c r="I2030" s="2" t="s">
        <v>626</v>
      </c>
      <c r="J2030" s="2" t="s">
        <v>271</v>
      </c>
      <c r="K2030" s="2" t="s">
        <v>42</v>
      </c>
      <c r="L2030" s="34" t="str">
        <f t="shared" si="128"/>
        <v>大森　颯馬 (3)</v>
      </c>
      <c r="M2030" s="34" t="str">
        <f t="shared" si="126"/>
        <v>04</v>
      </c>
      <c r="N2030" s="34" t="str">
        <f t="shared" si="129"/>
        <v>Soma OMORI (04)</v>
      </c>
      <c r="O2030" s="34">
        <f t="shared" si="127"/>
        <v>100002043</v>
      </c>
    </row>
    <row r="2031" spans="1:15" ht="18">
      <c r="A2031" s="186">
        <v>2044</v>
      </c>
      <c r="B2031" s="2">
        <v>491054</v>
      </c>
      <c r="C2031" s="2" t="s">
        <v>956</v>
      </c>
      <c r="D2031" s="2" t="s">
        <v>9097</v>
      </c>
      <c r="E2031" s="2" t="s">
        <v>9098</v>
      </c>
      <c r="F2031" s="196" t="s">
        <v>3960</v>
      </c>
      <c r="G2031" s="2">
        <v>3</v>
      </c>
      <c r="H2031" s="2" t="s">
        <v>5978</v>
      </c>
      <c r="I2031" s="2" t="s">
        <v>255</v>
      </c>
      <c r="J2031" s="2" t="s">
        <v>182</v>
      </c>
      <c r="K2031" s="2" t="s">
        <v>42</v>
      </c>
      <c r="L2031" s="34" t="str">
        <f t="shared" si="128"/>
        <v>石川　直樹 (3)</v>
      </c>
      <c r="M2031" s="34" t="str">
        <f t="shared" si="126"/>
        <v>04</v>
      </c>
      <c r="N2031" s="34" t="str">
        <f t="shared" si="129"/>
        <v>Naoki ISHIKAWA (04)</v>
      </c>
      <c r="O2031" s="34">
        <f t="shared" si="127"/>
        <v>100002044</v>
      </c>
    </row>
    <row r="2032" spans="1:15" ht="18">
      <c r="A2032" s="186">
        <v>2045</v>
      </c>
      <c r="B2032" s="2">
        <v>491054</v>
      </c>
      <c r="C2032" s="2" t="s">
        <v>956</v>
      </c>
      <c r="D2032" s="2" t="s">
        <v>9099</v>
      </c>
      <c r="E2032" s="2" t="s">
        <v>596</v>
      </c>
      <c r="F2032" s="196" t="s">
        <v>4584</v>
      </c>
      <c r="G2032" s="2">
        <v>3</v>
      </c>
      <c r="H2032" s="2" t="s">
        <v>5978</v>
      </c>
      <c r="I2032" s="2" t="s">
        <v>199</v>
      </c>
      <c r="J2032" s="2" t="s">
        <v>273</v>
      </c>
      <c r="K2032" s="2" t="s">
        <v>42</v>
      </c>
      <c r="L2032" s="34" t="str">
        <f t="shared" si="128"/>
        <v>木村　快 (3)</v>
      </c>
      <c r="M2032" s="34" t="str">
        <f t="shared" si="126"/>
        <v>04</v>
      </c>
      <c r="N2032" s="34" t="str">
        <f t="shared" si="129"/>
        <v>Kai KIMURA (04)</v>
      </c>
      <c r="O2032" s="34">
        <f t="shared" si="127"/>
        <v>100002045</v>
      </c>
    </row>
    <row r="2033" spans="1:15" ht="18">
      <c r="A2033" s="186">
        <v>2046</v>
      </c>
      <c r="B2033" s="2">
        <v>491054</v>
      </c>
      <c r="C2033" s="2" t="s">
        <v>956</v>
      </c>
      <c r="D2033" s="2" t="s">
        <v>9100</v>
      </c>
      <c r="E2033" s="2" t="s">
        <v>9101</v>
      </c>
      <c r="F2033" s="196" t="s">
        <v>6119</v>
      </c>
      <c r="G2033" s="2">
        <v>2</v>
      </c>
      <c r="H2033" s="2" t="s">
        <v>5978</v>
      </c>
      <c r="I2033" s="2" t="s">
        <v>57</v>
      </c>
      <c r="J2033" s="2" t="s">
        <v>147</v>
      </c>
      <c r="K2033" s="2" t="s">
        <v>42</v>
      </c>
      <c r="L2033" s="34" t="str">
        <f t="shared" si="128"/>
        <v>山田　陸翔 (2)</v>
      </c>
      <c r="M2033" s="34" t="str">
        <f t="shared" si="126"/>
        <v>06</v>
      </c>
      <c r="N2033" s="34" t="str">
        <f t="shared" si="129"/>
        <v>Rikuto YAMADA (06)</v>
      </c>
      <c r="O2033" s="34">
        <f t="shared" si="127"/>
        <v>100002046</v>
      </c>
    </row>
    <row r="2034" spans="1:15" ht="18">
      <c r="A2034" s="186">
        <v>2047</v>
      </c>
      <c r="B2034" s="2">
        <v>491054</v>
      </c>
      <c r="C2034" s="2" t="s">
        <v>956</v>
      </c>
      <c r="D2034" s="2" t="s">
        <v>9102</v>
      </c>
      <c r="E2034" s="2" t="s">
        <v>9103</v>
      </c>
      <c r="F2034" s="196" t="s">
        <v>6073</v>
      </c>
      <c r="G2034" s="2">
        <v>2</v>
      </c>
      <c r="H2034" s="2" t="s">
        <v>5978</v>
      </c>
      <c r="I2034" s="2" t="s">
        <v>3129</v>
      </c>
      <c r="J2034" s="2" t="s">
        <v>462</v>
      </c>
      <c r="K2034" s="2" t="s">
        <v>42</v>
      </c>
      <c r="L2034" s="34" t="str">
        <f t="shared" si="128"/>
        <v>今城　拓磨 (2)</v>
      </c>
      <c r="M2034" s="34" t="str">
        <f t="shared" si="126"/>
        <v>05</v>
      </c>
      <c r="N2034" s="34" t="str">
        <f t="shared" si="129"/>
        <v>Takuma IMAJO (05)</v>
      </c>
      <c r="O2034" s="34">
        <f t="shared" si="127"/>
        <v>100002047</v>
      </c>
    </row>
    <row r="2035" spans="1:15" ht="18">
      <c r="A2035" s="186">
        <v>2048</v>
      </c>
      <c r="B2035" s="2">
        <v>491054</v>
      </c>
      <c r="C2035" s="2" t="s">
        <v>956</v>
      </c>
      <c r="D2035" s="2" t="s">
        <v>9104</v>
      </c>
      <c r="E2035" s="2" t="s">
        <v>9105</v>
      </c>
      <c r="F2035" s="196" t="s">
        <v>8213</v>
      </c>
      <c r="G2035" s="2">
        <v>2</v>
      </c>
      <c r="H2035" s="2" t="s">
        <v>5978</v>
      </c>
      <c r="I2035" s="2" t="s">
        <v>199</v>
      </c>
      <c r="J2035" s="2" t="s">
        <v>178</v>
      </c>
      <c r="K2035" s="2" t="s">
        <v>42</v>
      </c>
      <c r="L2035" s="34" t="str">
        <f t="shared" si="128"/>
        <v>木村　亮汰 (2)</v>
      </c>
      <c r="M2035" s="34" t="str">
        <f t="shared" si="126"/>
        <v>05</v>
      </c>
      <c r="N2035" s="34" t="str">
        <f t="shared" si="129"/>
        <v>Ryota KIMURA (05)</v>
      </c>
      <c r="O2035" s="34">
        <f t="shared" si="127"/>
        <v>100002048</v>
      </c>
    </row>
    <row r="2036" spans="1:15" ht="18">
      <c r="A2036" s="186">
        <v>2049</v>
      </c>
      <c r="B2036" s="2">
        <v>490047</v>
      </c>
      <c r="C2036" s="2" t="s">
        <v>938</v>
      </c>
      <c r="D2036" s="2" t="s">
        <v>9106</v>
      </c>
      <c r="E2036" s="2" t="s">
        <v>9107</v>
      </c>
      <c r="F2036" s="196" t="s">
        <v>9108</v>
      </c>
      <c r="G2036" s="2">
        <v>2</v>
      </c>
      <c r="H2036" s="2" t="s">
        <v>5978</v>
      </c>
      <c r="I2036" s="2" t="s">
        <v>9109</v>
      </c>
      <c r="J2036" s="2" t="s">
        <v>305</v>
      </c>
      <c r="K2036" s="2" t="s">
        <v>42</v>
      </c>
      <c r="L2036" s="34" t="str">
        <f t="shared" si="128"/>
        <v>吉屋　隆太 (2)</v>
      </c>
      <c r="M2036" s="34" t="str">
        <f t="shared" si="126"/>
        <v>05</v>
      </c>
      <c r="N2036" s="34" t="str">
        <f t="shared" si="129"/>
        <v>Ryuta YOSHIYA (05)</v>
      </c>
      <c r="O2036" s="34">
        <f t="shared" si="127"/>
        <v>100002049</v>
      </c>
    </row>
    <row r="2037" spans="1:15" ht="18">
      <c r="A2037" s="186">
        <v>2050</v>
      </c>
      <c r="B2037" s="2">
        <v>492217</v>
      </c>
      <c r="C2037" s="2" t="s">
        <v>755</v>
      </c>
      <c r="D2037" s="2" t="s">
        <v>3008</v>
      </c>
      <c r="E2037" s="2" t="s">
        <v>3009</v>
      </c>
      <c r="F2037" s="196" t="s">
        <v>5360</v>
      </c>
      <c r="G2037" s="2">
        <v>4</v>
      </c>
      <c r="H2037" s="2" t="s">
        <v>5759</v>
      </c>
      <c r="I2037" s="2" t="s">
        <v>3158</v>
      </c>
      <c r="J2037" s="2" t="s">
        <v>3159</v>
      </c>
      <c r="K2037" s="2" t="s">
        <v>42</v>
      </c>
      <c r="L2037" s="34" t="str">
        <f t="shared" si="128"/>
        <v>滝本　恵果 (4)</v>
      </c>
      <c r="M2037" s="34" t="str">
        <f t="shared" si="126"/>
        <v>03</v>
      </c>
      <c r="N2037" s="34" t="str">
        <f t="shared" si="129"/>
        <v>Keika TAKIMOTO (03)</v>
      </c>
      <c r="O2037" s="34">
        <f t="shared" si="127"/>
        <v>100002050</v>
      </c>
    </row>
    <row r="2038" spans="1:15" ht="18">
      <c r="A2038" s="186">
        <v>2051</v>
      </c>
      <c r="B2038" s="2">
        <v>492217</v>
      </c>
      <c r="C2038" s="2" t="s">
        <v>755</v>
      </c>
      <c r="D2038" s="2" t="s">
        <v>3010</v>
      </c>
      <c r="E2038" s="2" t="s">
        <v>3011</v>
      </c>
      <c r="F2038" s="196" t="s">
        <v>3532</v>
      </c>
      <c r="G2038" s="2">
        <v>4</v>
      </c>
      <c r="H2038" s="2" t="s">
        <v>5759</v>
      </c>
      <c r="I2038" s="2" t="s">
        <v>129</v>
      </c>
      <c r="J2038" s="2" t="s">
        <v>541</v>
      </c>
      <c r="K2038" s="2" t="s">
        <v>42</v>
      </c>
      <c r="L2038" s="34" t="str">
        <f t="shared" si="128"/>
        <v>田中　大空 (4)</v>
      </c>
      <c r="M2038" s="34" t="str">
        <f t="shared" si="126"/>
        <v>03</v>
      </c>
      <c r="N2038" s="34" t="str">
        <f t="shared" si="129"/>
        <v>Sora TANAKA (03)</v>
      </c>
      <c r="O2038" s="34">
        <f t="shared" si="127"/>
        <v>100002051</v>
      </c>
    </row>
    <row r="2039" spans="1:15" ht="18">
      <c r="A2039" s="186">
        <v>2052</v>
      </c>
      <c r="B2039" s="2">
        <v>492217</v>
      </c>
      <c r="C2039" s="2" t="s">
        <v>755</v>
      </c>
      <c r="D2039" s="2" t="s">
        <v>5364</v>
      </c>
      <c r="E2039" s="2" t="s">
        <v>5365</v>
      </c>
      <c r="F2039" s="196" t="s">
        <v>3522</v>
      </c>
      <c r="G2039" s="2">
        <v>4</v>
      </c>
      <c r="H2039" s="2" t="s">
        <v>5759</v>
      </c>
      <c r="I2039" s="2" t="s">
        <v>274</v>
      </c>
      <c r="J2039" s="2" t="s">
        <v>126</v>
      </c>
      <c r="K2039" s="2" t="s">
        <v>42</v>
      </c>
      <c r="L2039" s="34" t="str">
        <f t="shared" si="128"/>
        <v>山本　琉稀 (4)</v>
      </c>
      <c r="M2039" s="34" t="str">
        <f t="shared" si="126"/>
        <v>03</v>
      </c>
      <c r="N2039" s="34" t="str">
        <f t="shared" si="129"/>
        <v>Ryuki YAMAMOTO (03)</v>
      </c>
      <c r="O2039" s="34">
        <f t="shared" si="127"/>
        <v>100002052</v>
      </c>
    </row>
    <row r="2040" spans="1:15" ht="18">
      <c r="A2040" s="186">
        <v>2053</v>
      </c>
      <c r="B2040" s="2">
        <v>492217</v>
      </c>
      <c r="C2040" s="2" t="s">
        <v>755</v>
      </c>
      <c r="D2040" s="2" t="s">
        <v>9110</v>
      </c>
      <c r="E2040" s="2" t="s">
        <v>9111</v>
      </c>
      <c r="F2040" s="196" t="s">
        <v>8802</v>
      </c>
      <c r="G2040" s="2">
        <v>3</v>
      </c>
      <c r="H2040" s="2" t="s">
        <v>5759</v>
      </c>
      <c r="I2040" s="2" t="s">
        <v>183</v>
      </c>
      <c r="J2040" s="2" t="s">
        <v>71</v>
      </c>
      <c r="K2040" s="2" t="s">
        <v>42</v>
      </c>
      <c r="L2040" s="34" t="str">
        <f t="shared" si="128"/>
        <v>東　虹希 (3)</v>
      </c>
      <c r="M2040" s="34" t="str">
        <f t="shared" si="126"/>
        <v>04</v>
      </c>
      <c r="N2040" s="34" t="str">
        <f t="shared" si="129"/>
        <v>Koki HIGASHI (04)</v>
      </c>
      <c r="O2040" s="34">
        <f t="shared" si="127"/>
        <v>100002053</v>
      </c>
    </row>
    <row r="2041" spans="1:15" ht="18">
      <c r="A2041" s="186">
        <v>2054</v>
      </c>
      <c r="B2041" s="2">
        <v>492217</v>
      </c>
      <c r="C2041" s="2" t="s">
        <v>755</v>
      </c>
      <c r="D2041" s="2" t="s">
        <v>9112</v>
      </c>
      <c r="E2041" s="2" t="s">
        <v>9113</v>
      </c>
      <c r="F2041" s="196" t="s">
        <v>5410</v>
      </c>
      <c r="G2041" s="2">
        <v>3</v>
      </c>
      <c r="H2041" s="2" t="s">
        <v>5760</v>
      </c>
      <c r="I2041" s="2" t="s">
        <v>9114</v>
      </c>
      <c r="J2041" s="2" t="s">
        <v>3740</v>
      </c>
      <c r="K2041" s="2" t="s">
        <v>42</v>
      </c>
      <c r="L2041" s="34" t="str">
        <f t="shared" si="128"/>
        <v>和島　優羽 (3)</v>
      </c>
      <c r="M2041" s="34" t="str">
        <f t="shared" si="126"/>
        <v>04</v>
      </c>
      <c r="N2041" s="34" t="str">
        <f t="shared" si="129"/>
        <v>Yuha WAJIMA (04)</v>
      </c>
      <c r="O2041" s="34">
        <f t="shared" si="127"/>
        <v>100002054</v>
      </c>
    </row>
    <row r="2042" spans="1:15" ht="18">
      <c r="A2042" s="186">
        <v>2055</v>
      </c>
      <c r="B2042" s="2">
        <v>492217</v>
      </c>
      <c r="C2042" s="2" t="s">
        <v>755</v>
      </c>
      <c r="D2042" s="2" t="s">
        <v>9115</v>
      </c>
      <c r="E2042" s="2" t="s">
        <v>9116</v>
      </c>
      <c r="F2042" s="196" t="s">
        <v>9117</v>
      </c>
      <c r="G2042" s="2">
        <v>3</v>
      </c>
      <c r="H2042" s="2" t="s">
        <v>5760</v>
      </c>
      <c r="I2042" s="2" t="s">
        <v>5347</v>
      </c>
      <c r="J2042" s="2" t="s">
        <v>1297</v>
      </c>
      <c r="K2042" s="2" t="s">
        <v>42</v>
      </c>
      <c r="L2042" s="34" t="str">
        <f t="shared" si="128"/>
        <v>髙谷　望巳 (3)</v>
      </c>
      <c r="M2042" s="34" t="str">
        <f t="shared" si="126"/>
        <v>04</v>
      </c>
      <c r="N2042" s="34" t="str">
        <f t="shared" si="129"/>
        <v>Nozomi TAKATANI (04)</v>
      </c>
      <c r="O2042" s="34">
        <f t="shared" si="127"/>
        <v>100002055</v>
      </c>
    </row>
    <row r="2043" spans="1:15" ht="18">
      <c r="A2043" s="186">
        <v>2056</v>
      </c>
      <c r="B2043" s="2">
        <v>492217</v>
      </c>
      <c r="C2043" s="2" t="s">
        <v>755</v>
      </c>
      <c r="D2043" s="2" t="s">
        <v>9118</v>
      </c>
      <c r="E2043" s="2" t="s">
        <v>9119</v>
      </c>
      <c r="F2043" s="196" t="s">
        <v>5058</v>
      </c>
      <c r="G2043" s="2">
        <v>3</v>
      </c>
      <c r="H2043" s="2" t="s">
        <v>5759</v>
      </c>
      <c r="I2043" s="2" t="s">
        <v>9120</v>
      </c>
      <c r="J2043" s="2" t="s">
        <v>94</v>
      </c>
      <c r="K2043" s="2" t="s">
        <v>42</v>
      </c>
      <c r="L2043" s="34" t="str">
        <f t="shared" si="128"/>
        <v>寅丸　颯太 (3)</v>
      </c>
      <c r="M2043" s="34" t="str">
        <f t="shared" ref="M2043:M2106" si="130">IF($A2043="","",RIGHT(YEAR($F2043),2))</f>
        <v>04</v>
      </c>
      <c r="N2043" s="34" t="str">
        <f t="shared" si="129"/>
        <v>Sota TORAMARU (04)</v>
      </c>
      <c r="O2043" s="34">
        <f t="shared" ref="O2043:O2106" si="131">IF($A2043="","",100000000+$A2043)</f>
        <v>100002056</v>
      </c>
    </row>
    <row r="2044" spans="1:15" ht="18">
      <c r="A2044" s="186">
        <v>2057</v>
      </c>
      <c r="B2044" s="2">
        <v>492217</v>
      </c>
      <c r="C2044" s="2" t="s">
        <v>755</v>
      </c>
      <c r="D2044" s="2" t="s">
        <v>9121</v>
      </c>
      <c r="E2044" s="2" t="s">
        <v>9122</v>
      </c>
      <c r="F2044" s="196" t="s">
        <v>5112</v>
      </c>
      <c r="G2044" s="2">
        <v>3</v>
      </c>
      <c r="H2044" s="2" t="s">
        <v>5978</v>
      </c>
      <c r="I2044" s="2" t="s">
        <v>9123</v>
      </c>
      <c r="J2044" s="2" t="s">
        <v>198</v>
      </c>
      <c r="K2044" s="2" t="s">
        <v>42</v>
      </c>
      <c r="L2044" s="34" t="str">
        <f t="shared" si="128"/>
        <v>吉留　利樹 (3)</v>
      </c>
      <c r="M2044" s="34" t="str">
        <f t="shared" si="130"/>
        <v>04</v>
      </c>
      <c r="N2044" s="34" t="str">
        <f t="shared" si="129"/>
        <v>Toshiki YOSHIDOME (04)</v>
      </c>
      <c r="O2044" s="34">
        <f t="shared" si="131"/>
        <v>100002057</v>
      </c>
    </row>
    <row r="2045" spans="1:15" ht="18">
      <c r="A2045" s="186">
        <v>2058</v>
      </c>
      <c r="B2045" s="2">
        <v>492217</v>
      </c>
      <c r="C2045" s="2" t="s">
        <v>755</v>
      </c>
      <c r="D2045" s="2" t="s">
        <v>5361</v>
      </c>
      <c r="E2045" s="2" t="s">
        <v>5362</v>
      </c>
      <c r="F2045" s="196" t="s">
        <v>4226</v>
      </c>
      <c r="G2045" s="2">
        <v>4</v>
      </c>
      <c r="H2045" s="2" t="s">
        <v>5759</v>
      </c>
      <c r="I2045" s="2" t="s">
        <v>5363</v>
      </c>
      <c r="J2045" s="2" t="s">
        <v>141</v>
      </c>
      <c r="K2045" s="2" t="s">
        <v>42</v>
      </c>
      <c r="L2045" s="34" t="str">
        <f t="shared" si="128"/>
        <v>塩谷　直弥 (4)</v>
      </c>
      <c r="M2045" s="34" t="str">
        <f t="shared" si="130"/>
        <v>04</v>
      </c>
      <c r="N2045" s="34" t="str">
        <f t="shared" si="129"/>
        <v>Naoya SHIOTANI (04)</v>
      </c>
      <c r="O2045" s="34">
        <f t="shared" si="131"/>
        <v>100002058</v>
      </c>
    </row>
    <row r="2046" spans="1:15" ht="18">
      <c r="A2046" s="186">
        <v>2059</v>
      </c>
      <c r="B2046" s="2">
        <v>492217</v>
      </c>
      <c r="C2046" s="2" t="s">
        <v>755</v>
      </c>
      <c r="D2046" s="2" t="s">
        <v>9124</v>
      </c>
      <c r="E2046" s="2" t="s">
        <v>9125</v>
      </c>
      <c r="F2046" s="196" t="s">
        <v>5858</v>
      </c>
      <c r="G2046" s="2">
        <v>2</v>
      </c>
      <c r="H2046" s="2" t="s">
        <v>5762</v>
      </c>
      <c r="I2046" s="2" t="s">
        <v>916</v>
      </c>
      <c r="J2046" s="2" t="s">
        <v>1161</v>
      </c>
      <c r="K2046" s="2" t="s">
        <v>42</v>
      </c>
      <c r="L2046" s="34" t="str">
        <f t="shared" si="128"/>
        <v>濵﨑　隆哉 (2)</v>
      </c>
      <c r="M2046" s="34" t="str">
        <f t="shared" si="130"/>
        <v>05</v>
      </c>
      <c r="N2046" s="34" t="str">
        <f t="shared" si="129"/>
        <v>Takaya HAMASAKI (05)</v>
      </c>
      <c r="O2046" s="34">
        <f t="shared" si="131"/>
        <v>100002059</v>
      </c>
    </row>
    <row r="2047" spans="1:15" ht="18">
      <c r="A2047" s="186">
        <v>2060</v>
      </c>
      <c r="B2047" s="2">
        <v>492217</v>
      </c>
      <c r="C2047" s="2" t="s">
        <v>755</v>
      </c>
      <c r="D2047" s="2" t="s">
        <v>9126</v>
      </c>
      <c r="E2047" s="2" t="s">
        <v>9127</v>
      </c>
      <c r="F2047" s="196" t="s">
        <v>9128</v>
      </c>
      <c r="G2047" s="2">
        <v>2</v>
      </c>
      <c r="H2047" s="2" t="s">
        <v>5760</v>
      </c>
      <c r="I2047" s="2" t="s">
        <v>4223</v>
      </c>
      <c r="J2047" s="2" t="s">
        <v>167</v>
      </c>
      <c r="K2047" s="2" t="s">
        <v>42</v>
      </c>
      <c r="L2047" s="34" t="str">
        <f t="shared" si="128"/>
        <v>福島　慎也 (2)</v>
      </c>
      <c r="M2047" s="34" t="str">
        <f t="shared" si="130"/>
        <v>05</v>
      </c>
      <c r="N2047" s="34" t="str">
        <f t="shared" si="129"/>
        <v>Shinya FUKUSHIMA (05)</v>
      </c>
      <c r="O2047" s="34">
        <f t="shared" si="131"/>
        <v>100002060</v>
      </c>
    </row>
    <row r="2048" spans="1:15" ht="18">
      <c r="A2048" s="186">
        <v>2061</v>
      </c>
      <c r="B2048" s="2">
        <v>492217</v>
      </c>
      <c r="C2048" s="2" t="s">
        <v>755</v>
      </c>
      <c r="D2048" s="2" t="s">
        <v>9129</v>
      </c>
      <c r="E2048" s="2" t="s">
        <v>9130</v>
      </c>
      <c r="F2048" s="196" t="s">
        <v>7704</v>
      </c>
      <c r="G2048" s="2">
        <v>2</v>
      </c>
      <c r="H2048" s="2" t="s">
        <v>5759</v>
      </c>
      <c r="I2048" s="2" t="s">
        <v>9131</v>
      </c>
      <c r="J2048" s="2" t="s">
        <v>958</v>
      </c>
      <c r="K2048" s="2" t="s">
        <v>42</v>
      </c>
      <c r="L2048" s="34" t="str">
        <f t="shared" si="128"/>
        <v>三久保　祐咲 (2)</v>
      </c>
      <c r="M2048" s="34" t="str">
        <f t="shared" si="130"/>
        <v>05</v>
      </c>
      <c r="N2048" s="34" t="str">
        <f t="shared" si="129"/>
        <v>Yusaku MIKUBO (05)</v>
      </c>
      <c r="O2048" s="34">
        <f t="shared" si="131"/>
        <v>100002061</v>
      </c>
    </row>
    <row r="2049" spans="1:15" ht="18">
      <c r="A2049" s="186">
        <v>2062</v>
      </c>
      <c r="B2049" s="2">
        <v>492217</v>
      </c>
      <c r="C2049" s="2" t="s">
        <v>755</v>
      </c>
      <c r="D2049" s="2" t="s">
        <v>9132</v>
      </c>
      <c r="E2049" s="2" t="s">
        <v>9133</v>
      </c>
      <c r="F2049" s="196" t="s">
        <v>5843</v>
      </c>
      <c r="G2049" s="2">
        <v>1</v>
      </c>
      <c r="H2049" s="2" t="s">
        <v>5759</v>
      </c>
      <c r="I2049" s="2" t="s">
        <v>9134</v>
      </c>
      <c r="J2049" s="2" t="s">
        <v>406</v>
      </c>
      <c r="K2049" s="2" t="s">
        <v>42</v>
      </c>
      <c r="L2049" s="34" t="str">
        <f t="shared" si="128"/>
        <v>造座　大輝 (1)</v>
      </c>
      <c r="M2049" s="34" t="str">
        <f t="shared" si="130"/>
        <v>05</v>
      </c>
      <c r="N2049" s="34" t="str">
        <f t="shared" si="129"/>
        <v>Taiki ZOZA (05)</v>
      </c>
      <c r="O2049" s="34">
        <f t="shared" si="131"/>
        <v>100002062</v>
      </c>
    </row>
    <row r="2050" spans="1:15" ht="18">
      <c r="A2050" s="186">
        <v>2063</v>
      </c>
      <c r="B2050" s="2">
        <v>492216</v>
      </c>
      <c r="C2050" s="2" t="s">
        <v>869</v>
      </c>
      <c r="D2050" s="2" t="s">
        <v>5333</v>
      </c>
      <c r="E2050" s="2" t="s">
        <v>5334</v>
      </c>
      <c r="F2050" s="196" t="s">
        <v>4120</v>
      </c>
      <c r="G2050" s="2">
        <v>4</v>
      </c>
      <c r="H2050" s="2" t="s">
        <v>6025</v>
      </c>
      <c r="I2050" s="2" t="s">
        <v>5335</v>
      </c>
      <c r="J2050" s="2" t="s">
        <v>695</v>
      </c>
      <c r="K2050" s="2" t="s">
        <v>42</v>
      </c>
      <c r="L2050" s="34" t="str">
        <f t="shared" si="128"/>
        <v>佐地　伸之輔 (4)</v>
      </c>
      <c r="M2050" s="34" t="str">
        <f t="shared" si="130"/>
        <v>03</v>
      </c>
      <c r="N2050" s="34" t="str">
        <f t="shared" si="129"/>
        <v>Shinnosuke SACHI (03)</v>
      </c>
      <c r="O2050" s="34">
        <f t="shared" si="131"/>
        <v>100002063</v>
      </c>
    </row>
    <row r="2051" spans="1:15" ht="18">
      <c r="A2051" s="186">
        <v>2064</v>
      </c>
      <c r="B2051" s="2">
        <v>492216</v>
      </c>
      <c r="C2051" s="2" t="s">
        <v>869</v>
      </c>
      <c r="D2051" s="2" t="s">
        <v>9135</v>
      </c>
      <c r="E2051" s="2" t="s">
        <v>9136</v>
      </c>
      <c r="F2051" s="196" t="s">
        <v>6545</v>
      </c>
      <c r="G2051" s="2">
        <v>2</v>
      </c>
      <c r="H2051" s="2" t="s">
        <v>5762</v>
      </c>
      <c r="I2051" s="2" t="s">
        <v>184</v>
      </c>
      <c r="J2051" s="2" t="s">
        <v>1217</v>
      </c>
      <c r="K2051" s="2" t="s">
        <v>42</v>
      </c>
      <c r="L2051" s="34" t="str">
        <f t="shared" si="128"/>
        <v>吉田　知史 (2)</v>
      </c>
      <c r="M2051" s="34" t="str">
        <f t="shared" si="130"/>
        <v>05</v>
      </c>
      <c r="N2051" s="34" t="str">
        <f t="shared" si="129"/>
        <v>Tomohito YOSHIDA (05)</v>
      </c>
      <c r="O2051" s="34">
        <f t="shared" si="131"/>
        <v>100002064</v>
      </c>
    </row>
    <row r="2052" spans="1:15" ht="18">
      <c r="A2052" s="186">
        <v>2065</v>
      </c>
      <c r="B2052" s="2">
        <v>492216</v>
      </c>
      <c r="C2052" s="2" t="s">
        <v>869</v>
      </c>
      <c r="D2052" s="2" t="s">
        <v>9137</v>
      </c>
      <c r="E2052" s="2" t="s">
        <v>9138</v>
      </c>
      <c r="F2052" s="196" t="s">
        <v>9139</v>
      </c>
      <c r="G2052" s="2">
        <v>1</v>
      </c>
      <c r="H2052" s="2" t="s">
        <v>5759</v>
      </c>
      <c r="I2052" s="2" t="s">
        <v>9140</v>
      </c>
      <c r="J2052" s="2" t="s">
        <v>425</v>
      </c>
      <c r="K2052" s="2" t="s">
        <v>42</v>
      </c>
      <c r="L2052" s="34" t="str">
        <f t="shared" si="128"/>
        <v>門馬　兜馬 (1)</v>
      </c>
      <c r="M2052" s="34" t="str">
        <f t="shared" si="130"/>
        <v>07</v>
      </c>
      <c r="N2052" s="34" t="str">
        <f t="shared" si="129"/>
        <v>Toma KADOMA (07)</v>
      </c>
      <c r="O2052" s="34">
        <f t="shared" si="131"/>
        <v>100002065</v>
      </c>
    </row>
    <row r="2053" spans="1:15" ht="18">
      <c r="A2053" s="186">
        <v>2066</v>
      </c>
      <c r="B2053" s="2">
        <v>492200</v>
      </c>
      <c r="C2053" s="2" t="s">
        <v>173</v>
      </c>
      <c r="D2053" s="2" t="s">
        <v>9141</v>
      </c>
      <c r="E2053" s="2" t="s">
        <v>9142</v>
      </c>
      <c r="F2053" s="196" t="s">
        <v>9143</v>
      </c>
      <c r="G2053" s="2">
        <v>1</v>
      </c>
      <c r="H2053" s="2" t="s">
        <v>5779</v>
      </c>
      <c r="I2053" s="2" t="s">
        <v>9144</v>
      </c>
      <c r="J2053" s="2" t="s">
        <v>302</v>
      </c>
      <c r="K2053" s="2" t="s">
        <v>42</v>
      </c>
      <c r="L2053" s="34" t="str">
        <f t="shared" si="128"/>
        <v>矢谷　隆斗 (1)</v>
      </c>
      <c r="M2053" s="34" t="str">
        <f t="shared" si="130"/>
        <v>06</v>
      </c>
      <c r="N2053" s="34" t="str">
        <f t="shared" si="129"/>
        <v>Ryuto YATANI (06)</v>
      </c>
      <c r="O2053" s="34">
        <f t="shared" si="131"/>
        <v>100002066</v>
      </c>
    </row>
    <row r="2054" spans="1:15" ht="18">
      <c r="A2054" s="186">
        <v>2067</v>
      </c>
      <c r="B2054" s="2">
        <v>492200</v>
      </c>
      <c r="C2054" s="2" t="s">
        <v>173</v>
      </c>
      <c r="D2054" s="2" t="s">
        <v>9145</v>
      </c>
      <c r="E2054" s="2" t="s">
        <v>9146</v>
      </c>
      <c r="F2054" s="196" t="s">
        <v>9147</v>
      </c>
      <c r="G2054" s="2">
        <v>1</v>
      </c>
      <c r="H2054" s="2" t="s">
        <v>6025</v>
      </c>
      <c r="I2054" s="2" t="s">
        <v>57</v>
      </c>
      <c r="J2054" s="2" t="s">
        <v>140</v>
      </c>
      <c r="K2054" s="2" t="s">
        <v>42</v>
      </c>
      <c r="L2054" s="34" t="str">
        <f t="shared" si="128"/>
        <v>山田　翔月 (1)</v>
      </c>
      <c r="M2054" s="34" t="str">
        <f t="shared" si="130"/>
        <v>07</v>
      </c>
      <c r="N2054" s="34" t="str">
        <f t="shared" si="129"/>
        <v>Kazuki YAMADA (07)</v>
      </c>
      <c r="O2054" s="34">
        <f t="shared" si="131"/>
        <v>100002067</v>
      </c>
    </row>
    <row r="2055" spans="1:15" ht="18">
      <c r="A2055" s="186">
        <v>2068</v>
      </c>
      <c r="B2055" s="2">
        <v>492200</v>
      </c>
      <c r="C2055" s="2" t="s">
        <v>173</v>
      </c>
      <c r="D2055" s="2" t="s">
        <v>9148</v>
      </c>
      <c r="E2055" s="2" t="s">
        <v>9149</v>
      </c>
      <c r="F2055" s="196" t="s">
        <v>9150</v>
      </c>
      <c r="G2055" s="2">
        <v>1</v>
      </c>
      <c r="H2055" s="2" t="s">
        <v>6128</v>
      </c>
      <c r="I2055" s="2" t="s">
        <v>4235</v>
      </c>
      <c r="J2055" s="2" t="s">
        <v>558</v>
      </c>
      <c r="K2055" s="2" t="s">
        <v>42</v>
      </c>
      <c r="L2055" s="34" t="str">
        <f t="shared" si="128"/>
        <v>末永　智士 (1)</v>
      </c>
      <c r="M2055" s="34" t="str">
        <f t="shared" si="130"/>
        <v>06</v>
      </c>
      <c r="N2055" s="34" t="str">
        <f t="shared" si="129"/>
        <v>Satoshi SUENAGA (06)</v>
      </c>
      <c r="O2055" s="34">
        <f t="shared" si="131"/>
        <v>100002068</v>
      </c>
    </row>
    <row r="2056" spans="1:15" ht="18">
      <c r="A2056" s="186">
        <v>2069</v>
      </c>
      <c r="B2056" s="2">
        <v>492200</v>
      </c>
      <c r="C2056" s="2" t="s">
        <v>173</v>
      </c>
      <c r="D2056" s="2" t="s">
        <v>9151</v>
      </c>
      <c r="E2056" s="2" t="s">
        <v>9152</v>
      </c>
      <c r="F2056" s="196" t="s">
        <v>9153</v>
      </c>
      <c r="G2056" s="2">
        <v>1</v>
      </c>
      <c r="H2056" s="2" t="s">
        <v>5830</v>
      </c>
      <c r="I2056" s="2" t="s">
        <v>9154</v>
      </c>
      <c r="J2056" s="2" t="s">
        <v>590</v>
      </c>
      <c r="K2056" s="2" t="s">
        <v>42</v>
      </c>
      <c r="L2056" s="34" t="str">
        <f t="shared" si="128"/>
        <v>地主　怜央 (1)</v>
      </c>
      <c r="M2056" s="34" t="str">
        <f t="shared" si="130"/>
        <v>06</v>
      </c>
      <c r="N2056" s="34" t="str">
        <f t="shared" si="129"/>
        <v>Reo JINUSHI (06)</v>
      </c>
      <c r="O2056" s="34">
        <f t="shared" si="131"/>
        <v>100002069</v>
      </c>
    </row>
    <row r="2057" spans="1:15" ht="18">
      <c r="A2057" s="186">
        <v>2070</v>
      </c>
      <c r="B2057" s="2">
        <v>492200</v>
      </c>
      <c r="C2057" s="2" t="s">
        <v>173</v>
      </c>
      <c r="D2057" s="2" t="s">
        <v>9155</v>
      </c>
      <c r="E2057" s="2" t="s">
        <v>9156</v>
      </c>
      <c r="F2057" s="196" t="s">
        <v>9157</v>
      </c>
      <c r="G2057" s="2">
        <v>1</v>
      </c>
      <c r="H2057" s="2" t="s">
        <v>6027</v>
      </c>
      <c r="I2057" s="2" t="s">
        <v>349</v>
      </c>
      <c r="J2057" s="2" t="s">
        <v>86</v>
      </c>
      <c r="K2057" s="2" t="s">
        <v>42</v>
      </c>
      <c r="L2057" s="34" t="str">
        <f t="shared" si="128"/>
        <v>橋本　康汰 (1)</v>
      </c>
      <c r="M2057" s="34" t="str">
        <f t="shared" si="130"/>
        <v>06</v>
      </c>
      <c r="N2057" s="34" t="str">
        <f t="shared" si="129"/>
        <v>Kota HASHIMOTO (06)</v>
      </c>
      <c r="O2057" s="34">
        <f t="shared" si="131"/>
        <v>100002070</v>
      </c>
    </row>
    <row r="2058" spans="1:15" ht="18">
      <c r="A2058" s="186">
        <v>2071</v>
      </c>
      <c r="B2058" s="2">
        <v>492200</v>
      </c>
      <c r="C2058" s="2" t="s">
        <v>173</v>
      </c>
      <c r="D2058" s="2" t="s">
        <v>9158</v>
      </c>
      <c r="E2058" s="2" t="s">
        <v>9159</v>
      </c>
      <c r="F2058" s="196" t="s">
        <v>6774</v>
      </c>
      <c r="G2058" s="2">
        <v>1</v>
      </c>
      <c r="H2058" s="2" t="s">
        <v>5761</v>
      </c>
      <c r="I2058" s="2" t="s">
        <v>310</v>
      </c>
      <c r="J2058" s="2" t="s">
        <v>186</v>
      </c>
      <c r="K2058" s="2" t="s">
        <v>42</v>
      </c>
      <c r="L2058" s="34" t="str">
        <f t="shared" si="128"/>
        <v>森下　開陸 (1)</v>
      </c>
      <c r="M2058" s="34" t="str">
        <f t="shared" si="130"/>
        <v>06</v>
      </c>
      <c r="N2058" s="34" t="str">
        <f t="shared" si="129"/>
        <v>Kairi MORISHITA (06)</v>
      </c>
      <c r="O2058" s="34">
        <f t="shared" si="131"/>
        <v>100002071</v>
      </c>
    </row>
    <row r="2059" spans="1:15" ht="18">
      <c r="A2059" s="186">
        <v>2072</v>
      </c>
      <c r="B2059" s="2">
        <v>490058</v>
      </c>
      <c r="C2059" s="2" t="s">
        <v>861</v>
      </c>
      <c r="D2059" s="2" t="s">
        <v>9160</v>
      </c>
      <c r="E2059" s="2" t="s">
        <v>9161</v>
      </c>
      <c r="F2059" s="196" t="s">
        <v>5992</v>
      </c>
      <c r="G2059" s="2">
        <v>1</v>
      </c>
      <c r="H2059" s="2" t="s">
        <v>5762</v>
      </c>
      <c r="I2059" s="2" t="s">
        <v>9162</v>
      </c>
      <c r="J2059" s="2" t="s">
        <v>205</v>
      </c>
      <c r="K2059" s="2" t="s">
        <v>42</v>
      </c>
      <c r="L2059" s="34" t="str">
        <f t="shared" si="128"/>
        <v>塚田　雄斗 (1)</v>
      </c>
      <c r="M2059" s="34" t="str">
        <f t="shared" si="130"/>
        <v>07</v>
      </c>
      <c r="N2059" s="34" t="str">
        <f t="shared" si="129"/>
        <v>Yuto TSUKADA (07)</v>
      </c>
      <c r="O2059" s="34">
        <f t="shared" si="131"/>
        <v>100002072</v>
      </c>
    </row>
    <row r="2060" spans="1:15" ht="18">
      <c r="A2060" s="186">
        <v>2075</v>
      </c>
      <c r="B2060" s="2">
        <v>492208</v>
      </c>
      <c r="C2060" s="2" t="s">
        <v>925</v>
      </c>
      <c r="D2060" s="2" t="s">
        <v>5337</v>
      </c>
      <c r="E2060" s="2" t="s">
        <v>5338</v>
      </c>
      <c r="F2060" s="196" t="s">
        <v>5339</v>
      </c>
      <c r="G2060" s="2">
        <v>4</v>
      </c>
      <c r="H2060" s="2" t="s">
        <v>5834</v>
      </c>
      <c r="I2060" s="2" t="s">
        <v>5340</v>
      </c>
      <c r="J2060" s="2" t="s">
        <v>52</v>
      </c>
      <c r="K2060" s="2" t="s">
        <v>42</v>
      </c>
      <c r="L2060" s="34" t="str">
        <f t="shared" si="128"/>
        <v>三富　慎 (4)</v>
      </c>
      <c r="M2060" s="34" t="str">
        <f t="shared" si="130"/>
        <v>04</v>
      </c>
      <c r="N2060" s="34" t="str">
        <f t="shared" si="129"/>
        <v>Shin MITOMI (04)</v>
      </c>
      <c r="O2060" s="34">
        <f t="shared" si="131"/>
        <v>100002075</v>
      </c>
    </row>
    <row r="2061" spans="1:15" ht="18">
      <c r="A2061" s="186">
        <v>2076</v>
      </c>
      <c r="B2061" s="2">
        <v>492208</v>
      </c>
      <c r="C2061" s="2" t="s">
        <v>925</v>
      </c>
      <c r="D2061" s="2" t="s">
        <v>9163</v>
      </c>
      <c r="E2061" s="2" t="s">
        <v>9164</v>
      </c>
      <c r="F2061" s="196" t="s">
        <v>6248</v>
      </c>
      <c r="G2061" s="2">
        <v>3</v>
      </c>
      <c r="H2061" s="2" t="s">
        <v>5834</v>
      </c>
      <c r="I2061" s="2" t="s">
        <v>9165</v>
      </c>
      <c r="J2061" s="2" t="s">
        <v>262</v>
      </c>
      <c r="K2061" s="2" t="s">
        <v>42</v>
      </c>
      <c r="L2061" s="34" t="str">
        <f t="shared" si="128"/>
        <v>米谷　誠太郎 (3)</v>
      </c>
      <c r="M2061" s="34" t="str">
        <f t="shared" si="130"/>
        <v>04</v>
      </c>
      <c r="N2061" s="34" t="str">
        <f t="shared" si="129"/>
        <v>Seitaro YONETANI (04)</v>
      </c>
      <c r="O2061" s="34">
        <f t="shared" si="131"/>
        <v>100002076</v>
      </c>
    </row>
    <row r="2062" spans="1:15" ht="18">
      <c r="A2062" s="186">
        <v>2077</v>
      </c>
      <c r="B2062" s="2">
        <v>492208</v>
      </c>
      <c r="C2062" s="2" t="s">
        <v>925</v>
      </c>
      <c r="D2062" s="2" t="s">
        <v>9166</v>
      </c>
      <c r="E2062" s="2" t="s">
        <v>9167</v>
      </c>
      <c r="F2062" s="196" t="s">
        <v>4130</v>
      </c>
      <c r="G2062" s="2">
        <v>3</v>
      </c>
      <c r="H2062" s="2" t="s">
        <v>5834</v>
      </c>
      <c r="I2062" s="2" t="s">
        <v>5385</v>
      </c>
      <c r="J2062" s="2" t="s">
        <v>1235</v>
      </c>
      <c r="K2062" s="2" t="s">
        <v>42</v>
      </c>
      <c r="L2062" s="34" t="str">
        <f t="shared" si="128"/>
        <v>寺下　世成 (3)</v>
      </c>
      <c r="M2062" s="34" t="str">
        <f t="shared" si="130"/>
        <v>04</v>
      </c>
      <c r="N2062" s="34" t="str">
        <f t="shared" si="129"/>
        <v>Sena TERASHITA (04)</v>
      </c>
      <c r="O2062" s="34">
        <f t="shared" si="131"/>
        <v>100002077</v>
      </c>
    </row>
    <row r="2063" spans="1:15" ht="18">
      <c r="A2063" s="186">
        <v>2078</v>
      </c>
      <c r="B2063" s="2">
        <v>492208</v>
      </c>
      <c r="C2063" s="2" t="s">
        <v>925</v>
      </c>
      <c r="D2063" s="2" t="s">
        <v>9168</v>
      </c>
      <c r="E2063" s="2" t="s">
        <v>9169</v>
      </c>
      <c r="F2063" s="196" t="s">
        <v>3565</v>
      </c>
      <c r="G2063" s="2">
        <v>3</v>
      </c>
      <c r="H2063" s="2" t="s">
        <v>5834</v>
      </c>
      <c r="I2063" s="2" t="s">
        <v>9170</v>
      </c>
      <c r="J2063" s="2" t="s">
        <v>250</v>
      </c>
      <c r="K2063" s="2" t="s">
        <v>42</v>
      </c>
      <c r="L2063" s="34" t="str">
        <f t="shared" si="128"/>
        <v>叶井　暖人 (3)</v>
      </c>
      <c r="M2063" s="34" t="str">
        <f t="shared" si="130"/>
        <v>04</v>
      </c>
      <c r="N2063" s="34" t="str">
        <f t="shared" si="129"/>
        <v>Haruto KANOI (04)</v>
      </c>
      <c r="O2063" s="34">
        <f t="shared" si="131"/>
        <v>100002078</v>
      </c>
    </row>
    <row r="2064" spans="1:15" ht="18">
      <c r="A2064" s="186">
        <v>2079</v>
      </c>
      <c r="B2064" s="2">
        <v>492208</v>
      </c>
      <c r="C2064" s="2" t="s">
        <v>925</v>
      </c>
      <c r="D2064" s="2" t="s">
        <v>9171</v>
      </c>
      <c r="E2064" s="2" t="s">
        <v>9172</v>
      </c>
      <c r="F2064" s="196" t="s">
        <v>3871</v>
      </c>
      <c r="G2064" s="2">
        <v>3</v>
      </c>
      <c r="H2064" s="2" t="s">
        <v>5834</v>
      </c>
      <c r="I2064" s="2" t="s">
        <v>696</v>
      </c>
      <c r="J2064" s="2" t="s">
        <v>447</v>
      </c>
      <c r="K2064" s="2" t="s">
        <v>42</v>
      </c>
      <c r="L2064" s="34" t="str">
        <f t="shared" si="128"/>
        <v>大淵　裕翔 (3)</v>
      </c>
      <c r="M2064" s="34" t="str">
        <f t="shared" si="130"/>
        <v>04</v>
      </c>
      <c r="N2064" s="34" t="str">
        <f t="shared" si="129"/>
        <v>Hiroto OFUCHI (04)</v>
      </c>
      <c r="O2064" s="34">
        <f t="shared" si="131"/>
        <v>100002079</v>
      </c>
    </row>
    <row r="2065" spans="1:15" ht="18">
      <c r="A2065" s="186">
        <v>2080</v>
      </c>
      <c r="B2065" s="2">
        <v>492208</v>
      </c>
      <c r="C2065" s="2" t="s">
        <v>925</v>
      </c>
      <c r="D2065" s="2" t="s">
        <v>9173</v>
      </c>
      <c r="E2065" s="2" t="s">
        <v>9174</v>
      </c>
      <c r="F2065" s="196" t="s">
        <v>5018</v>
      </c>
      <c r="G2065" s="2">
        <v>3</v>
      </c>
      <c r="H2065" s="2" t="s">
        <v>5834</v>
      </c>
      <c r="I2065" s="2" t="s">
        <v>1468</v>
      </c>
      <c r="J2065" s="2" t="s">
        <v>276</v>
      </c>
      <c r="K2065" s="2" t="s">
        <v>42</v>
      </c>
      <c r="L2065" s="34" t="str">
        <f t="shared" si="128"/>
        <v>田渕　翔大 (3)</v>
      </c>
      <c r="M2065" s="34" t="str">
        <f t="shared" si="130"/>
        <v>04</v>
      </c>
      <c r="N2065" s="34" t="str">
        <f t="shared" si="129"/>
        <v>Shota TABUCHI (04)</v>
      </c>
      <c r="O2065" s="34">
        <f t="shared" si="131"/>
        <v>100002080</v>
      </c>
    </row>
    <row r="2066" spans="1:15" ht="18">
      <c r="A2066" s="186">
        <v>2081</v>
      </c>
      <c r="B2066" s="2">
        <v>492208</v>
      </c>
      <c r="C2066" s="2" t="s">
        <v>925</v>
      </c>
      <c r="D2066" s="2" t="s">
        <v>9175</v>
      </c>
      <c r="E2066" s="2" t="s">
        <v>9176</v>
      </c>
      <c r="F2066" s="196" t="s">
        <v>3791</v>
      </c>
      <c r="G2066" s="2">
        <v>3</v>
      </c>
      <c r="H2066" s="2" t="s">
        <v>5834</v>
      </c>
      <c r="I2066" s="2" t="s">
        <v>554</v>
      </c>
      <c r="J2066" s="2" t="s">
        <v>9177</v>
      </c>
      <c r="K2066" s="2" t="s">
        <v>42</v>
      </c>
      <c r="L2066" s="34" t="str">
        <f t="shared" si="128"/>
        <v>野田　夏矢 (3)</v>
      </c>
      <c r="M2066" s="34" t="str">
        <f t="shared" si="130"/>
        <v>03</v>
      </c>
      <c r="N2066" s="34" t="str">
        <f t="shared" si="129"/>
        <v>Natsuya NODA (03)</v>
      </c>
      <c r="O2066" s="34">
        <f t="shared" si="131"/>
        <v>100002081</v>
      </c>
    </row>
    <row r="2067" spans="1:15" ht="18">
      <c r="A2067" s="186">
        <v>2082</v>
      </c>
      <c r="B2067" s="2">
        <v>492208</v>
      </c>
      <c r="C2067" s="2" t="s">
        <v>925</v>
      </c>
      <c r="D2067" s="2" t="s">
        <v>9178</v>
      </c>
      <c r="E2067" s="2" t="s">
        <v>9179</v>
      </c>
      <c r="F2067" s="196" t="s">
        <v>9180</v>
      </c>
      <c r="G2067" s="2">
        <v>3</v>
      </c>
      <c r="H2067" s="2" t="s">
        <v>5834</v>
      </c>
      <c r="I2067" s="2" t="s">
        <v>9181</v>
      </c>
      <c r="J2067" s="2" t="s">
        <v>276</v>
      </c>
      <c r="K2067" s="2" t="s">
        <v>42</v>
      </c>
      <c r="L2067" s="34" t="str">
        <f t="shared" si="128"/>
        <v>菅原　翔太 (3)</v>
      </c>
      <c r="M2067" s="34" t="str">
        <f t="shared" si="130"/>
        <v>05</v>
      </c>
      <c r="N2067" s="34" t="str">
        <f t="shared" si="129"/>
        <v>Shota SUGAHARA (05)</v>
      </c>
      <c r="O2067" s="34">
        <f t="shared" si="131"/>
        <v>100002082</v>
      </c>
    </row>
    <row r="2068" spans="1:15" ht="18">
      <c r="A2068" s="186">
        <v>2084</v>
      </c>
      <c r="B2068" s="2">
        <v>492208</v>
      </c>
      <c r="C2068" s="2" t="s">
        <v>925</v>
      </c>
      <c r="D2068" s="2" t="s">
        <v>5341</v>
      </c>
      <c r="E2068" s="2" t="s">
        <v>5342</v>
      </c>
      <c r="F2068" s="196" t="s">
        <v>3950</v>
      </c>
      <c r="G2068" s="2">
        <v>4</v>
      </c>
      <c r="H2068" s="2" t="s">
        <v>5834</v>
      </c>
      <c r="I2068" s="2" t="s">
        <v>482</v>
      </c>
      <c r="J2068" s="2" t="s">
        <v>276</v>
      </c>
      <c r="K2068" s="2" t="s">
        <v>42</v>
      </c>
      <c r="L2068" s="34" t="str">
        <f t="shared" si="128"/>
        <v>古閑　翔大 (4)</v>
      </c>
      <c r="M2068" s="34" t="str">
        <f t="shared" si="130"/>
        <v>03</v>
      </c>
      <c r="N2068" s="34" t="str">
        <f t="shared" si="129"/>
        <v>Shota KOGA (03)</v>
      </c>
      <c r="O2068" s="34">
        <f t="shared" si="131"/>
        <v>100002084</v>
      </c>
    </row>
    <row r="2069" spans="1:15" ht="18">
      <c r="A2069" s="186">
        <v>2085</v>
      </c>
      <c r="B2069" s="2">
        <v>492208</v>
      </c>
      <c r="C2069" s="2" t="s">
        <v>925</v>
      </c>
      <c r="D2069" s="2" t="s">
        <v>9182</v>
      </c>
      <c r="E2069" s="2" t="s">
        <v>9183</v>
      </c>
      <c r="F2069" s="196" t="s">
        <v>7893</v>
      </c>
      <c r="G2069" s="2">
        <v>2</v>
      </c>
      <c r="H2069" s="2" t="s">
        <v>5834</v>
      </c>
      <c r="I2069" s="2" t="s">
        <v>3662</v>
      </c>
      <c r="J2069" s="2" t="s">
        <v>133</v>
      </c>
      <c r="K2069" s="2" t="s">
        <v>42</v>
      </c>
      <c r="L2069" s="34" t="str">
        <f t="shared" si="128"/>
        <v>武井　璃久 (2)</v>
      </c>
      <c r="M2069" s="34" t="str">
        <f t="shared" si="130"/>
        <v>05</v>
      </c>
      <c r="N2069" s="34" t="str">
        <f t="shared" si="129"/>
        <v>Riku TAKEI (05)</v>
      </c>
      <c r="O2069" s="34">
        <f t="shared" si="131"/>
        <v>100002085</v>
      </c>
    </row>
    <row r="2070" spans="1:15" ht="18">
      <c r="A2070" s="186">
        <v>2087</v>
      </c>
      <c r="B2070" s="2">
        <v>492208</v>
      </c>
      <c r="C2070" s="2" t="s">
        <v>925</v>
      </c>
      <c r="D2070" s="2" t="s">
        <v>9184</v>
      </c>
      <c r="E2070" s="2" t="s">
        <v>9185</v>
      </c>
      <c r="F2070" s="196" t="s">
        <v>9186</v>
      </c>
      <c r="G2070" s="2">
        <v>3</v>
      </c>
      <c r="H2070" s="2" t="s">
        <v>5834</v>
      </c>
      <c r="I2070" s="2" t="s">
        <v>5699</v>
      </c>
      <c r="J2070" s="2" t="s">
        <v>480</v>
      </c>
      <c r="K2070" s="2" t="s">
        <v>42</v>
      </c>
      <c r="L2070" s="34" t="str">
        <f t="shared" si="128"/>
        <v>上垣　好生 (3)</v>
      </c>
      <c r="M2070" s="34" t="str">
        <f t="shared" si="130"/>
        <v>05</v>
      </c>
      <c r="N2070" s="34" t="str">
        <f t="shared" si="129"/>
        <v>Yoshiki UEGAKI (05)</v>
      </c>
      <c r="O2070" s="34">
        <f t="shared" si="131"/>
        <v>100002087</v>
      </c>
    </row>
    <row r="2071" spans="1:15" ht="18">
      <c r="A2071" s="186">
        <v>2088</v>
      </c>
      <c r="B2071" s="2">
        <v>492208</v>
      </c>
      <c r="C2071" s="2" t="s">
        <v>925</v>
      </c>
      <c r="D2071" s="2" t="s">
        <v>9187</v>
      </c>
      <c r="E2071" s="2" t="s">
        <v>9188</v>
      </c>
      <c r="F2071" s="196" t="s">
        <v>6981</v>
      </c>
      <c r="G2071" s="2">
        <v>2</v>
      </c>
      <c r="H2071" s="2" t="s">
        <v>5834</v>
      </c>
      <c r="I2071" s="2" t="s">
        <v>941</v>
      </c>
      <c r="J2071" s="2" t="s">
        <v>5055</v>
      </c>
      <c r="K2071" s="2" t="s">
        <v>42</v>
      </c>
      <c r="L2071" s="34" t="str">
        <f t="shared" si="128"/>
        <v>吉原　陽大 (2)</v>
      </c>
      <c r="M2071" s="34" t="str">
        <f t="shared" si="130"/>
        <v>05</v>
      </c>
      <c r="N2071" s="34" t="str">
        <f t="shared" si="129"/>
        <v>Santa YOSHIHARA (05)</v>
      </c>
      <c r="O2071" s="34">
        <f t="shared" si="131"/>
        <v>100002088</v>
      </c>
    </row>
    <row r="2072" spans="1:15" ht="18">
      <c r="A2072" s="186">
        <v>2090</v>
      </c>
      <c r="B2072" s="2">
        <v>492208</v>
      </c>
      <c r="C2072" s="2" t="s">
        <v>925</v>
      </c>
      <c r="D2072" s="2" t="s">
        <v>9189</v>
      </c>
      <c r="E2072" s="2" t="s">
        <v>9190</v>
      </c>
      <c r="F2072" s="196" t="s">
        <v>9191</v>
      </c>
      <c r="G2072" s="2">
        <v>2</v>
      </c>
      <c r="H2072" s="2" t="s">
        <v>5834</v>
      </c>
      <c r="I2072" s="2" t="s">
        <v>644</v>
      </c>
      <c r="J2072" s="2" t="s">
        <v>118</v>
      </c>
      <c r="K2072" s="2" t="s">
        <v>42</v>
      </c>
      <c r="L2072" s="34" t="str">
        <f t="shared" ref="L2072:L2135" si="132">IF($A2072="","",$D2072&amp;" ("&amp;$G2072&amp;")")</f>
        <v>水谷　匠吾 (2)</v>
      </c>
      <c r="M2072" s="34" t="str">
        <f t="shared" si="130"/>
        <v>00</v>
      </c>
      <c r="N2072" s="34" t="str">
        <f t="shared" ref="N2072:N2135" si="133">IF($A2072="","",$J2072&amp;" "&amp;$I2072&amp;" ("&amp;$M2072&amp;")")</f>
        <v>Shogo MIZUTANI (00)</v>
      </c>
      <c r="O2072" s="34">
        <f t="shared" si="131"/>
        <v>100002090</v>
      </c>
    </row>
    <row r="2073" spans="1:15" ht="18">
      <c r="A2073" s="186">
        <v>2091</v>
      </c>
      <c r="B2073" s="2">
        <v>492208</v>
      </c>
      <c r="C2073" s="2" t="s">
        <v>925</v>
      </c>
      <c r="D2073" s="2" t="s">
        <v>9192</v>
      </c>
      <c r="E2073" s="2" t="s">
        <v>9193</v>
      </c>
      <c r="F2073" s="196" t="s">
        <v>8584</v>
      </c>
      <c r="G2073" s="2">
        <v>2</v>
      </c>
      <c r="H2073" s="2" t="s">
        <v>5834</v>
      </c>
      <c r="I2073" s="2" t="s">
        <v>189</v>
      </c>
      <c r="J2073" s="2" t="s">
        <v>209</v>
      </c>
      <c r="K2073" s="2" t="s">
        <v>42</v>
      </c>
      <c r="L2073" s="34" t="str">
        <f t="shared" si="132"/>
        <v>佐々木　大輝 (2)</v>
      </c>
      <c r="M2073" s="34" t="str">
        <f t="shared" si="130"/>
        <v>06</v>
      </c>
      <c r="N2073" s="34" t="str">
        <f t="shared" si="133"/>
        <v>Daiki SASAKI (06)</v>
      </c>
      <c r="O2073" s="34">
        <f t="shared" si="131"/>
        <v>100002091</v>
      </c>
    </row>
    <row r="2074" spans="1:15" ht="18">
      <c r="A2074" s="186">
        <v>2092</v>
      </c>
      <c r="B2074" s="2">
        <v>492208</v>
      </c>
      <c r="C2074" s="2" t="s">
        <v>925</v>
      </c>
      <c r="D2074" s="2" t="s">
        <v>9194</v>
      </c>
      <c r="E2074" s="2" t="s">
        <v>9195</v>
      </c>
      <c r="F2074" s="196" t="s">
        <v>8779</v>
      </c>
      <c r="G2074" s="2">
        <v>2</v>
      </c>
      <c r="H2074" s="2" t="s">
        <v>5834</v>
      </c>
      <c r="I2074" s="2" t="s">
        <v>9196</v>
      </c>
      <c r="J2074" s="2" t="s">
        <v>549</v>
      </c>
      <c r="K2074" s="2" t="s">
        <v>42</v>
      </c>
      <c r="L2074" s="34" t="str">
        <f t="shared" si="132"/>
        <v>林口　京平 (2)</v>
      </c>
      <c r="M2074" s="34" t="str">
        <f t="shared" si="130"/>
        <v>05</v>
      </c>
      <c r="N2074" s="34" t="str">
        <f t="shared" si="133"/>
        <v>Kyohei HAYASHIGUCHI (05)</v>
      </c>
      <c r="O2074" s="34">
        <f t="shared" si="131"/>
        <v>100002092</v>
      </c>
    </row>
    <row r="2075" spans="1:15" ht="18">
      <c r="A2075" s="186">
        <v>2093</v>
      </c>
      <c r="B2075" s="2">
        <v>492208</v>
      </c>
      <c r="C2075" s="2" t="s">
        <v>925</v>
      </c>
      <c r="D2075" s="2" t="s">
        <v>9197</v>
      </c>
      <c r="E2075" s="2" t="s">
        <v>9198</v>
      </c>
      <c r="F2075" s="196" t="s">
        <v>8963</v>
      </c>
      <c r="G2075" s="2">
        <v>2</v>
      </c>
      <c r="H2075" s="2" t="s">
        <v>5834</v>
      </c>
      <c r="I2075" s="2" t="s">
        <v>5988</v>
      </c>
      <c r="J2075" s="2" t="s">
        <v>209</v>
      </c>
      <c r="K2075" s="2" t="s">
        <v>42</v>
      </c>
      <c r="L2075" s="34" t="str">
        <f t="shared" si="132"/>
        <v>佐古　大樹 (2)</v>
      </c>
      <c r="M2075" s="34" t="str">
        <f t="shared" si="130"/>
        <v>05</v>
      </c>
      <c r="N2075" s="34" t="str">
        <f t="shared" si="133"/>
        <v>Daiki SAKO (05)</v>
      </c>
      <c r="O2075" s="34">
        <f t="shared" si="131"/>
        <v>100002093</v>
      </c>
    </row>
    <row r="2076" spans="1:15" ht="18">
      <c r="A2076" s="186">
        <v>2094</v>
      </c>
      <c r="B2076" s="2">
        <v>492208</v>
      </c>
      <c r="C2076" s="2" t="s">
        <v>925</v>
      </c>
      <c r="D2076" s="2" t="s">
        <v>9199</v>
      </c>
      <c r="E2076" s="2" t="s">
        <v>9200</v>
      </c>
      <c r="F2076" s="196" t="s">
        <v>7255</v>
      </c>
      <c r="G2076" s="2">
        <v>2</v>
      </c>
      <c r="H2076" s="2" t="s">
        <v>5760</v>
      </c>
      <c r="I2076" s="2" t="s">
        <v>6782</v>
      </c>
      <c r="J2076" s="2" t="s">
        <v>9201</v>
      </c>
      <c r="K2076" s="2" t="s">
        <v>42</v>
      </c>
      <c r="L2076" s="34" t="str">
        <f t="shared" si="132"/>
        <v>小濱　秀太 (2)</v>
      </c>
      <c r="M2076" s="34" t="str">
        <f t="shared" si="130"/>
        <v>05</v>
      </c>
      <c r="N2076" s="34" t="str">
        <f t="shared" si="133"/>
        <v>Shuuta KOHAMA (05)</v>
      </c>
      <c r="O2076" s="34">
        <f t="shared" si="131"/>
        <v>100002094</v>
      </c>
    </row>
    <row r="2077" spans="1:15" ht="18">
      <c r="A2077" s="186">
        <v>2095</v>
      </c>
      <c r="B2077" s="2">
        <v>492232</v>
      </c>
      <c r="C2077" s="2" t="s">
        <v>40</v>
      </c>
      <c r="D2077" s="2" t="s">
        <v>9202</v>
      </c>
      <c r="E2077" s="2" t="s">
        <v>1138</v>
      </c>
      <c r="F2077" s="196" t="s">
        <v>6718</v>
      </c>
      <c r="G2077" s="2">
        <v>1</v>
      </c>
      <c r="H2077" s="2" t="s">
        <v>249</v>
      </c>
      <c r="I2077" s="2" t="s">
        <v>72</v>
      </c>
      <c r="J2077" s="2" t="s">
        <v>462</v>
      </c>
      <c r="K2077" s="2" t="s">
        <v>42</v>
      </c>
      <c r="L2077" s="34" t="str">
        <f t="shared" si="132"/>
        <v>伊藤　巧真 (1)</v>
      </c>
      <c r="M2077" s="34" t="str">
        <f t="shared" si="130"/>
        <v>06</v>
      </c>
      <c r="N2077" s="34" t="str">
        <f t="shared" si="133"/>
        <v>Takuma ITO (06)</v>
      </c>
      <c r="O2077" s="34">
        <f t="shared" si="131"/>
        <v>100002095</v>
      </c>
    </row>
    <row r="2078" spans="1:15" ht="18">
      <c r="A2078" s="186">
        <v>2096</v>
      </c>
      <c r="B2078" s="2">
        <v>490054</v>
      </c>
      <c r="C2078" s="2" t="s">
        <v>760</v>
      </c>
      <c r="D2078" s="2" t="s">
        <v>9203</v>
      </c>
      <c r="E2078" s="2" t="s">
        <v>9204</v>
      </c>
      <c r="F2078" s="196" t="s">
        <v>9205</v>
      </c>
      <c r="G2078" s="2">
        <v>1</v>
      </c>
      <c r="H2078" s="2" t="s">
        <v>5760</v>
      </c>
      <c r="I2078" s="2" t="s">
        <v>691</v>
      </c>
      <c r="J2078" s="2" t="s">
        <v>98</v>
      </c>
      <c r="K2078" s="2" t="s">
        <v>42</v>
      </c>
      <c r="L2078" s="34" t="str">
        <f t="shared" si="132"/>
        <v>川崎　雄介 (1)</v>
      </c>
      <c r="M2078" s="34" t="str">
        <f t="shared" si="130"/>
        <v>06</v>
      </c>
      <c r="N2078" s="34" t="str">
        <f t="shared" si="133"/>
        <v>Yusuke KAWASAKI (06)</v>
      </c>
      <c r="O2078" s="34">
        <f t="shared" si="131"/>
        <v>100002096</v>
      </c>
    </row>
    <row r="2079" spans="1:15" ht="18">
      <c r="A2079" s="186">
        <v>2097</v>
      </c>
      <c r="B2079" s="2">
        <v>490054</v>
      </c>
      <c r="C2079" s="2" t="s">
        <v>760</v>
      </c>
      <c r="D2079" s="2" t="s">
        <v>9206</v>
      </c>
      <c r="E2079" s="2" t="s">
        <v>9207</v>
      </c>
      <c r="F2079" s="196" t="s">
        <v>6152</v>
      </c>
      <c r="G2079" s="2">
        <v>1</v>
      </c>
      <c r="H2079" s="2" t="s">
        <v>5760</v>
      </c>
      <c r="I2079" s="2" t="s">
        <v>9208</v>
      </c>
      <c r="J2079" s="2" t="s">
        <v>50</v>
      </c>
      <c r="K2079" s="2" t="s">
        <v>42</v>
      </c>
      <c r="L2079" s="34" t="str">
        <f t="shared" si="132"/>
        <v>東影　勇哉 (1)</v>
      </c>
      <c r="M2079" s="34" t="str">
        <f t="shared" si="130"/>
        <v>07</v>
      </c>
      <c r="N2079" s="34" t="str">
        <f t="shared" si="133"/>
        <v>Yuya HIGASHIKAGE (07)</v>
      </c>
      <c r="O2079" s="34">
        <f t="shared" si="131"/>
        <v>100002097</v>
      </c>
    </row>
    <row r="2080" spans="1:15" ht="18">
      <c r="A2080" s="186">
        <v>2098</v>
      </c>
      <c r="B2080" s="2">
        <v>490054</v>
      </c>
      <c r="C2080" s="2" t="s">
        <v>760</v>
      </c>
      <c r="D2080" s="2" t="s">
        <v>9209</v>
      </c>
      <c r="E2080" s="2" t="s">
        <v>9210</v>
      </c>
      <c r="F2080" s="196" t="s">
        <v>9211</v>
      </c>
      <c r="G2080" s="2">
        <v>1</v>
      </c>
      <c r="H2080" s="2" t="s">
        <v>5978</v>
      </c>
      <c r="I2080" s="2" t="s">
        <v>361</v>
      </c>
      <c r="J2080" s="2" t="s">
        <v>176</v>
      </c>
      <c r="K2080" s="2" t="s">
        <v>42</v>
      </c>
      <c r="L2080" s="34" t="str">
        <f t="shared" si="132"/>
        <v>和田　悠汰 (1)</v>
      </c>
      <c r="M2080" s="34" t="str">
        <f t="shared" si="130"/>
        <v>06</v>
      </c>
      <c r="N2080" s="34" t="str">
        <f t="shared" si="133"/>
        <v>Yuta WADA (06)</v>
      </c>
      <c r="O2080" s="34">
        <f t="shared" si="131"/>
        <v>100002098</v>
      </c>
    </row>
    <row r="2081" spans="1:15" ht="18">
      <c r="A2081" s="186">
        <v>2099</v>
      </c>
      <c r="B2081" s="2">
        <v>490054</v>
      </c>
      <c r="C2081" s="2" t="s">
        <v>760</v>
      </c>
      <c r="D2081" s="2" t="s">
        <v>9212</v>
      </c>
      <c r="E2081" s="2" t="s">
        <v>9213</v>
      </c>
      <c r="F2081" s="196" t="s">
        <v>9214</v>
      </c>
      <c r="G2081" s="2">
        <v>1</v>
      </c>
      <c r="H2081" s="2" t="s">
        <v>5760</v>
      </c>
      <c r="I2081" s="2" t="s">
        <v>190</v>
      </c>
      <c r="J2081" s="2" t="s">
        <v>270</v>
      </c>
      <c r="K2081" s="2" t="s">
        <v>42</v>
      </c>
      <c r="L2081" s="34" t="str">
        <f t="shared" si="132"/>
        <v>石田　宇登 (1)</v>
      </c>
      <c r="M2081" s="34" t="str">
        <f t="shared" si="130"/>
        <v>06</v>
      </c>
      <c r="N2081" s="34" t="str">
        <f t="shared" si="133"/>
        <v>Takato ISHIDA (06)</v>
      </c>
      <c r="O2081" s="34">
        <f t="shared" si="131"/>
        <v>100002099</v>
      </c>
    </row>
    <row r="2082" spans="1:15" ht="18">
      <c r="A2082" s="186">
        <v>2100</v>
      </c>
      <c r="B2082" s="2">
        <v>490054</v>
      </c>
      <c r="C2082" s="2" t="s">
        <v>760</v>
      </c>
      <c r="D2082" s="2" t="s">
        <v>9215</v>
      </c>
      <c r="E2082" s="2" t="s">
        <v>9216</v>
      </c>
      <c r="F2082" s="196" t="s">
        <v>6915</v>
      </c>
      <c r="G2082" s="2">
        <v>1</v>
      </c>
      <c r="H2082" s="2" t="s">
        <v>5760</v>
      </c>
      <c r="I2082" s="2" t="s">
        <v>108</v>
      </c>
      <c r="J2082" s="2" t="s">
        <v>9217</v>
      </c>
      <c r="K2082" s="2" t="s">
        <v>42</v>
      </c>
      <c r="L2082" s="34" t="str">
        <f t="shared" si="132"/>
        <v>小林　温眞 (1)</v>
      </c>
      <c r="M2082" s="34" t="str">
        <f t="shared" si="130"/>
        <v>07</v>
      </c>
      <c r="N2082" s="34" t="str">
        <f t="shared" si="133"/>
        <v>Haruma KOBAYASHI (07)</v>
      </c>
      <c r="O2082" s="34">
        <f t="shared" si="131"/>
        <v>100002100</v>
      </c>
    </row>
    <row r="2083" spans="1:15" ht="18">
      <c r="A2083" s="186">
        <v>2101</v>
      </c>
      <c r="B2083" s="2">
        <v>492212</v>
      </c>
      <c r="C2083" s="2" t="s">
        <v>997</v>
      </c>
      <c r="D2083" s="2" t="s">
        <v>5328</v>
      </c>
      <c r="E2083" s="2" t="s">
        <v>5329</v>
      </c>
      <c r="F2083" s="196" t="s">
        <v>4705</v>
      </c>
      <c r="G2083" s="2">
        <v>4</v>
      </c>
      <c r="H2083" s="2" t="s">
        <v>5759</v>
      </c>
      <c r="I2083" s="2" t="s">
        <v>190</v>
      </c>
      <c r="J2083" s="2" t="s">
        <v>53</v>
      </c>
      <c r="K2083" s="2" t="s">
        <v>42</v>
      </c>
      <c r="L2083" s="34" t="str">
        <f t="shared" si="132"/>
        <v>石田　侑輝 (4)</v>
      </c>
      <c r="M2083" s="34" t="str">
        <f t="shared" si="130"/>
        <v>03</v>
      </c>
      <c r="N2083" s="34" t="str">
        <f t="shared" si="133"/>
        <v>Yuki ISHIDA (03)</v>
      </c>
      <c r="O2083" s="34">
        <f t="shared" si="131"/>
        <v>100002101</v>
      </c>
    </row>
    <row r="2084" spans="1:15" ht="18">
      <c r="A2084" s="186">
        <v>2102</v>
      </c>
      <c r="B2084" s="2">
        <v>492212</v>
      </c>
      <c r="C2084" s="2" t="s">
        <v>997</v>
      </c>
      <c r="D2084" s="2" t="s">
        <v>5331</v>
      </c>
      <c r="E2084" s="2" t="s">
        <v>5332</v>
      </c>
      <c r="F2084" s="196" t="s">
        <v>5321</v>
      </c>
      <c r="G2084" s="2">
        <v>4</v>
      </c>
      <c r="H2084" s="2" t="s">
        <v>5762</v>
      </c>
      <c r="I2084" s="2" t="s">
        <v>138</v>
      </c>
      <c r="J2084" s="2" t="s">
        <v>480</v>
      </c>
      <c r="K2084" s="2" t="s">
        <v>42</v>
      </c>
      <c r="L2084" s="34" t="str">
        <f t="shared" si="132"/>
        <v>保田　吉輝 (4)</v>
      </c>
      <c r="M2084" s="34" t="str">
        <f t="shared" si="130"/>
        <v>03</v>
      </c>
      <c r="N2084" s="34" t="str">
        <f t="shared" si="133"/>
        <v>Yoshiki YASUDA (03)</v>
      </c>
      <c r="O2084" s="34">
        <f t="shared" si="131"/>
        <v>100002102</v>
      </c>
    </row>
    <row r="2085" spans="1:15" ht="18">
      <c r="A2085" s="186">
        <v>2103</v>
      </c>
      <c r="B2085" s="2">
        <v>490054</v>
      </c>
      <c r="C2085" s="2" t="s">
        <v>760</v>
      </c>
      <c r="D2085" s="2" t="s">
        <v>9218</v>
      </c>
      <c r="E2085" s="2" t="s">
        <v>9219</v>
      </c>
      <c r="F2085" s="196" t="s">
        <v>6819</v>
      </c>
      <c r="G2085" s="2">
        <v>1</v>
      </c>
      <c r="H2085" s="2" t="s">
        <v>6213</v>
      </c>
      <c r="I2085" s="2" t="s">
        <v>554</v>
      </c>
      <c r="J2085" s="2" t="s">
        <v>3077</v>
      </c>
      <c r="K2085" s="2" t="s">
        <v>42</v>
      </c>
      <c r="L2085" s="34" t="str">
        <f t="shared" si="132"/>
        <v>野田　健司 (1)</v>
      </c>
      <c r="M2085" s="34" t="str">
        <f t="shared" si="130"/>
        <v>07</v>
      </c>
      <c r="N2085" s="34" t="str">
        <f t="shared" si="133"/>
        <v>Kenji NODA (07)</v>
      </c>
      <c r="O2085" s="34">
        <f t="shared" si="131"/>
        <v>100002103</v>
      </c>
    </row>
    <row r="2086" spans="1:15" ht="18">
      <c r="A2086" s="186">
        <v>2105</v>
      </c>
      <c r="B2086" s="2">
        <v>492212</v>
      </c>
      <c r="C2086" s="2" t="s">
        <v>997</v>
      </c>
      <c r="D2086" s="2" t="s">
        <v>9220</v>
      </c>
      <c r="E2086" s="2" t="s">
        <v>9221</v>
      </c>
      <c r="F2086" s="196" t="s">
        <v>5127</v>
      </c>
      <c r="G2086" s="2">
        <v>3</v>
      </c>
      <c r="H2086" s="2" t="s">
        <v>5830</v>
      </c>
      <c r="I2086" s="2" t="s">
        <v>9222</v>
      </c>
      <c r="J2086" s="2" t="s">
        <v>71</v>
      </c>
      <c r="K2086" s="2" t="s">
        <v>42</v>
      </c>
      <c r="L2086" s="34" t="str">
        <f t="shared" si="132"/>
        <v>水井　康輝 (3)</v>
      </c>
      <c r="M2086" s="34" t="str">
        <f t="shared" si="130"/>
        <v>05</v>
      </c>
      <c r="N2086" s="34" t="str">
        <f t="shared" si="133"/>
        <v>Koki MIZUI (05)</v>
      </c>
      <c r="O2086" s="34">
        <f t="shared" si="131"/>
        <v>100002105</v>
      </c>
    </row>
    <row r="2087" spans="1:15" ht="18">
      <c r="A2087" s="186">
        <v>2106</v>
      </c>
      <c r="B2087" s="2">
        <v>492212</v>
      </c>
      <c r="C2087" s="2" t="s">
        <v>997</v>
      </c>
      <c r="D2087" s="2" t="s">
        <v>9223</v>
      </c>
      <c r="E2087" s="2" t="s">
        <v>9224</v>
      </c>
      <c r="F2087" s="196" t="s">
        <v>8853</v>
      </c>
      <c r="G2087" s="2">
        <v>3</v>
      </c>
      <c r="H2087" s="2" t="s">
        <v>5759</v>
      </c>
      <c r="I2087" s="2" t="s">
        <v>192</v>
      </c>
      <c r="J2087" s="2" t="s">
        <v>9225</v>
      </c>
      <c r="K2087" s="2" t="s">
        <v>42</v>
      </c>
      <c r="L2087" s="34" t="str">
        <f t="shared" si="132"/>
        <v>山下　遥司 (3)</v>
      </c>
      <c r="M2087" s="34" t="str">
        <f t="shared" si="130"/>
        <v>04</v>
      </c>
      <c r="N2087" s="34" t="str">
        <f t="shared" si="133"/>
        <v>Haruji YAMASHITA (04)</v>
      </c>
      <c r="O2087" s="34">
        <f t="shared" si="131"/>
        <v>100002106</v>
      </c>
    </row>
    <row r="2088" spans="1:15" ht="18">
      <c r="A2088" s="186">
        <v>2107</v>
      </c>
      <c r="B2088" s="2">
        <v>492212</v>
      </c>
      <c r="C2088" s="2" t="s">
        <v>997</v>
      </c>
      <c r="D2088" s="2" t="s">
        <v>9226</v>
      </c>
      <c r="E2088" s="2" t="s">
        <v>9227</v>
      </c>
      <c r="F2088" s="196" t="s">
        <v>4056</v>
      </c>
      <c r="G2088" s="2">
        <v>3</v>
      </c>
      <c r="H2088" s="2" t="s">
        <v>5759</v>
      </c>
      <c r="I2088" s="2" t="s">
        <v>7903</v>
      </c>
      <c r="J2088" s="2" t="s">
        <v>302</v>
      </c>
      <c r="K2088" s="2" t="s">
        <v>42</v>
      </c>
      <c r="L2088" s="34" t="str">
        <f t="shared" si="132"/>
        <v>豊田　琉斗 (3)</v>
      </c>
      <c r="M2088" s="34" t="str">
        <f t="shared" si="130"/>
        <v>04</v>
      </c>
      <c r="N2088" s="34" t="str">
        <f t="shared" si="133"/>
        <v>Ryuto TOYODA (04)</v>
      </c>
      <c r="O2088" s="34">
        <f t="shared" si="131"/>
        <v>100002107</v>
      </c>
    </row>
    <row r="2089" spans="1:15" ht="18">
      <c r="A2089" s="186">
        <v>2108</v>
      </c>
      <c r="B2089" s="2">
        <v>492212</v>
      </c>
      <c r="C2089" s="2" t="s">
        <v>997</v>
      </c>
      <c r="D2089" s="2" t="s">
        <v>9228</v>
      </c>
      <c r="E2089" s="2" t="s">
        <v>9229</v>
      </c>
      <c r="F2089" s="196" t="s">
        <v>4323</v>
      </c>
      <c r="G2089" s="2">
        <v>3</v>
      </c>
      <c r="H2089" s="2" t="s">
        <v>5768</v>
      </c>
      <c r="I2089" s="2" t="s">
        <v>264</v>
      </c>
      <c r="J2089" s="2" t="s">
        <v>86</v>
      </c>
      <c r="K2089" s="2" t="s">
        <v>42</v>
      </c>
      <c r="L2089" s="34" t="str">
        <f t="shared" si="132"/>
        <v>松田　煌汰 (3)</v>
      </c>
      <c r="M2089" s="34" t="str">
        <f t="shared" si="130"/>
        <v>04</v>
      </c>
      <c r="N2089" s="34" t="str">
        <f t="shared" si="133"/>
        <v>Kota MATSUDA (04)</v>
      </c>
      <c r="O2089" s="34">
        <f t="shared" si="131"/>
        <v>100002108</v>
      </c>
    </row>
    <row r="2090" spans="1:15" ht="18">
      <c r="A2090" s="186">
        <v>2109</v>
      </c>
      <c r="B2090" s="2">
        <v>492212</v>
      </c>
      <c r="C2090" s="2" t="s">
        <v>997</v>
      </c>
      <c r="D2090" s="2" t="s">
        <v>9230</v>
      </c>
      <c r="E2090" s="2" t="s">
        <v>9231</v>
      </c>
      <c r="F2090" s="196" t="s">
        <v>9232</v>
      </c>
      <c r="G2090" s="2">
        <v>3</v>
      </c>
      <c r="H2090" s="2" t="s">
        <v>5759</v>
      </c>
      <c r="I2090" s="2" t="s">
        <v>248</v>
      </c>
      <c r="J2090" s="2" t="s">
        <v>212</v>
      </c>
      <c r="K2090" s="2" t="s">
        <v>42</v>
      </c>
      <c r="L2090" s="34" t="str">
        <f t="shared" si="132"/>
        <v>岩井　歩夢 (3)</v>
      </c>
      <c r="M2090" s="34" t="str">
        <f t="shared" si="130"/>
        <v>04</v>
      </c>
      <c r="N2090" s="34" t="str">
        <f t="shared" si="133"/>
        <v>Ayumu IWAI (04)</v>
      </c>
      <c r="O2090" s="34">
        <f t="shared" si="131"/>
        <v>100002109</v>
      </c>
    </row>
    <row r="2091" spans="1:15" ht="18">
      <c r="A2091" s="186">
        <v>2113</v>
      </c>
      <c r="B2091" s="2">
        <v>492212</v>
      </c>
      <c r="C2091" s="2" t="s">
        <v>997</v>
      </c>
      <c r="D2091" s="2" t="s">
        <v>9233</v>
      </c>
      <c r="E2091" s="2" t="s">
        <v>9234</v>
      </c>
      <c r="F2091" s="196" t="s">
        <v>9235</v>
      </c>
      <c r="G2091" s="2">
        <v>2</v>
      </c>
      <c r="H2091" s="2" t="s">
        <v>5759</v>
      </c>
      <c r="I2091" s="2" t="s">
        <v>478</v>
      </c>
      <c r="J2091" s="2" t="s">
        <v>55</v>
      </c>
      <c r="K2091" s="2" t="s">
        <v>42</v>
      </c>
      <c r="L2091" s="34" t="str">
        <f t="shared" si="132"/>
        <v>岩崎　喜生 (2)</v>
      </c>
      <c r="M2091" s="34" t="str">
        <f t="shared" si="130"/>
        <v>05</v>
      </c>
      <c r="N2091" s="34" t="str">
        <f t="shared" si="133"/>
        <v>Haruki IWASAKI (05)</v>
      </c>
      <c r="O2091" s="34">
        <f t="shared" si="131"/>
        <v>100002113</v>
      </c>
    </row>
    <row r="2092" spans="1:15" ht="18">
      <c r="A2092" s="186">
        <v>2114</v>
      </c>
      <c r="B2092" s="2">
        <v>492212</v>
      </c>
      <c r="C2092" s="2" t="s">
        <v>997</v>
      </c>
      <c r="D2092" s="2" t="s">
        <v>9236</v>
      </c>
      <c r="E2092" s="2" t="s">
        <v>9237</v>
      </c>
      <c r="F2092" s="196" t="s">
        <v>8579</v>
      </c>
      <c r="G2092" s="2">
        <v>2</v>
      </c>
      <c r="H2092" s="2" t="s">
        <v>5759</v>
      </c>
      <c r="I2092" s="2" t="s">
        <v>9238</v>
      </c>
      <c r="J2092" s="2" t="s">
        <v>365</v>
      </c>
      <c r="K2092" s="2" t="s">
        <v>42</v>
      </c>
      <c r="L2092" s="34" t="str">
        <f t="shared" si="132"/>
        <v>堀北　翔真 (2)</v>
      </c>
      <c r="M2092" s="34" t="str">
        <f t="shared" si="130"/>
        <v>05</v>
      </c>
      <c r="N2092" s="34" t="str">
        <f t="shared" si="133"/>
        <v>Shoma HORIKITA (05)</v>
      </c>
      <c r="O2092" s="34">
        <f t="shared" si="131"/>
        <v>100002114</v>
      </c>
    </row>
    <row r="2093" spans="1:15" ht="18">
      <c r="A2093" s="186">
        <v>2115</v>
      </c>
      <c r="B2093" s="2">
        <v>492212</v>
      </c>
      <c r="C2093" s="2" t="s">
        <v>997</v>
      </c>
      <c r="D2093" s="2" t="s">
        <v>9239</v>
      </c>
      <c r="E2093" s="2" t="s">
        <v>9240</v>
      </c>
      <c r="F2093" s="196" t="s">
        <v>6103</v>
      </c>
      <c r="G2093" s="2">
        <v>2</v>
      </c>
      <c r="H2093" s="2" t="s">
        <v>5779</v>
      </c>
      <c r="I2093" s="2" t="s">
        <v>411</v>
      </c>
      <c r="J2093" s="2" t="s">
        <v>435</v>
      </c>
      <c r="K2093" s="2" t="s">
        <v>42</v>
      </c>
      <c r="L2093" s="34" t="str">
        <f t="shared" si="132"/>
        <v>木下　慎二 (2)</v>
      </c>
      <c r="M2093" s="34" t="str">
        <f t="shared" si="130"/>
        <v>05</v>
      </c>
      <c r="N2093" s="34" t="str">
        <f t="shared" si="133"/>
        <v>Shinji KINOSHITA (05)</v>
      </c>
      <c r="O2093" s="34">
        <f t="shared" si="131"/>
        <v>100002115</v>
      </c>
    </row>
    <row r="2094" spans="1:15" ht="18">
      <c r="A2094" s="186">
        <v>2116</v>
      </c>
      <c r="B2094" s="2">
        <v>492212</v>
      </c>
      <c r="C2094" s="2" t="s">
        <v>997</v>
      </c>
      <c r="D2094" s="2" t="s">
        <v>9241</v>
      </c>
      <c r="E2094" s="2" t="s">
        <v>9242</v>
      </c>
      <c r="F2094" s="196" t="s">
        <v>7405</v>
      </c>
      <c r="G2094" s="2">
        <v>2</v>
      </c>
      <c r="H2094" s="2" t="s">
        <v>5759</v>
      </c>
      <c r="I2094" s="2" t="s">
        <v>9243</v>
      </c>
      <c r="J2094" s="2" t="s">
        <v>98</v>
      </c>
      <c r="K2094" s="2" t="s">
        <v>42</v>
      </c>
      <c r="L2094" s="34" t="str">
        <f t="shared" si="132"/>
        <v>政埜　佑輔 (2)</v>
      </c>
      <c r="M2094" s="34" t="str">
        <f t="shared" si="130"/>
        <v>05</v>
      </c>
      <c r="N2094" s="34" t="str">
        <f t="shared" si="133"/>
        <v>Yusuke MASANO (05)</v>
      </c>
      <c r="O2094" s="34">
        <f t="shared" si="131"/>
        <v>100002116</v>
      </c>
    </row>
    <row r="2095" spans="1:15" ht="18">
      <c r="A2095" s="186">
        <v>2117</v>
      </c>
      <c r="B2095" s="2">
        <v>492219</v>
      </c>
      <c r="C2095" s="2" t="s">
        <v>2484</v>
      </c>
      <c r="D2095" s="2" t="s">
        <v>2935</v>
      </c>
      <c r="E2095" s="2" t="s">
        <v>2936</v>
      </c>
      <c r="F2095" s="196" t="s">
        <v>5373</v>
      </c>
      <c r="G2095" s="2">
        <v>5</v>
      </c>
      <c r="H2095" s="2" t="s">
        <v>5759</v>
      </c>
      <c r="I2095" s="2" t="s">
        <v>942</v>
      </c>
      <c r="J2095" s="2" t="s">
        <v>430</v>
      </c>
      <c r="K2095" s="2" t="s">
        <v>42</v>
      </c>
      <c r="L2095" s="34" t="str">
        <f t="shared" si="132"/>
        <v>飯田　啓太 (5)</v>
      </c>
      <c r="M2095" s="34" t="str">
        <f t="shared" si="130"/>
        <v>98</v>
      </c>
      <c r="N2095" s="34" t="str">
        <f t="shared" si="133"/>
        <v>Keita IIDA (98)</v>
      </c>
      <c r="O2095" s="34">
        <f t="shared" si="131"/>
        <v>100002117</v>
      </c>
    </row>
    <row r="2096" spans="1:15" ht="18">
      <c r="A2096" s="186">
        <v>2118</v>
      </c>
      <c r="B2096" s="2">
        <v>492219</v>
      </c>
      <c r="C2096" s="2" t="s">
        <v>2484</v>
      </c>
      <c r="D2096" s="2" t="s">
        <v>2937</v>
      </c>
      <c r="E2096" s="2" t="s">
        <v>2938</v>
      </c>
      <c r="F2096" s="196" t="s">
        <v>5374</v>
      </c>
      <c r="G2096" s="2">
        <v>5</v>
      </c>
      <c r="H2096" s="2" t="s">
        <v>5759</v>
      </c>
      <c r="I2096" s="2" t="s">
        <v>499</v>
      </c>
      <c r="J2096" s="2" t="s">
        <v>445</v>
      </c>
      <c r="K2096" s="2" t="s">
        <v>42</v>
      </c>
      <c r="L2096" s="34" t="str">
        <f t="shared" si="132"/>
        <v>大西　慶 (5)</v>
      </c>
      <c r="M2096" s="34" t="str">
        <f t="shared" si="130"/>
        <v>00</v>
      </c>
      <c r="N2096" s="34" t="str">
        <f t="shared" si="133"/>
        <v>Kei ONISHI (00)</v>
      </c>
      <c r="O2096" s="34">
        <f t="shared" si="131"/>
        <v>100002118</v>
      </c>
    </row>
    <row r="2097" spans="1:15" ht="18">
      <c r="A2097" s="186">
        <v>2119</v>
      </c>
      <c r="B2097" s="2">
        <v>492219</v>
      </c>
      <c r="C2097" s="2" t="s">
        <v>2484</v>
      </c>
      <c r="D2097" s="2" t="s">
        <v>2939</v>
      </c>
      <c r="E2097" s="2" t="s">
        <v>2940</v>
      </c>
      <c r="F2097" s="196" t="s">
        <v>4914</v>
      </c>
      <c r="G2097" s="2">
        <v>4</v>
      </c>
      <c r="H2097" s="2" t="s">
        <v>5759</v>
      </c>
      <c r="I2097" s="2" t="s">
        <v>3139</v>
      </c>
      <c r="J2097" s="2" t="s">
        <v>175</v>
      </c>
      <c r="K2097" s="2" t="s">
        <v>42</v>
      </c>
      <c r="L2097" s="34" t="str">
        <f t="shared" si="132"/>
        <v>重村　幸鷹 (4)</v>
      </c>
      <c r="M2097" s="34" t="str">
        <f t="shared" si="130"/>
        <v>02</v>
      </c>
      <c r="N2097" s="34" t="str">
        <f t="shared" si="133"/>
        <v>Koyo SHIGEMURA (02)</v>
      </c>
      <c r="O2097" s="34">
        <f t="shared" si="131"/>
        <v>100002119</v>
      </c>
    </row>
    <row r="2098" spans="1:15" ht="18">
      <c r="A2098" s="186">
        <v>2120</v>
      </c>
      <c r="B2098" s="2">
        <v>492219</v>
      </c>
      <c r="C2098" s="2" t="s">
        <v>2484</v>
      </c>
      <c r="D2098" s="2" t="s">
        <v>9244</v>
      </c>
      <c r="E2098" s="2" t="s">
        <v>3331</v>
      </c>
      <c r="F2098" s="196" t="s">
        <v>5336</v>
      </c>
      <c r="G2098" s="2">
        <v>4</v>
      </c>
      <c r="H2098" s="2" t="s">
        <v>5759</v>
      </c>
      <c r="I2098" s="2" t="s">
        <v>306</v>
      </c>
      <c r="J2098" s="2" t="s">
        <v>284</v>
      </c>
      <c r="K2098" s="2" t="s">
        <v>42</v>
      </c>
      <c r="L2098" s="34" t="str">
        <f t="shared" si="132"/>
        <v>前川　駿佑 (4)</v>
      </c>
      <c r="M2098" s="34" t="str">
        <f t="shared" si="130"/>
        <v>02</v>
      </c>
      <c r="N2098" s="34" t="str">
        <f t="shared" si="133"/>
        <v>Shunsuke MAEKAWA (02)</v>
      </c>
      <c r="O2098" s="34">
        <f t="shared" si="131"/>
        <v>100002120</v>
      </c>
    </row>
    <row r="2099" spans="1:15" ht="18">
      <c r="A2099" s="186">
        <v>2121</v>
      </c>
      <c r="B2099" s="2">
        <v>492219</v>
      </c>
      <c r="C2099" s="2" t="s">
        <v>2484</v>
      </c>
      <c r="D2099" s="2" t="s">
        <v>3332</v>
      </c>
      <c r="E2099" s="2" t="s">
        <v>3333</v>
      </c>
      <c r="F2099" s="196" t="s">
        <v>3967</v>
      </c>
      <c r="G2099" s="2">
        <v>4</v>
      </c>
      <c r="H2099" s="2" t="s">
        <v>5759</v>
      </c>
      <c r="I2099" s="2" t="s">
        <v>187</v>
      </c>
      <c r="J2099" s="2" t="s">
        <v>137</v>
      </c>
      <c r="K2099" s="2" t="s">
        <v>42</v>
      </c>
      <c r="L2099" s="34" t="str">
        <f t="shared" si="132"/>
        <v>松村　安晃 (4)</v>
      </c>
      <c r="M2099" s="34" t="str">
        <f t="shared" si="130"/>
        <v>02</v>
      </c>
      <c r="N2099" s="34" t="str">
        <f t="shared" si="133"/>
        <v>Yasuaki MATSUMURA (02)</v>
      </c>
      <c r="O2099" s="34">
        <f t="shared" si="131"/>
        <v>100002121</v>
      </c>
    </row>
    <row r="2100" spans="1:15" ht="18">
      <c r="A2100" s="186">
        <v>2122</v>
      </c>
      <c r="B2100" s="2">
        <v>492219</v>
      </c>
      <c r="C2100" s="2" t="s">
        <v>2484</v>
      </c>
      <c r="D2100" s="2" t="s">
        <v>3334</v>
      </c>
      <c r="E2100" s="2" t="s">
        <v>3335</v>
      </c>
      <c r="F2100" s="196" t="s">
        <v>5375</v>
      </c>
      <c r="G2100" s="2">
        <v>4</v>
      </c>
      <c r="H2100" s="2" t="s">
        <v>5759</v>
      </c>
      <c r="I2100" s="2" t="s">
        <v>2246</v>
      </c>
      <c r="J2100" s="2" t="s">
        <v>3336</v>
      </c>
      <c r="K2100" s="2" t="s">
        <v>42</v>
      </c>
      <c r="L2100" s="34" t="str">
        <f t="shared" si="132"/>
        <v>加納　哲杜 (4)</v>
      </c>
      <c r="M2100" s="34" t="str">
        <f t="shared" si="130"/>
        <v>04</v>
      </c>
      <c r="N2100" s="34" t="str">
        <f t="shared" si="133"/>
        <v>Tetsuto KANO (04)</v>
      </c>
      <c r="O2100" s="34">
        <f t="shared" si="131"/>
        <v>100002122</v>
      </c>
    </row>
    <row r="2101" spans="1:15" ht="18">
      <c r="A2101" s="186">
        <v>2123</v>
      </c>
      <c r="B2101" s="2">
        <v>492219</v>
      </c>
      <c r="C2101" s="2" t="s">
        <v>2484</v>
      </c>
      <c r="D2101" s="2" t="s">
        <v>3337</v>
      </c>
      <c r="E2101" s="2" t="s">
        <v>3338</v>
      </c>
      <c r="F2101" s="196" t="s">
        <v>3617</v>
      </c>
      <c r="G2101" s="2">
        <v>4</v>
      </c>
      <c r="H2101" s="2" t="s">
        <v>5759</v>
      </c>
      <c r="I2101" s="2" t="s">
        <v>3339</v>
      </c>
      <c r="J2101" s="2" t="s">
        <v>58</v>
      </c>
      <c r="K2101" s="2" t="s">
        <v>42</v>
      </c>
      <c r="L2101" s="34" t="str">
        <f t="shared" si="132"/>
        <v>高田　大也 (4)</v>
      </c>
      <c r="M2101" s="34" t="str">
        <f t="shared" si="130"/>
        <v>03</v>
      </c>
      <c r="N2101" s="34" t="str">
        <f t="shared" si="133"/>
        <v>Masaya TAKATA (03)</v>
      </c>
      <c r="O2101" s="34">
        <f t="shared" si="131"/>
        <v>100002123</v>
      </c>
    </row>
    <row r="2102" spans="1:15" ht="18">
      <c r="A2102" s="186">
        <v>2124</v>
      </c>
      <c r="B2102" s="2">
        <v>492219</v>
      </c>
      <c r="C2102" s="2" t="s">
        <v>2484</v>
      </c>
      <c r="D2102" s="2" t="s">
        <v>9245</v>
      </c>
      <c r="E2102" s="2" t="s">
        <v>9246</v>
      </c>
      <c r="F2102" s="196" t="s">
        <v>4902</v>
      </c>
      <c r="G2102" s="2">
        <v>3</v>
      </c>
      <c r="H2102" s="2" t="s">
        <v>5759</v>
      </c>
      <c r="I2102" s="2" t="s">
        <v>647</v>
      </c>
      <c r="J2102" s="2" t="s">
        <v>823</v>
      </c>
      <c r="K2102" s="2" t="s">
        <v>42</v>
      </c>
      <c r="L2102" s="34" t="str">
        <f t="shared" si="132"/>
        <v>伊部　龍之介 (3)</v>
      </c>
      <c r="M2102" s="34" t="str">
        <f t="shared" si="130"/>
        <v>03</v>
      </c>
      <c r="N2102" s="34" t="str">
        <f t="shared" si="133"/>
        <v>Ryunosuke IBE (03)</v>
      </c>
      <c r="O2102" s="34">
        <f t="shared" si="131"/>
        <v>100002124</v>
      </c>
    </row>
    <row r="2103" spans="1:15" ht="18">
      <c r="A2103" s="186">
        <v>2125</v>
      </c>
      <c r="B2103" s="2">
        <v>492219</v>
      </c>
      <c r="C2103" s="2" t="s">
        <v>2484</v>
      </c>
      <c r="D2103" s="2" t="s">
        <v>9247</v>
      </c>
      <c r="E2103" s="2" t="s">
        <v>9248</v>
      </c>
      <c r="F2103" s="196" t="s">
        <v>3825</v>
      </c>
      <c r="G2103" s="2">
        <v>3</v>
      </c>
      <c r="H2103" s="2" t="s">
        <v>5759</v>
      </c>
      <c r="I2103" s="2" t="s">
        <v>3097</v>
      </c>
      <c r="J2103" s="2" t="s">
        <v>9249</v>
      </c>
      <c r="K2103" s="2" t="s">
        <v>42</v>
      </c>
      <c r="L2103" s="34" t="str">
        <f t="shared" si="132"/>
        <v>岩城　光伸 (3)</v>
      </c>
      <c r="M2103" s="34" t="str">
        <f t="shared" si="130"/>
        <v>03</v>
      </c>
      <c r="N2103" s="34" t="str">
        <f t="shared" si="133"/>
        <v>Terunobu IWAKI (03)</v>
      </c>
      <c r="O2103" s="34">
        <f t="shared" si="131"/>
        <v>100002125</v>
      </c>
    </row>
    <row r="2104" spans="1:15" ht="18">
      <c r="A2104" s="186">
        <v>2126</v>
      </c>
      <c r="B2104" s="2">
        <v>492219</v>
      </c>
      <c r="C2104" s="2" t="s">
        <v>2484</v>
      </c>
      <c r="D2104" s="2" t="s">
        <v>9250</v>
      </c>
      <c r="E2104" s="2" t="s">
        <v>9251</v>
      </c>
      <c r="F2104" s="196" t="s">
        <v>9252</v>
      </c>
      <c r="G2104" s="2">
        <v>3</v>
      </c>
      <c r="H2104" s="2" t="s">
        <v>5759</v>
      </c>
      <c r="I2104" s="2" t="s">
        <v>9253</v>
      </c>
      <c r="J2104" s="2" t="s">
        <v>9254</v>
      </c>
      <c r="K2104" s="2" t="s">
        <v>42</v>
      </c>
      <c r="L2104" s="34" t="str">
        <f t="shared" si="132"/>
        <v>五島　颯愛 (3)</v>
      </c>
      <c r="M2104" s="34" t="str">
        <f t="shared" si="130"/>
        <v>04</v>
      </c>
      <c r="N2104" s="34" t="str">
        <f t="shared" si="133"/>
        <v>Soa GOSHIMA (04)</v>
      </c>
      <c r="O2104" s="34">
        <f t="shared" si="131"/>
        <v>100002126</v>
      </c>
    </row>
    <row r="2105" spans="1:15" ht="18">
      <c r="A2105" s="186">
        <v>2127</v>
      </c>
      <c r="B2105" s="2">
        <v>492219</v>
      </c>
      <c r="C2105" s="2" t="s">
        <v>2484</v>
      </c>
      <c r="D2105" s="2" t="s">
        <v>9255</v>
      </c>
      <c r="E2105" s="2" t="s">
        <v>9256</v>
      </c>
      <c r="F2105" s="196" t="s">
        <v>3577</v>
      </c>
      <c r="G2105" s="2">
        <v>2</v>
      </c>
      <c r="H2105" s="2" t="s">
        <v>5759</v>
      </c>
      <c r="I2105" s="2" t="s">
        <v>9257</v>
      </c>
      <c r="J2105" s="2" t="s">
        <v>98</v>
      </c>
      <c r="K2105" s="2" t="s">
        <v>42</v>
      </c>
      <c r="L2105" s="34" t="str">
        <f t="shared" si="132"/>
        <v>木瀬　裕介 (2)</v>
      </c>
      <c r="M2105" s="34" t="str">
        <f t="shared" si="130"/>
        <v>04</v>
      </c>
      <c r="N2105" s="34" t="str">
        <f t="shared" si="133"/>
        <v>Yusuke KISE (04)</v>
      </c>
      <c r="O2105" s="34">
        <f t="shared" si="131"/>
        <v>100002127</v>
      </c>
    </row>
    <row r="2106" spans="1:15" ht="18">
      <c r="A2106" s="186">
        <v>2128</v>
      </c>
      <c r="B2106" s="2">
        <v>492250</v>
      </c>
      <c r="C2106" s="2" t="s">
        <v>3483</v>
      </c>
      <c r="D2106" s="2" t="s">
        <v>9258</v>
      </c>
      <c r="E2106" s="2" t="s">
        <v>9259</v>
      </c>
      <c r="F2106" s="196" t="s">
        <v>3685</v>
      </c>
      <c r="G2106" s="2">
        <v>3</v>
      </c>
      <c r="H2106" s="2" t="s">
        <v>5834</v>
      </c>
      <c r="I2106" s="2" t="s">
        <v>811</v>
      </c>
      <c r="J2106" s="2" t="s">
        <v>481</v>
      </c>
      <c r="K2106" s="2" t="s">
        <v>42</v>
      </c>
      <c r="L2106" s="34" t="str">
        <f t="shared" si="132"/>
        <v>生田　賢祐 (3)</v>
      </c>
      <c r="M2106" s="34" t="str">
        <f t="shared" si="130"/>
        <v>04</v>
      </c>
      <c r="N2106" s="34" t="str">
        <f t="shared" si="133"/>
        <v>Kensuke IKUTA (04)</v>
      </c>
      <c r="O2106" s="34">
        <f t="shared" si="131"/>
        <v>100002128</v>
      </c>
    </row>
    <row r="2107" spans="1:15" ht="18">
      <c r="A2107" s="186">
        <v>2129</v>
      </c>
      <c r="B2107" s="2">
        <v>492250</v>
      </c>
      <c r="C2107" s="2" t="s">
        <v>3483</v>
      </c>
      <c r="D2107" s="2" t="s">
        <v>9260</v>
      </c>
      <c r="E2107" s="2" t="s">
        <v>9261</v>
      </c>
      <c r="F2107" s="196" t="s">
        <v>3764</v>
      </c>
      <c r="G2107" s="2">
        <v>3</v>
      </c>
      <c r="H2107" s="2" t="s">
        <v>5834</v>
      </c>
      <c r="I2107" s="2" t="s">
        <v>336</v>
      </c>
      <c r="J2107" s="2" t="s">
        <v>1782</v>
      </c>
      <c r="K2107" s="2" t="s">
        <v>42</v>
      </c>
      <c r="L2107" s="34" t="str">
        <f t="shared" si="132"/>
        <v>冨田　陽誠 (3)</v>
      </c>
      <c r="M2107" s="34" t="str">
        <f t="shared" ref="M2107:M2169" si="134">IF($A2107="","",RIGHT(YEAR($F2107),2))</f>
        <v>04</v>
      </c>
      <c r="N2107" s="34" t="str">
        <f t="shared" si="133"/>
        <v>Yosei TOMITA (04)</v>
      </c>
      <c r="O2107" s="34">
        <f t="shared" ref="O2107:O2169" si="135">IF($A2107="","",100000000+$A2107)</f>
        <v>100002129</v>
      </c>
    </row>
    <row r="2108" spans="1:15" ht="18">
      <c r="A2108" s="186">
        <v>2130</v>
      </c>
      <c r="B2108" s="2">
        <v>492250</v>
      </c>
      <c r="C2108" s="2" t="s">
        <v>3483</v>
      </c>
      <c r="D2108" s="2" t="s">
        <v>9262</v>
      </c>
      <c r="E2108" s="2" t="s">
        <v>9263</v>
      </c>
      <c r="F2108" s="196" t="s">
        <v>4665</v>
      </c>
      <c r="G2108" s="2">
        <v>3</v>
      </c>
      <c r="H2108" s="2" t="s">
        <v>5834</v>
      </c>
      <c r="I2108" s="2" t="s">
        <v>9264</v>
      </c>
      <c r="J2108" s="2" t="s">
        <v>9217</v>
      </c>
      <c r="K2108" s="2" t="s">
        <v>42</v>
      </c>
      <c r="L2108" s="34" t="str">
        <f t="shared" si="132"/>
        <v>大越　温真 (3)</v>
      </c>
      <c r="M2108" s="34" t="str">
        <f t="shared" si="134"/>
        <v>04</v>
      </c>
      <c r="N2108" s="34" t="str">
        <f t="shared" si="133"/>
        <v>Haruma OKOSHI (04)</v>
      </c>
      <c r="O2108" s="34">
        <f t="shared" si="135"/>
        <v>100002130</v>
      </c>
    </row>
    <row r="2109" spans="1:15" ht="18">
      <c r="A2109" s="186">
        <v>2131</v>
      </c>
      <c r="B2109" s="2">
        <v>492250</v>
      </c>
      <c r="C2109" s="2" t="s">
        <v>3483</v>
      </c>
      <c r="D2109" s="2" t="s">
        <v>9265</v>
      </c>
      <c r="E2109" s="2" t="s">
        <v>9266</v>
      </c>
      <c r="F2109" s="196" t="s">
        <v>6305</v>
      </c>
      <c r="G2109" s="2">
        <v>2</v>
      </c>
      <c r="H2109" s="2" t="s">
        <v>5834</v>
      </c>
      <c r="I2109" s="2" t="s">
        <v>509</v>
      </c>
      <c r="J2109" s="2" t="s">
        <v>105</v>
      </c>
      <c r="K2109" s="2" t="s">
        <v>42</v>
      </c>
      <c r="L2109" s="34" t="str">
        <f t="shared" si="132"/>
        <v>吉岡　大知 (2)</v>
      </c>
      <c r="M2109" s="34" t="str">
        <f t="shared" si="134"/>
        <v>05</v>
      </c>
      <c r="N2109" s="34" t="str">
        <f t="shared" si="133"/>
        <v>Taichi YOSHIOKA (05)</v>
      </c>
      <c r="O2109" s="34">
        <f t="shared" si="135"/>
        <v>100002131</v>
      </c>
    </row>
    <row r="2110" spans="1:15" ht="18">
      <c r="A2110" s="186">
        <v>2132</v>
      </c>
      <c r="B2110" s="2">
        <v>492250</v>
      </c>
      <c r="C2110" s="2" t="s">
        <v>3483</v>
      </c>
      <c r="D2110" s="2" t="s">
        <v>9267</v>
      </c>
      <c r="E2110" s="2" t="s">
        <v>9268</v>
      </c>
      <c r="F2110" s="196" t="s">
        <v>7493</v>
      </c>
      <c r="G2110" s="2">
        <v>2</v>
      </c>
      <c r="H2110" s="2" t="s">
        <v>5834</v>
      </c>
      <c r="I2110" s="2" t="s">
        <v>204</v>
      </c>
      <c r="J2110" s="2" t="s">
        <v>88</v>
      </c>
      <c r="K2110" s="2" t="s">
        <v>42</v>
      </c>
      <c r="L2110" s="34" t="str">
        <f t="shared" si="132"/>
        <v>藤田　知也 (2)</v>
      </c>
      <c r="M2110" s="34" t="str">
        <f t="shared" si="134"/>
        <v>05</v>
      </c>
      <c r="N2110" s="34" t="str">
        <f t="shared" si="133"/>
        <v>Tomoya FUJITA (05)</v>
      </c>
      <c r="O2110" s="34">
        <f t="shared" si="135"/>
        <v>100002132</v>
      </c>
    </row>
    <row r="2111" spans="1:15" ht="18">
      <c r="A2111" s="186">
        <v>2133</v>
      </c>
      <c r="B2111" s="2">
        <v>490056</v>
      </c>
      <c r="C2111" s="2" t="s">
        <v>2477</v>
      </c>
      <c r="D2111" s="2" t="s">
        <v>2998</v>
      </c>
      <c r="E2111" s="2" t="s">
        <v>2999</v>
      </c>
      <c r="F2111" s="196" t="s">
        <v>3605</v>
      </c>
      <c r="G2111" s="2">
        <v>4</v>
      </c>
      <c r="H2111" s="2" t="s">
        <v>5768</v>
      </c>
      <c r="I2111" s="2" t="s">
        <v>184</v>
      </c>
      <c r="J2111" s="2" t="s">
        <v>140</v>
      </c>
      <c r="K2111" s="2" t="s">
        <v>42</v>
      </c>
      <c r="L2111" s="34" t="str">
        <f t="shared" si="132"/>
        <v>吉田　一貴 (4)</v>
      </c>
      <c r="M2111" s="34" t="str">
        <f t="shared" si="134"/>
        <v>03</v>
      </c>
      <c r="N2111" s="34" t="str">
        <f t="shared" si="133"/>
        <v>Kazuki YOSHIDA (03)</v>
      </c>
      <c r="O2111" s="34">
        <f t="shared" si="135"/>
        <v>100002133</v>
      </c>
    </row>
    <row r="2112" spans="1:15" ht="18">
      <c r="A2112" s="186">
        <v>2134</v>
      </c>
      <c r="B2112" s="2">
        <v>490056</v>
      </c>
      <c r="C2112" s="2" t="s">
        <v>2477</v>
      </c>
      <c r="D2112" s="2" t="s">
        <v>3000</v>
      </c>
      <c r="E2112" s="2" t="s">
        <v>3001</v>
      </c>
      <c r="F2112" s="196" t="s">
        <v>4029</v>
      </c>
      <c r="G2112" s="2">
        <v>4</v>
      </c>
      <c r="H2112" s="2" t="s">
        <v>5768</v>
      </c>
      <c r="I2112" s="2" t="s">
        <v>3156</v>
      </c>
      <c r="J2112" s="2" t="s">
        <v>710</v>
      </c>
      <c r="K2112" s="2" t="s">
        <v>42</v>
      </c>
      <c r="L2112" s="34" t="str">
        <f t="shared" si="132"/>
        <v>貝出　智亮 (4)</v>
      </c>
      <c r="M2112" s="34" t="str">
        <f t="shared" si="134"/>
        <v>03</v>
      </c>
      <c r="N2112" s="34" t="str">
        <f t="shared" si="133"/>
        <v>Tomoaki KAIDE (03)</v>
      </c>
      <c r="O2112" s="34">
        <f t="shared" si="135"/>
        <v>100002134</v>
      </c>
    </row>
    <row r="2113" spans="1:15" ht="18">
      <c r="A2113" s="186">
        <v>2135</v>
      </c>
      <c r="B2113" s="2">
        <v>490056</v>
      </c>
      <c r="C2113" s="2" t="s">
        <v>2477</v>
      </c>
      <c r="D2113" s="2" t="s">
        <v>3002</v>
      </c>
      <c r="E2113" s="2" t="s">
        <v>3003</v>
      </c>
      <c r="F2113" s="196" t="s">
        <v>4022</v>
      </c>
      <c r="G2113" s="2">
        <v>4</v>
      </c>
      <c r="H2113" s="2" t="s">
        <v>5768</v>
      </c>
      <c r="I2113" s="2" t="s">
        <v>653</v>
      </c>
      <c r="J2113" s="2" t="s">
        <v>102</v>
      </c>
      <c r="K2113" s="2" t="s">
        <v>42</v>
      </c>
      <c r="L2113" s="34" t="str">
        <f t="shared" si="132"/>
        <v>寺本　翔 (4)</v>
      </c>
      <c r="M2113" s="34" t="str">
        <f t="shared" si="134"/>
        <v>03</v>
      </c>
      <c r="N2113" s="34" t="str">
        <f t="shared" si="133"/>
        <v>Kakeru TERAMOTO (03)</v>
      </c>
      <c r="O2113" s="34">
        <f t="shared" si="135"/>
        <v>100002135</v>
      </c>
    </row>
    <row r="2114" spans="1:15" ht="18">
      <c r="A2114" s="186">
        <v>2136</v>
      </c>
      <c r="B2114" s="2">
        <v>490056</v>
      </c>
      <c r="C2114" s="2" t="s">
        <v>2477</v>
      </c>
      <c r="D2114" s="2" t="s">
        <v>3004</v>
      </c>
      <c r="E2114" s="2" t="s">
        <v>3005</v>
      </c>
      <c r="F2114" s="196" t="s">
        <v>3981</v>
      </c>
      <c r="G2114" s="2">
        <v>4</v>
      </c>
      <c r="H2114" s="2" t="s">
        <v>5768</v>
      </c>
      <c r="I2114" s="2" t="s">
        <v>3157</v>
      </c>
      <c r="J2114" s="2" t="s">
        <v>327</v>
      </c>
      <c r="K2114" s="2" t="s">
        <v>42</v>
      </c>
      <c r="L2114" s="34" t="str">
        <f t="shared" si="132"/>
        <v>永山　翔貴 (4)</v>
      </c>
      <c r="M2114" s="34" t="str">
        <f t="shared" si="134"/>
        <v>03</v>
      </c>
      <c r="N2114" s="34" t="str">
        <f t="shared" si="133"/>
        <v>Shoki NAGAYAMA (03)</v>
      </c>
      <c r="O2114" s="34">
        <f t="shared" si="135"/>
        <v>100002136</v>
      </c>
    </row>
    <row r="2115" spans="1:15" ht="18">
      <c r="A2115" s="186">
        <v>2137</v>
      </c>
      <c r="B2115" s="2">
        <v>490056</v>
      </c>
      <c r="C2115" s="2" t="s">
        <v>2477</v>
      </c>
      <c r="D2115" s="2" t="s">
        <v>9269</v>
      </c>
      <c r="E2115" s="2" t="s">
        <v>9270</v>
      </c>
      <c r="F2115" s="196" t="s">
        <v>4060</v>
      </c>
      <c r="G2115" s="2">
        <v>3</v>
      </c>
      <c r="H2115" s="2" t="s">
        <v>5768</v>
      </c>
      <c r="I2115" s="2" t="s">
        <v>9271</v>
      </c>
      <c r="J2115" s="2" t="s">
        <v>970</v>
      </c>
      <c r="K2115" s="2" t="s">
        <v>42</v>
      </c>
      <c r="L2115" s="34" t="str">
        <f t="shared" si="132"/>
        <v>松榮　諒 (3)</v>
      </c>
      <c r="M2115" s="34" t="str">
        <f t="shared" si="134"/>
        <v>04</v>
      </c>
      <c r="N2115" s="34" t="str">
        <f t="shared" si="133"/>
        <v>Satoru MATSUBAE (04)</v>
      </c>
      <c r="O2115" s="34">
        <f t="shared" si="135"/>
        <v>100002137</v>
      </c>
    </row>
    <row r="2116" spans="1:15" ht="18">
      <c r="A2116" s="186">
        <v>2138</v>
      </c>
      <c r="B2116" s="2">
        <v>490056</v>
      </c>
      <c r="C2116" s="2" t="s">
        <v>2477</v>
      </c>
      <c r="D2116" s="2" t="s">
        <v>7353</v>
      </c>
      <c r="E2116" s="2" t="s">
        <v>9272</v>
      </c>
      <c r="F2116" s="196" t="s">
        <v>8651</v>
      </c>
      <c r="G2116" s="2">
        <v>3</v>
      </c>
      <c r="H2116" s="2" t="s">
        <v>5768</v>
      </c>
      <c r="I2116" s="2" t="s">
        <v>149</v>
      </c>
      <c r="J2116" s="2" t="s">
        <v>250</v>
      </c>
      <c r="K2116" s="2" t="s">
        <v>42</v>
      </c>
      <c r="L2116" s="34" t="str">
        <f t="shared" si="132"/>
        <v>中田　晴斗 (3)</v>
      </c>
      <c r="M2116" s="34" t="str">
        <f t="shared" si="134"/>
        <v>04</v>
      </c>
      <c r="N2116" s="34" t="str">
        <f t="shared" si="133"/>
        <v>Haruto NAKATA (04)</v>
      </c>
      <c r="O2116" s="34">
        <f t="shared" si="135"/>
        <v>100002138</v>
      </c>
    </row>
    <row r="2117" spans="1:15" ht="18">
      <c r="A2117" s="186">
        <v>2139</v>
      </c>
      <c r="B2117" s="2">
        <v>490056</v>
      </c>
      <c r="C2117" s="2" t="s">
        <v>2477</v>
      </c>
      <c r="D2117" s="2" t="s">
        <v>3006</v>
      </c>
      <c r="E2117" s="2" t="s">
        <v>3007</v>
      </c>
      <c r="F2117" s="196" t="s">
        <v>4691</v>
      </c>
      <c r="G2117" s="2">
        <v>4</v>
      </c>
      <c r="H2117" s="2" t="s">
        <v>5768</v>
      </c>
      <c r="I2117" s="2" t="s">
        <v>644</v>
      </c>
      <c r="J2117" s="2" t="s">
        <v>88</v>
      </c>
      <c r="K2117" s="2" t="s">
        <v>42</v>
      </c>
      <c r="L2117" s="34" t="str">
        <f t="shared" si="132"/>
        <v>水谷　友哉 (4)</v>
      </c>
      <c r="M2117" s="34" t="str">
        <f t="shared" si="134"/>
        <v>03</v>
      </c>
      <c r="N2117" s="34" t="str">
        <f t="shared" si="133"/>
        <v>Tomoya MIZUTANI (03)</v>
      </c>
      <c r="O2117" s="34">
        <f t="shared" si="135"/>
        <v>100002139</v>
      </c>
    </row>
    <row r="2118" spans="1:15" ht="18">
      <c r="A2118" s="186">
        <v>2140</v>
      </c>
      <c r="B2118" s="2">
        <v>490056</v>
      </c>
      <c r="C2118" s="2" t="s">
        <v>2477</v>
      </c>
      <c r="D2118" s="2" t="s">
        <v>9273</v>
      </c>
      <c r="E2118" s="2" t="s">
        <v>9274</v>
      </c>
      <c r="F2118" s="196" t="s">
        <v>6081</v>
      </c>
      <c r="G2118" s="2">
        <v>2</v>
      </c>
      <c r="H2118" s="2" t="s">
        <v>5768</v>
      </c>
      <c r="I2118" s="2" t="s">
        <v>9275</v>
      </c>
      <c r="J2118" s="2" t="s">
        <v>541</v>
      </c>
      <c r="K2118" s="2" t="s">
        <v>42</v>
      </c>
      <c r="L2118" s="34" t="str">
        <f t="shared" si="132"/>
        <v>中里　昊 (2)</v>
      </c>
      <c r="M2118" s="34" t="str">
        <f t="shared" si="134"/>
        <v>05</v>
      </c>
      <c r="N2118" s="34" t="str">
        <f t="shared" si="133"/>
        <v>Sora NAKAZATO (05)</v>
      </c>
      <c r="O2118" s="34">
        <f t="shared" si="135"/>
        <v>100002140</v>
      </c>
    </row>
    <row r="2119" spans="1:15" ht="18">
      <c r="A2119" s="186">
        <v>2141</v>
      </c>
      <c r="B2119" s="2">
        <v>490056</v>
      </c>
      <c r="C2119" s="2" t="s">
        <v>2477</v>
      </c>
      <c r="D2119" s="2" t="s">
        <v>9276</v>
      </c>
      <c r="E2119" s="2" t="s">
        <v>9277</v>
      </c>
      <c r="F2119" s="196" t="s">
        <v>9278</v>
      </c>
      <c r="G2119" s="2">
        <v>2</v>
      </c>
      <c r="H2119" s="2" t="s">
        <v>5768</v>
      </c>
      <c r="I2119" s="2" t="s">
        <v>344</v>
      </c>
      <c r="J2119" s="2" t="s">
        <v>92</v>
      </c>
      <c r="K2119" s="2" t="s">
        <v>42</v>
      </c>
      <c r="L2119" s="34" t="str">
        <f t="shared" si="132"/>
        <v>山崎　颯斗 (2)</v>
      </c>
      <c r="M2119" s="34" t="str">
        <f t="shared" si="134"/>
        <v>05</v>
      </c>
      <c r="N2119" s="34" t="str">
        <f t="shared" si="133"/>
        <v>Hayato YAMASAKI (05)</v>
      </c>
      <c r="O2119" s="34">
        <f t="shared" si="135"/>
        <v>100002141</v>
      </c>
    </row>
    <row r="2120" spans="1:15" ht="18">
      <c r="A2120" s="186">
        <v>2142</v>
      </c>
      <c r="B2120" s="2">
        <v>490056</v>
      </c>
      <c r="C2120" s="2" t="s">
        <v>2477</v>
      </c>
      <c r="D2120" s="2" t="s">
        <v>9279</v>
      </c>
      <c r="E2120" s="2" t="s">
        <v>9280</v>
      </c>
      <c r="F2120" s="196" t="s">
        <v>7200</v>
      </c>
      <c r="G2120" s="2">
        <v>2</v>
      </c>
      <c r="H2120" s="2" t="s">
        <v>5768</v>
      </c>
      <c r="I2120" s="2" t="s">
        <v>9281</v>
      </c>
      <c r="J2120" s="2" t="s">
        <v>154</v>
      </c>
      <c r="K2120" s="2" t="s">
        <v>42</v>
      </c>
      <c r="L2120" s="34" t="str">
        <f t="shared" si="132"/>
        <v>大開　湧斗 (2)</v>
      </c>
      <c r="M2120" s="34" t="str">
        <f t="shared" si="134"/>
        <v>05</v>
      </c>
      <c r="N2120" s="34" t="str">
        <f t="shared" si="133"/>
        <v>Yuma OHIRAKI (05)</v>
      </c>
      <c r="O2120" s="34">
        <f t="shared" si="135"/>
        <v>100002142</v>
      </c>
    </row>
    <row r="2121" spans="1:15" ht="18">
      <c r="A2121" s="186">
        <v>2143</v>
      </c>
      <c r="B2121" s="2">
        <v>491023</v>
      </c>
      <c r="C2121" s="2" t="s">
        <v>934</v>
      </c>
      <c r="D2121" s="2" t="s">
        <v>935</v>
      </c>
      <c r="E2121" s="2" t="s">
        <v>936</v>
      </c>
      <c r="F2121" s="196" t="s">
        <v>5348</v>
      </c>
      <c r="G2121" s="2">
        <v>5</v>
      </c>
      <c r="H2121" s="2" t="s">
        <v>5768</v>
      </c>
      <c r="I2121" s="2" t="s">
        <v>1936</v>
      </c>
      <c r="J2121" s="2" t="s">
        <v>612</v>
      </c>
      <c r="K2121" s="2" t="s">
        <v>42</v>
      </c>
      <c r="L2121" s="34" t="str">
        <f t="shared" si="132"/>
        <v>野本　大介 (5)</v>
      </c>
      <c r="M2121" s="34" t="str">
        <f t="shared" si="134"/>
        <v>00</v>
      </c>
      <c r="N2121" s="34" t="str">
        <f t="shared" si="133"/>
        <v>Daisuke NOMOTO (00)</v>
      </c>
      <c r="O2121" s="34">
        <f t="shared" si="135"/>
        <v>100002143</v>
      </c>
    </row>
    <row r="2122" spans="1:15" ht="18">
      <c r="A2122" s="186">
        <v>2144</v>
      </c>
      <c r="B2122" s="2">
        <v>491023</v>
      </c>
      <c r="C2122" s="2" t="s">
        <v>934</v>
      </c>
      <c r="D2122" s="2" t="s">
        <v>1937</v>
      </c>
      <c r="E2122" s="2" t="s">
        <v>1938</v>
      </c>
      <c r="F2122" s="196" t="s">
        <v>3877</v>
      </c>
      <c r="G2122" s="2">
        <v>6</v>
      </c>
      <c r="H2122" s="2" t="s">
        <v>5768</v>
      </c>
      <c r="I2122" s="2" t="s">
        <v>368</v>
      </c>
      <c r="J2122" s="2" t="s">
        <v>276</v>
      </c>
      <c r="K2122" s="2" t="s">
        <v>42</v>
      </c>
      <c r="L2122" s="34" t="str">
        <f t="shared" si="132"/>
        <v>西川　祥多 (6)</v>
      </c>
      <c r="M2122" s="34" t="str">
        <f t="shared" si="134"/>
        <v>01</v>
      </c>
      <c r="N2122" s="34" t="str">
        <f t="shared" si="133"/>
        <v>Shota NISHIKAWA (01)</v>
      </c>
      <c r="O2122" s="34">
        <f t="shared" si="135"/>
        <v>100002144</v>
      </c>
    </row>
    <row r="2123" spans="1:15" ht="18">
      <c r="A2123" s="186">
        <v>2145</v>
      </c>
      <c r="B2123" s="2">
        <v>491023</v>
      </c>
      <c r="C2123" s="2" t="s">
        <v>934</v>
      </c>
      <c r="D2123" s="2" t="s">
        <v>1939</v>
      </c>
      <c r="E2123" s="2" t="s">
        <v>1072</v>
      </c>
      <c r="F2123" s="196" t="s">
        <v>4250</v>
      </c>
      <c r="G2123" s="2">
        <v>5</v>
      </c>
      <c r="H2123" s="2" t="s">
        <v>5768</v>
      </c>
      <c r="I2123" s="2" t="s">
        <v>136</v>
      </c>
      <c r="J2123" s="2" t="s">
        <v>701</v>
      </c>
      <c r="K2123" s="2" t="s">
        <v>42</v>
      </c>
      <c r="L2123" s="34" t="str">
        <f t="shared" si="132"/>
        <v>齋藤　岳 (5)</v>
      </c>
      <c r="M2123" s="34" t="str">
        <f t="shared" si="134"/>
        <v>01</v>
      </c>
      <c r="N2123" s="34" t="str">
        <f t="shared" si="133"/>
        <v>Gaku SAITO (01)</v>
      </c>
      <c r="O2123" s="34">
        <f t="shared" si="135"/>
        <v>100002145</v>
      </c>
    </row>
    <row r="2124" spans="1:15" ht="18">
      <c r="A2124" s="186">
        <v>2146</v>
      </c>
      <c r="B2124" s="2">
        <v>491023</v>
      </c>
      <c r="C2124" s="2" t="s">
        <v>934</v>
      </c>
      <c r="D2124" s="2" t="s">
        <v>1940</v>
      </c>
      <c r="E2124" s="2" t="s">
        <v>1941</v>
      </c>
      <c r="F2124" s="196" t="s">
        <v>5349</v>
      </c>
      <c r="G2124" s="2">
        <v>6</v>
      </c>
      <c r="H2124" s="2" t="s">
        <v>5768</v>
      </c>
      <c r="I2124" s="2" t="s">
        <v>546</v>
      </c>
      <c r="J2124" s="2" t="s">
        <v>976</v>
      </c>
      <c r="K2124" s="2" t="s">
        <v>42</v>
      </c>
      <c r="L2124" s="34" t="str">
        <f t="shared" si="132"/>
        <v>朝井　啓斗 (6)</v>
      </c>
      <c r="M2124" s="34" t="str">
        <f t="shared" si="134"/>
        <v>01</v>
      </c>
      <c r="N2124" s="34" t="str">
        <f t="shared" si="133"/>
        <v>Keito ASAI (01)</v>
      </c>
      <c r="O2124" s="34">
        <f t="shared" si="135"/>
        <v>100002146</v>
      </c>
    </row>
    <row r="2125" spans="1:15" ht="18">
      <c r="A2125" s="186">
        <v>2147</v>
      </c>
      <c r="B2125" s="2">
        <v>491023</v>
      </c>
      <c r="C2125" s="2" t="s">
        <v>934</v>
      </c>
      <c r="D2125" s="2" t="s">
        <v>1942</v>
      </c>
      <c r="E2125" s="2" t="s">
        <v>1943</v>
      </c>
      <c r="F2125" s="196" t="s">
        <v>4086</v>
      </c>
      <c r="G2125" s="2">
        <v>5</v>
      </c>
      <c r="H2125" s="2" t="s">
        <v>5768</v>
      </c>
      <c r="I2125" s="2" t="s">
        <v>1944</v>
      </c>
      <c r="J2125" s="2" t="s">
        <v>847</v>
      </c>
      <c r="K2125" s="2" t="s">
        <v>42</v>
      </c>
      <c r="L2125" s="34" t="str">
        <f t="shared" si="132"/>
        <v>馬渕　健彰 (5)</v>
      </c>
      <c r="M2125" s="34" t="str">
        <f t="shared" si="134"/>
        <v>03</v>
      </c>
      <c r="N2125" s="34" t="str">
        <f t="shared" si="133"/>
        <v>Kensho MABUCHI (03)</v>
      </c>
      <c r="O2125" s="34">
        <f t="shared" si="135"/>
        <v>100002147</v>
      </c>
    </row>
    <row r="2126" spans="1:15" ht="18">
      <c r="A2126" s="186">
        <v>2148</v>
      </c>
      <c r="B2126" s="2">
        <v>491023</v>
      </c>
      <c r="C2126" s="2" t="s">
        <v>934</v>
      </c>
      <c r="D2126" s="2" t="s">
        <v>1945</v>
      </c>
      <c r="E2126" s="2" t="s">
        <v>1946</v>
      </c>
      <c r="F2126" s="196" t="s">
        <v>3781</v>
      </c>
      <c r="G2126" s="2">
        <v>6</v>
      </c>
      <c r="H2126" s="2" t="s">
        <v>5768</v>
      </c>
      <c r="I2126" s="2" t="s">
        <v>1947</v>
      </c>
      <c r="J2126" s="2" t="s">
        <v>1948</v>
      </c>
      <c r="K2126" s="2" t="s">
        <v>42</v>
      </c>
      <c r="L2126" s="34" t="str">
        <f t="shared" si="132"/>
        <v>井口　一歩 (6)</v>
      </c>
      <c r="M2126" s="34" t="str">
        <f t="shared" si="134"/>
        <v>01</v>
      </c>
      <c r="N2126" s="34" t="str">
        <f t="shared" si="133"/>
        <v>Itsuho INOGUCHI (01)</v>
      </c>
      <c r="O2126" s="34">
        <f t="shared" si="135"/>
        <v>100002148</v>
      </c>
    </row>
    <row r="2127" spans="1:15" ht="18">
      <c r="A2127" s="186">
        <v>2149</v>
      </c>
      <c r="B2127" s="2">
        <v>491023</v>
      </c>
      <c r="C2127" s="2" t="s">
        <v>934</v>
      </c>
      <c r="D2127" s="2" t="s">
        <v>5350</v>
      </c>
      <c r="E2127" s="2" t="s">
        <v>5351</v>
      </c>
      <c r="F2127" s="196" t="s">
        <v>4688</v>
      </c>
      <c r="G2127" s="2">
        <v>4</v>
      </c>
      <c r="H2127" s="2" t="s">
        <v>5768</v>
      </c>
      <c r="I2127" s="2" t="s">
        <v>5352</v>
      </c>
      <c r="J2127" s="2" t="s">
        <v>481</v>
      </c>
      <c r="K2127" s="2" t="s">
        <v>42</v>
      </c>
      <c r="L2127" s="34" t="str">
        <f t="shared" si="132"/>
        <v>城谷　賢祐 (4)</v>
      </c>
      <c r="M2127" s="34" t="str">
        <f t="shared" si="134"/>
        <v>01</v>
      </c>
      <c r="N2127" s="34" t="str">
        <f t="shared" si="133"/>
        <v>Kensuke SHIROTANI (01)</v>
      </c>
      <c r="O2127" s="34">
        <f t="shared" si="135"/>
        <v>100002149</v>
      </c>
    </row>
    <row r="2128" spans="1:15" ht="18">
      <c r="A2128" s="186">
        <v>2150</v>
      </c>
      <c r="B2128" s="2">
        <v>491023</v>
      </c>
      <c r="C2128" s="2" t="s">
        <v>934</v>
      </c>
      <c r="D2128" s="2" t="s">
        <v>9282</v>
      </c>
      <c r="E2128" s="2" t="s">
        <v>9283</v>
      </c>
      <c r="F2128" s="196" t="s">
        <v>3980</v>
      </c>
      <c r="G2128" s="2">
        <v>3</v>
      </c>
      <c r="H2128" s="2" t="s">
        <v>5768</v>
      </c>
      <c r="I2128" s="2" t="s">
        <v>278</v>
      </c>
      <c r="J2128" s="2" t="s">
        <v>71</v>
      </c>
      <c r="K2128" s="2" t="s">
        <v>42</v>
      </c>
      <c r="L2128" s="34" t="str">
        <f t="shared" si="132"/>
        <v>井上　紘希 (3)</v>
      </c>
      <c r="M2128" s="34" t="str">
        <f t="shared" si="134"/>
        <v>02</v>
      </c>
      <c r="N2128" s="34" t="str">
        <f t="shared" si="133"/>
        <v>Koki INOUE (02)</v>
      </c>
      <c r="O2128" s="34">
        <f t="shared" si="135"/>
        <v>100002150</v>
      </c>
    </row>
    <row r="2129" spans="1:15" ht="18">
      <c r="A2129" s="186">
        <v>2151</v>
      </c>
      <c r="B2129" s="2">
        <v>491023</v>
      </c>
      <c r="C2129" s="2" t="s">
        <v>934</v>
      </c>
      <c r="D2129" s="2" t="s">
        <v>9284</v>
      </c>
      <c r="E2129" s="2" t="s">
        <v>9285</v>
      </c>
      <c r="F2129" s="196" t="s">
        <v>5248</v>
      </c>
      <c r="G2129" s="2">
        <v>3</v>
      </c>
      <c r="H2129" s="2" t="s">
        <v>5768</v>
      </c>
      <c r="I2129" s="2" t="s">
        <v>1045</v>
      </c>
      <c r="J2129" s="2" t="s">
        <v>462</v>
      </c>
      <c r="K2129" s="2" t="s">
        <v>42</v>
      </c>
      <c r="L2129" s="34" t="str">
        <f t="shared" si="132"/>
        <v>小原　拓真 (3)</v>
      </c>
      <c r="M2129" s="34" t="str">
        <f t="shared" si="134"/>
        <v>05</v>
      </c>
      <c r="N2129" s="34" t="str">
        <f t="shared" si="133"/>
        <v>Takuma KOHARA (05)</v>
      </c>
      <c r="O2129" s="34">
        <f t="shared" si="135"/>
        <v>100002151</v>
      </c>
    </row>
    <row r="2130" spans="1:15" ht="18">
      <c r="A2130" s="186">
        <v>2152</v>
      </c>
      <c r="B2130" s="2">
        <v>491023</v>
      </c>
      <c r="C2130" s="2" t="s">
        <v>934</v>
      </c>
      <c r="D2130" s="2" t="s">
        <v>9286</v>
      </c>
      <c r="E2130" s="2" t="s">
        <v>9287</v>
      </c>
      <c r="F2130" s="196" t="s">
        <v>5183</v>
      </c>
      <c r="G2130" s="2">
        <v>3</v>
      </c>
      <c r="H2130" s="2" t="s">
        <v>5768</v>
      </c>
      <c r="I2130" s="2" t="s">
        <v>9288</v>
      </c>
      <c r="J2130" s="2" t="s">
        <v>3146</v>
      </c>
      <c r="K2130" s="2" t="s">
        <v>42</v>
      </c>
      <c r="L2130" s="34" t="str">
        <f t="shared" si="132"/>
        <v>田守　雅治 (3)</v>
      </c>
      <c r="M2130" s="34" t="str">
        <f t="shared" si="134"/>
        <v>04</v>
      </c>
      <c r="N2130" s="34" t="str">
        <f t="shared" si="133"/>
        <v>Masaharu TAMORI (04)</v>
      </c>
      <c r="O2130" s="34">
        <f t="shared" si="135"/>
        <v>100002152</v>
      </c>
    </row>
    <row r="2131" spans="1:15" ht="18">
      <c r="A2131" s="186">
        <v>2153</v>
      </c>
      <c r="B2131" s="2">
        <v>491023</v>
      </c>
      <c r="C2131" s="2" t="s">
        <v>934</v>
      </c>
      <c r="D2131" s="2" t="s">
        <v>9289</v>
      </c>
      <c r="E2131" s="2" t="s">
        <v>9290</v>
      </c>
      <c r="F2131" s="196" t="s">
        <v>9291</v>
      </c>
      <c r="G2131" s="2">
        <v>2</v>
      </c>
      <c r="H2131" s="2" t="s">
        <v>5768</v>
      </c>
      <c r="I2131" s="2" t="s">
        <v>87</v>
      </c>
      <c r="J2131" s="2" t="s">
        <v>45</v>
      </c>
      <c r="K2131" s="2" t="s">
        <v>42</v>
      </c>
      <c r="L2131" s="34" t="str">
        <f t="shared" si="132"/>
        <v>松本　康太郎 (2)</v>
      </c>
      <c r="M2131" s="34" t="str">
        <f t="shared" si="134"/>
        <v>06</v>
      </c>
      <c r="N2131" s="34" t="str">
        <f t="shared" si="133"/>
        <v>Kotaro MATSUMOTO (06)</v>
      </c>
      <c r="O2131" s="34">
        <f t="shared" si="135"/>
        <v>100002153</v>
      </c>
    </row>
    <row r="2132" spans="1:15" ht="18">
      <c r="A2132" s="186">
        <v>2154</v>
      </c>
      <c r="B2132" s="2">
        <v>491023</v>
      </c>
      <c r="C2132" s="2" t="s">
        <v>934</v>
      </c>
      <c r="D2132" s="2" t="s">
        <v>9292</v>
      </c>
      <c r="E2132" s="2" t="s">
        <v>9293</v>
      </c>
      <c r="F2132" s="196" t="s">
        <v>4587</v>
      </c>
      <c r="G2132" s="2">
        <v>2</v>
      </c>
      <c r="H2132" s="2" t="s">
        <v>5768</v>
      </c>
      <c r="I2132" s="2" t="s">
        <v>3101</v>
      </c>
      <c r="J2132" s="2" t="s">
        <v>154</v>
      </c>
      <c r="K2132" s="2" t="s">
        <v>42</v>
      </c>
      <c r="L2132" s="34" t="str">
        <f t="shared" si="132"/>
        <v>宮坂　裕真 (2)</v>
      </c>
      <c r="M2132" s="34" t="str">
        <f t="shared" si="134"/>
        <v>04</v>
      </c>
      <c r="N2132" s="34" t="str">
        <f t="shared" si="133"/>
        <v>Yuma MIYASAKA (04)</v>
      </c>
      <c r="O2132" s="34">
        <f t="shared" si="135"/>
        <v>100002154</v>
      </c>
    </row>
    <row r="2133" spans="1:15" ht="18">
      <c r="A2133" s="186">
        <v>2155</v>
      </c>
      <c r="B2133" s="2">
        <v>491023</v>
      </c>
      <c r="C2133" s="2" t="s">
        <v>934</v>
      </c>
      <c r="D2133" s="2" t="s">
        <v>9294</v>
      </c>
      <c r="E2133" s="2" t="s">
        <v>9295</v>
      </c>
      <c r="F2133" s="196" t="s">
        <v>7200</v>
      </c>
      <c r="G2133" s="2">
        <v>2</v>
      </c>
      <c r="H2133" s="2" t="s">
        <v>5768</v>
      </c>
      <c r="I2133" s="2" t="s">
        <v>159</v>
      </c>
      <c r="J2133" s="2" t="s">
        <v>406</v>
      </c>
      <c r="K2133" s="2" t="s">
        <v>42</v>
      </c>
      <c r="L2133" s="34" t="str">
        <f t="shared" si="132"/>
        <v>中谷　太紀 (2)</v>
      </c>
      <c r="M2133" s="34" t="str">
        <f t="shared" si="134"/>
        <v>05</v>
      </c>
      <c r="N2133" s="34" t="str">
        <f t="shared" si="133"/>
        <v>Taiki NAKATANI (05)</v>
      </c>
      <c r="O2133" s="34">
        <f t="shared" si="135"/>
        <v>100002155</v>
      </c>
    </row>
    <row r="2134" spans="1:15" ht="18">
      <c r="A2134" s="186">
        <v>2156</v>
      </c>
      <c r="B2134" s="2">
        <v>500004</v>
      </c>
      <c r="C2134" s="2" t="s">
        <v>1101</v>
      </c>
      <c r="D2134" s="2" t="s">
        <v>2992</v>
      </c>
      <c r="E2134" s="2" t="s">
        <v>2993</v>
      </c>
      <c r="F2134" s="196" t="s">
        <v>5312</v>
      </c>
      <c r="G2134" s="2">
        <v>4</v>
      </c>
      <c r="H2134" s="2" t="s">
        <v>5760</v>
      </c>
      <c r="I2134" s="2" t="s">
        <v>3154</v>
      </c>
      <c r="J2134" s="2" t="s">
        <v>856</v>
      </c>
      <c r="K2134" s="2" t="s">
        <v>42</v>
      </c>
      <c r="L2134" s="34" t="str">
        <f t="shared" si="132"/>
        <v>徳田　天馬 (4)</v>
      </c>
      <c r="M2134" s="34" t="str">
        <f t="shared" si="134"/>
        <v>04</v>
      </c>
      <c r="N2134" s="34" t="str">
        <f t="shared" si="133"/>
        <v>Temma TOKUTA (04)</v>
      </c>
      <c r="O2134" s="34">
        <f t="shared" si="135"/>
        <v>100002156</v>
      </c>
    </row>
    <row r="2135" spans="1:15" ht="18">
      <c r="A2135" s="186">
        <v>2157</v>
      </c>
      <c r="B2135" s="2">
        <v>500004</v>
      </c>
      <c r="C2135" s="2" t="s">
        <v>1101</v>
      </c>
      <c r="D2135" s="2" t="s">
        <v>2994</v>
      </c>
      <c r="E2135" s="2" t="s">
        <v>2995</v>
      </c>
      <c r="F2135" s="196" t="s">
        <v>5223</v>
      </c>
      <c r="G2135" s="2">
        <v>4</v>
      </c>
      <c r="H2135" s="2" t="s">
        <v>5768</v>
      </c>
      <c r="I2135" s="2" t="s">
        <v>48</v>
      </c>
      <c r="J2135" s="2" t="s">
        <v>830</v>
      </c>
      <c r="K2135" s="2" t="s">
        <v>42</v>
      </c>
      <c r="L2135" s="34" t="str">
        <f t="shared" si="132"/>
        <v>岡田　友徳 (4)</v>
      </c>
      <c r="M2135" s="34" t="str">
        <f t="shared" si="134"/>
        <v>02</v>
      </c>
      <c r="N2135" s="34" t="str">
        <f t="shared" si="133"/>
        <v>Tomonori OKADA (02)</v>
      </c>
      <c r="O2135" s="34">
        <f t="shared" si="135"/>
        <v>100002157</v>
      </c>
    </row>
    <row r="2136" spans="1:15" ht="18">
      <c r="A2136" s="186">
        <v>2158</v>
      </c>
      <c r="B2136" s="2">
        <v>500004</v>
      </c>
      <c r="C2136" s="2" t="s">
        <v>1101</v>
      </c>
      <c r="D2136" s="2" t="s">
        <v>5681</v>
      </c>
      <c r="E2136" s="2" t="s">
        <v>5682</v>
      </c>
      <c r="F2136" s="196" t="s">
        <v>6039</v>
      </c>
      <c r="G2136" s="2">
        <v>3</v>
      </c>
      <c r="H2136" s="2" t="s">
        <v>5759</v>
      </c>
      <c r="I2136" s="2" t="s">
        <v>656</v>
      </c>
      <c r="J2136" s="2" t="s">
        <v>98</v>
      </c>
      <c r="K2136" s="2" t="s">
        <v>42</v>
      </c>
      <c r="L2136" s="34" t="str">
        <f t="shared" ref="L2136:L2198" si="136">IF($A2136="","",$D2136&amp;" ("&amp;$G2136&amp;")")</f>
        <v>堀田　悠裕 (3)</v>
      </c>
      <c r="M2136" s="34" t="str">
        <f t="shared" si="134"/>
        <v>04</v>
      </c>
      <c r="N2136" s="34" t="str">
        <f t="shared" ref="N2136:N2198" si="137">IF($A2136="","",$J2136&amp;" "&amp;$I2136&amp;" ("&amp;$M2136&amp;")")</f>
        <v>Yusuke HORITA (04)</v>
      </c>
      <c r="O2136" s="34">
        <f t="shared" si="135"/>
        <v>100002158</v>
      </c>
    </row>
    <row r="2137" spans="1:15" ht="18">
      <c r="A2137" s="186">
        <v>2159</v>
      </c>
      <c r="B2137" s="2">
        <v>500004</v>
      </c>
      <c r="C2137" s="2" t="s">
        <v>1101</v>
      </c>
      <c r="D2137" s="2" t="s">
        <v>5683</v>
      </c>
      <c r="E2137" s="2" t="s">
        <v>5684</v>
      </c>
      <c r="F2137" s="196" t="s">
        <v>6248</v>
      </c>
      <c r="G2137" s="2">
        <v>3</v>
      </c>
      <c r="H2137" s="2" t="s">
        <v>5759</v>
      </c>
      <c r="I2137" s="2" t="s">
        <v>9296</v>
      </c>
      <c r="J2137" s="2" t="s">
        <v>590</v>
      </c>
      <c r="K2137" s="2" t="s">
        <v>42</v>
      </c>
      <c r="L2137" s="34" t="str">
        <f t="shared" si="136"/>
        <v>大竹　玲央 (3)</v>
      </c>
      <c r="M2137" s="34" t="str">
        <f t="shared" si="134"/>
        <v>04</v>
      </c>
      <c r="N2137" s="34" t="str">
        <f t="shared" si="137"/>
        <v>Reo OTAKE (04)</v>
      </c>
      <c r="O2137" s="34">
        <f t="shared" si="135"/>
        <v>100002159</v>
      </c>
    </row>
    <row r="2138" spans="1:15" ht="18">
      <c r="A2138" s="186">
        <v>2160</v>
      </c>
      <c r="B2138" s="2">
        <v>500004</v>
      </c>
      <c r="C2138" s="2" t="s">
        <v>1101</v>
      </c>
      <c r="D2138" s="2" t="s">
        <v>5685</v>
      </c>
      <c r="E2138" s="2" t="s">
        <v>5686</v>
      </c>
      <c r="F2138" s="196" t="s">
        <v>5282</v>
      </c>
      <c r="G2138" s="2">
        <v>3</v>
      </c>
      <c r="H2138" s="2" t="s">
        <v>5759</v>
      </c>
      <c r="I2138" s="2" t="s">
        <v>5687</v>
      </c>
      <c r="J2138" s="2" t="s">
        <v>200</v>
      </c>
      <c r="K2138" s="2" t="s">
        <v>42</v>
      </c>
      <c r="L2138" s="34" t="str">
        <f t="shared" si="136"/>
        <v>佐山　和寿也 (3)</v>
      </c>
      <c r="M2138" s="34" t="str">
        <f t="shared" si="134"/>
        <v>05</v>
      </c>
      <c r="N2138" s="34" t="str">
        <f t="shared" si="137"/>
        <v>Kazuya SAYAMA (05)</v>
      </c>
      <c r="O2138" s="34">
        <f t="shared" si="135"/>
        <v>100002160</v>
      </c>
    </row>
    <row r="2139" spans="1:15" ht="18">
      <c r="A2139" s="186">
        <v>2161</v>
      </c>
      <c r="B2139" s="2">
        <v>500004</v>
      </c>
      <c r="C2139" s="2" t="s">
        <v>1101</v>
      </c>
      <c r="D2139" s="2" t="s">
        <v>9297</v>
      </c>
      <c r="E2139" s="2" t="s">
        <v>9298</v>
      </c>
      <c r="F2139" s="196" t="s">
        <v>5112</v>
      </c>
      <c r="G2139" s="2">
        <v>3</v>
      </c>
      <c r="H2139" s="2" t="s">
        <v>5759</v>
      </c>
      <c r="I2139" s="2" t="s">
        <v>1221</v>
      </c>
      <c r="J2139" s="2" t="s">
        <v>1076</v>
      </c>
      <c r="K2139" s="2" t="s">
        <v>42</v>
      </c>
      <c r="L2139" s="34" t="str">
        <f t="shared" si="136"/>
        <v>松浦　楓 (3)</v>
      </c>
      <c r="M2139" s="34" t="str">
        <f t="shared" si="134"/>
        <v>04</v>
      </c>
      <c r="N2139" s="34" t="str">
        <f t="shared" si="137"/>
        <v>Kaede MATSUURA (04)</v>
      </c>
      <c r="O2139" s="34">
        <f t="shared" si="135"/>
        <v>100002161</v>
      </c>
    </row>
    <row r="2140" spans="1:15" ht="18">
      <c r="A2140" s="186">
        <v>2162</v>
      </c>
      <c r="B2140" s="2">
        <v>500004</v>
      </c>
      <c r="C2140" s="2" t="s">
        <v>1101</v>
      </c>
      <c r="D2140" s="2" t="s">
        <v>9299</v>
      </c>
      <c r="E2140" s="2" t="s">
        <v>9300</v>
      </c>
      <c r="F2140" s="196" t="s">
        <v>7955</v>
      </c>
      <c r="G2140" s="2">
        <v>2</v>
      </c>
      <c r="H2140" s="2" t="s">
        <v>5762</v>
      </c>
      <c r="I2140" s="2" t="s">
        <v>370</v>
      </c>
      <c r="J2140" s="2" t="s">
        <v>96</v>
      </c>
      <c r="K2140" s="2" t="s">
        <v>42</v>
      </c>
      <c r="L2140" s="34" t="str">
        <f t="shared" si="136"/>
        <v>辻本　裕士 (2)</v>
      </c>
      <c r="M2140" s="34" t="str">
        <f t="shared" si="134"/>
        <v>05</v>
      </c>
      <c r="N2140" s="34" t="str">
        <f t="shared" si="137"/>
        <v>Yushi TSUJIMOTO (05)</v>
      </c>
      <c r="O2140" s="34">
        <f t="shared" si="135"/>
        <v>100002162</v>
      </c>
    </row>
    <row r="2141" spans="1:15" ht="18">
      <c r="A2141" s="186">
        <v>2163</v>
      </c>
      <c r="B2141" s="2">
        <v>500004</v>
      </c>
      <c r="C2141" s="2" t="s">
        <v>1101</v>
      </c>
      <c r="D2141" s="2" t="s">
        <v>9301</v>
      </c>
      <c r="E2141" s="2" t="s">
        <v>9302</v>
      </c>
      <c r="F2141" s="196" t="s">
        <v>5871</v>
      </c>
      <c r="G2141" s="2">
        <v>2</v>
      </c>
      <c r="H2141" s="2" t="s">
        <v>5759</v>
      </c>
      <c r="I2141" s="2" t="s">
        <v>278</v>
      </c>
      <c r="J2141" s="2" t="s">
        <v>9303</v>
      </c>
      <c r="K2141" s="2" t="s">
        <v>42</v>
      </c>
      <c r="L2141" s="34" t="str">
        <f t="shared" si="136"/>
        <v>井上　武尊 (2)</v>
      </c>
      <c r="M2141" s="34" t="str">
        <f t="shared" si="134"/>
        <v>05</v>
      </c>
      <c r="N2141" s="34" t="str">
        <f t="shared" si="137"/>
        <v>Hotaka INOUE (05)</v>
      </c>
      <c r="O2141" s="34">
        <f t="shared" si="135"/>
        <v>100002163</v>
      </c>
    </row>
    <row r="2142" spans="1:15" ht="18">
      <c r="A2142" s="186">
        <v>2164</v>
      </c>
      <c r="B2142" s="2">
        <v>500004</v>
      </c>
      <c r="C2142" s="2" t="s">
        <v>1101</v>
      </c>
      <c r="D2142" s="2" t="s">
        <v>9304</v>
      </c>
      <c r="E2142" s="2" t="s">
        <v>9305</v>
      </c>
      <c r="F2142" s="196" t="s">
        <v>5292</v>
      </c>
      <c r="G2142" s="2">
        <v>2</v>
      </c>
      <c r="H2142" s="2" t="s">
        <v>5759</v>
      </c>
      <c r="I2142" s="2" t="s">
        <v>9306</v>
      </c>
      <c r="J2142" s="2" t="s">
        <v>362</v>
      </c>
      <c r="K2142" s="2" t="s">
        <v>42</v>
      </c>
      <c r="L2142" s="34" t="str">
        <f t="shared" si="136"/>
        <v>宮林　勇琉 (2)</v>
      </c>
      <c r="M2142" s="34" t="str">
        <f t="shared" si="134"/>
        <v>05</v>
      </c>
      <c r="N2142" s="34" t="str">
        <f t="shared" si="137"/>
        <v>Takeru MIYABAYASHI (05)</v>
      </c>
      <c r="O2142" s="34">
        <f t="shared" si="135"/>
        <v>100002164</v>
      </c>
    </row>
    <row r="2143" spans="1:15" ht="18">
      <c r="A2143" s="186">
        <v>2165</v>
      </c>
      <c r="B2143" s="2">
        <v>500004</v>
      </c>
      <c r="C2143" s="2" t="s">
        <v>1101</v>
      </c>
      <c r="D2143" s="2" t="s">
        <v>9307</v>
      </c>
      <c r="E2143" s="2" t="s">
        <v>9308</v>
      </c>
      <c r="F2143" s="196" t="s">
        <v>6681</v>
      </c>
      <c r="G2143" s="2">
        <v>2</v>
      </c>
      <c r="H2143" s="2" t="s">
        <v>5759</v>
      </c>
      <c r="I2143" s="2" t="s">
        <v>125</v>
      </c>
      <c r="J2143" s="2" t="s">
        <v>250</v>
      </c>
      <c r="K2143" s="2" t="s">
        <v>42</v>
      </c>
      <c r="L2143" s="34" t="str">
        <f t="shared" si="136"/>
        <v>安藤　暖都 (2)</v>
      </c>
      <c r="M2143" s="34" t="str">
        <f t="shared" si="134"/>
        <v>05</v>
      </c>
      <c r="N2143" s="34" t="str">
        <f t="shared" si="137"/>
        <v>Haruto ANDO (05)</v>
      </c>
      <c r="O2143" s="34">
        <f t="shared" si="135"/>
        <v>100002165</v>
      </c>
    </row>
    <row r="2144" spans="1:15" ht="18">
      <c r="A2144" s="186">
        <v>2166</v>
      </c>
      <c r="B2144" s="2">
        <v>500004</v>
      </c>
      <c r="C2144" s="2" t="s">
        <v>1101</v>
      </c>
      <c r="D2144" s="2" t="s">
        <v>9309</v>
      </c>
      <c r="E2144" s="2" t="s">
        <v>9310</v>
      </c>
      <c r="F2144" s="196" t="s">
        <v>8507</v>
      </c>
      <c r="G2144" s="2">
        <v>2</v>
      </c>
      <c r="H2144" s="2" t="s">
        <v>5759</v>
      </c>
      <c r="I2144" s="2" t="s">
        <v>491</v>
      </c>
      <c r="J2144" s="2" t="s">
        <v>321</v>
      </c>
      <c r="K2144" s="2" t="s">
        <v>42</v>
      </c>
      <c r="L2144" s="34" t="str">
        <f t="shared" si="136"/>
        <v>黒田　健人 (2)</v>
      </c>
      <c r="M2144" s="34" t="str">
        <f t="shared" si="134"/>
        <v>05</v>
      </c>
      <c r="N2144" s="34" t="str">
        <f t="shared" si="137"/>
        <v>Kento KURODA (05)</v>
      </c>
      <c r="O2144" s="34">
        <f t="shared" si="135"/>
        <v>100002166</v>
      </c>
    </row>
    <row r="2145" spans="1:15" ht="18">
      <c r="A2145" s="186">
        <v>2167</v>
      </c>
      <c r="B2145" s="2">
        <v>500004</v>
      </c>
      <c r="C2145" s="2" t="s">
        <v>1101</v>
      </c>
      <c r="D2145" s="2" t="s">
        <v>9311</v>
      </c>
      <c r="E2145" s="2" t="s">
        <v>9312</v>
      </c>
      <c r="F2145" s="196" t="s">
        <v>9313</v>
      </c>
      <c r="G2145" s="2">
        <v>2</v>
      </c>
      <c r="H2145" s="2" t="s">
        <v>5759</v>
      </c>
      <c r="I2145" s="2" t="s">
        <v>9314</v>
      </c>
      <c r="J2145" s="2" t="s">
        <v>116</v>
      </c>
      <c r="K2145" s="2" t="s">
        <v>42</v>
      </c>
      <c r="L2145" s="34" t="str">
        <f t="shared" si="136"/>
        <v>京免　知輝 (2)</v>
      </c>
      <c r="M2145" s="34" t="str">
        <f t="shared" si="134"/>
        <v>05</v>
      </c>
      <c r="N2145" s="34" t="str">
        <f t="shared" si="137"/>
        <v>Tomoki KYOMEN (05)</v>
      </c>
      <c r="O2145" s="34">
        <f t="shared" si="135"/>
        <v>100002167</v>
      </c>
    </row>
    <row r="2146" spans="1:15" ht="18">
      <c r="A2146" s="186">
        <v>2168</v>
      </c>
      <c r="B2146" s="2">
        <v>490092</v>
      </c>
      <c r="C2146" s="2" t="s">
        <v>805</v>
      </c>
      <c r="D2146" s="2" t="s">
        <v>806</v>
      </c>
      <c r="E2146" s="2" t="s">
        <v>807</v>
      </c>
      <c r="F2146" s="196" t="s">
        <v>5266</v>
      </c>
      <c r="G2146" s="2" t="s">
        <v>501</v>
      </c>
      <c r="H2146" s="2" t="s">
        <v>5760</v>
      </c>
      <c r="I2146" s="2" t="s">
        <v>809</v>
      </c>
      <c r="J2146" s="2" t="s">
        <v>808</v>
      </c>
      <c r="K2146" s="2" t="s">
        <v>42</v>
      </c>
      <c r="L2146" s="34" t="str">
        <f t="shared" si="136"/>
        <v>若松　天晴 (M2)</v>
      </c>
      <c r="M2146" s="34" t="str">
        <f t="shared" si="134"/>
        <v>01</v>
      </c>
      <c r="N2146" s="34" t="str">
        <f t="shared" si="137"/>
        <v>Tensei WAKAMATSU (01)</v>
      </c>
      <c r="O2146" s="34">
        <f t="shared" si="135"/>
        <v>100002168</v>
      </c>
    </row>
    <row r="2147" spans="1:15" ht="18">
      <c r="A2147" s="186">
        <v>2169</v>
      </c>
      <c r="B2147" s="2">
        <v>490092</v>
      </c>
      <c r="C2147" s="2" t="s">
        <v>805</v>
      </c>
      <c r="D2147" s="2" t="s">
        <v>1034</v>
      </c>
      <c r="E2147" s="2" t="s">
        <v>1035</v>
      </c>
      <c r="F2147" s="196" t="s">
        <v>4692</v>
      </c>
      <c r="G2147" s="2" t="s">
        <v>172</v>
      </c>
      <c r="H2147" s="2" t="s">
        <v>5760</v>
      </c>
      <c r="I2147" s="2" t="s">
        <v>277</v>
      </c>
      <c r="J2147" s="2" t="s">
        <v>227</v>
      </c>
      <c r="K2147" s="2" t="s">
        <v>42</v>
      </c>
      <c r="L2147" s="34" t="str">
        <f t="shared" si="136"/>
        <v>松井　洋輔 (M1)</v>
      </c>
      <c r="M2147" s="34" t="str">
        <f t="shared" si="134"/>
        <v>02</v>
      </c>
      <c r="N2147" s="34" t="str">
        <f t="shared" si="137"/>
        <v>Yosuke MATSUI (02)</v>
      </c>
      <c r="O2147" s="34">
        <f t="shared" si="135"/>
        <v>100002169</v>
      </c>
    </row>
    <row r="2148" spans="1:15" ht="18">
      <c r="A2148" s="186">
        <v>2170</v>
      </c>
      <c r="B2148" s="2">
        <v>490092</v>
      </c>
      <c r="C2148" s="2" t="s">
        <v>805</v>
      </c>
      <c r="D2148" s="2" t="s">
        <v>2770</v>
      </c>
      <c r="E2148" s="2" t="s">
        <v>2771</v>
      </c>
      <c r="F2148" s="196" t="s">
        <v>3993</v>
      </c>
      <c r="G2148" s="2">
        <v>4</v>
      </c>
      <c r="H2148" s="2" t="s">
        <v>5760</v>
      </c>
      <c r="I2148" s="2" t="s">
        <v>412</v>
      </c>
      <c r="J2148" s="2" t="s">
        <v>75</v>
      </c>
      <c r="K2148" s="2" t="s">
        <v>42</v>
      </c>
      <c r="L2148" s="34" t="str">
        <f t="shared" si="136"/>
        <v>高木　祐汰 (4)</v>
      </c>
      <c r="M2148" s="34" t="str">
        <f t="shared" si="134"/>
        <v>04</v>
      </c>
      <c r="N2148" s="34" t="str">
        <f t="shared" si="137"/>
        <v>Yudai TAKAGI (04)</v>
      </c>
      <c r="O2148" s="34">
        <f t="shared" si="135"/>
        <v>100002170</v>
      </c>
    </row>
    <row r="2149" spans="1:15" ht="18">
      <c r="A2149" s="186">
        <v>2171</v>
      </c>
      <c r="B2149" s="2">
        <v>490092</v>
      </c>
      <c r="C2149" s="2" t="s">
        <v>805</v>
      </c>
      <c r="D2149" s="2" t="s">
        <v>9315</v>
      </c>
      <c r="E2149" s="2" t="s">
        <v>9316</v>
      </c>
      <c r="F2149" s="196" t="s">
        <v>9317</v>
      </c>
      <c r="G2149" s="2" t="s">
        <v>501</v>
      </c>
      <c r="H2149" s="2" t="s">
        <v>5760</v>
      </c>
      <c r="I2149" s="2" t="s">
        <v>610</v>
      </c>
      <c r="J2149" s="2" t="s">
        <v>612</v>
      </c>
      <c r="K2149" s="2" t="s">
        <v>42</v>
      </c>
      <c r="L2149" s="34" t="str">
        <f t="shared" si="136"/>
        <v>杉浦　大輔 (M2)</v>
      </c>
      <c r="M2149" s="34" t="str">
        <f t="shared" si="134"/>
        <v>01</v>
      </c>
      <c r="N2149" s="34" t="str">
        <f t="shared" si="137"/>
        <v>Daisuke SUGIURA (01)</v>
      </c>
      <c r="O2149" s="34">
        <f t="shared" si="135"/>
        <v>100002171</v>
      </c>
    </row>
    <row r="2150" spans="1:15" ht="18">
      <c r="A2150" s="186">
        <v>2172</v>
      </c>
      <c r="B2150" s="2">
        <v>490092</v>
      </c>
      <c r="C2150" s="2" t="s">
        <v>805</v>
      </c>
      <c r="D2150" s="2" t="s">
        <v>9318</v>
      </c>
      <c r="E2150" s="2" t="s">
        <v>9319</v>
      </c>
      <c r="F2150" s="196" t="s">
        <v>7435</v>
      </c>
      <c r="G2150" s="2">
        <v>1</v>
      </c>
      <c r="H2150" s="2" t="s">
        <v>5760</v>
      </c>
      <c r="I2150" s="2" t="s">
        <v>441</v>
      </c>
      <c r="J2150" s="2" t="s">
        <v>939</v>
      </c>
      <c r="K2150" s="2" t="s">
        <v>42</v>
      </c>
      <c r="L2150" s="34" t="str">
        <f t="shared" si="136"/>
        <v>武田　真奈斗 (1)</v>
      </c>
      <c r="M2150" s="34" t="str">
        <f t="shared" si="134"/>
        <v>06</v>
      </c>
      <c r="N2150" s="34" t="str">
        <f t="shared" si="137"/>
        <v>Manato TAKEDA (06)</v>
      </c>
      <c r="O2150" s="34">
        <f t="shared" si="135"/>
        <v>100002172</v>
      </c>
    </row>
    <row r="2151" spans="1:15" ht="18">
      <c r="A2151" s="186">
        <v>2173</v>
      </c>
      <c r="B2151" s="2">
        <v>492413</v>
      </c>
      <c r="C2151" s="2" t="s">
        <v>796</v>
      </c>
      <c r="D2151" s="2" t="s">
        <v>5695</v>
      </c>
      <c r="E2151" s="2" t="s">
        <v>5696</v>
      </c>
      <c r="F2151" s="196" t="s">
        <v>5047</v>
      </c>
      <c r="G2151" s="2">
        <v>3</v>
      </c>
      <c r="H2151" s="2" t="s">
        <v>5760</v>
      </c>
      <c r="I2151" s="2" t="s">
        <v>3112</v>
      </c>
      <c r="J2151" s="2" t="s">
        <v>101</v>
      </c>
      <c r="K2151" s="2" t="s">
        <v>42</v>
      </c>
      <c r="L2151" s="34" t="str">
        <f t="shared" si="136"/>
        <v>宮城　亮佑 (3)</v>
      </c>
      <c r="M2151" s="34" t="str">
        <f t="shared" si="134"/>
        <v>05</v>
      </c>
      <c r="N2151" s="34" t="str">
        <f t="shared" si="137"/>
        <v>Ryosuke MIYAGI (05)</v>
      </c>
      <c r="O2151" s="34">
        <f t="shared" si="135"/>
        <v>100002173</v>
      </c>
    </row>
    <row r="2152" spans="1:15" ht="18">
      <c r="A2152" s="186">
        <v>2174</v>
      </c>
      <c r="B2152" s="2">
        <v>492413</v>
      </c>
      <c r="C2152" s="2" t="s">
        <v>796</v>
      </c>
      <c r="D2152" s="2" t="s">
        <v>5697</v>
      </c>
      <c r="E2152" s="2" t="s">
        <v>5698</v>
      </c>
      <c r="F2152" s="196" t="s">
        <v>3689</v>
      </c>
      <c r="G2152" s="2">
        <v>3</v>
      </c>
      <c r="H2152" s="2" t="s">
        <v>5760</v>
      </c>
      <c r="I2152" s="2" t="s">
        <v>2231</v>
      </c>
      <c r="J2152" s="2" t="s">
        <v>276</v>
      </c>
      <c r="K2152" s="2" t="s">
        <v>42</v>
      </c>
      <c r="L2152" s="34" t="str">
        <f t="shared" si="136"/>
        <v>中戸　翔大 (3)</v>
      </c>
      <c r="M2152" s="34" t="str">
        <f t="shared" si="134"/>
        <v>04</v>
      </c>
      <c r="N2152" s="34" t="str">
        <f t="shared" si="137"/>
        <v>Shota NAKATO (04)</v>
      </c>
      <c r="O2152" s="34">
        <f t="shared" si="135"/>
        <v>100002174</v>
      </c>
    </row>
    <row r="2153" spans="1:15" ht="18">
      <c r="A2153" s="186">
        <v>2175</v>
      </c>
      <c r="B2153" s="2">
        <v>492413</v>
      </c>
      <c r="C2153" s="2" t="s">
        <v>796</v>
      </c>
      <c r="D2153" s="2" t="s">
        <v>9320</v>
      </c>
      <c r="E2153" s="2" t="s">
        <v>9321</v>
      </c>
      <c r="F2153" s="196" t="s">
        <v>6055</v>
      </c>
      <c r="G2153" s="2">
        <v>2</v>
      </c>
      <c r="H2153" s="2" t="s">
        <v>5760</v>
      </c>
      <c r="I2153" s="2" t="s">
        <v>3137</v>
      </c>
      <c r="J2153" s="2" t="s">
        <v>211</v>
      </c>
      <c r="K2153" s="2" t="s">
        <v>42</v>
      </c>
      <c r="L2153" s="34" t="str">
        <f t="shared" si="136"/>
        <v>前川　剛志 (2)</v>
      </c>
      <c r="M2153" s="34" t="str">
        <f t="shared" si="134"/>
        <v>05</v>
      </c>
      <c r="N2153" s="34" t="str">
        <f t="shared" si="137"/>
        <v>Tsuyoshi MAEGAWA (05)</v>
      </c>
      <c r="O2153" s="34">
        <f t="shared" si="135"/>
        <v>100002175</v>
      </c>
    </row>
    <row r="2154" spans="1:15" ht="18">
      <c r="A2154" s="186">
        <v>2176</v>
      </c>
      <c r="B2154" s="2">
        <v>492413</v>
      </c>
      <c r="C2154" s="2" t="s">
        <v>796</v>
      </c>
      <c r="D2154" s="2" t="s">
        <v>9322</v>
      </c>
      <c r="E2154" s="2" t="s">
        <v>9323</v>
      </c>
      <c r="F2154" s="196" t="s">
        <v>3546</v>
      </c>
      <c r="G2154" s="2">
        <v>3</v>
      </c>
      <c r="H2154" s="2" t="s">
        <v>5760</v>
      </c>
      <c r="I2154" s="2" t="s">
        <v>9324</v>
      </c>
      <c r="J2154" s="2" t="s">
        <v>171</v>
      </c>
      <c r="K2154" s="2" t="s">
        <v>42</v>
      </c>
      <c r="L2154" s="34" t="str">
        <f t="shared" si="136"/>
        <v>樋笠　太郎 (3)</v>
      </c>
      <c r="M2154" s="34" t="str">
        <f t="shared" si="134"/>
        <v>04</v>
      </c>
      <c r="N2154" s="34" t="str">
        <f t="shared" si="137"/>
        <v>Taro HIGASA (04)</v>
      </c>
      <c r="O2154" s="34">
        <f t="shared" si="135"/>
        <v>100002176</v>
      </c>
    </row>
    <row r="2155" spans="1:15" ht="18">
      <c r="A2155" s="186">
        <v>2177</v>
      </c>
      <c r="B2155" s="2">
        <v>492413</v>
      </c>
      <c r="C2155" s="2" t="s">
        <v>796</v>
      </c>
      <c r="D2155" s="2" t="s">
        <v>9325</v>
      </c>
      <c r="E2155" s="2" t="s">
        <v>9326</v>
      </c>
      <c r="F2155" s="196" t="s">
        <v>7914</v>
      </c>
      <c r="G2155" s="2">
        <v>1</v>
      </c>
      <c r="H2155" s="2" t="s">
        <v>5760</v>
      </c>
      <c r="I2155" s="2" t="s">
        <v>100</v>
      </c>
      <c r="J2155" s="2" t="s">
        <v>123</v>
      </c>
      <c r="K2155" s="2" t="s">
        <v>42</v>
      </c>
      <c r="L2155" s="34" t="str">
        <f t="shared" si="136"/>
        <v>岩本　幸介 (1)</v>
      </c>
      <c r="M2155" s="34" t="str">
        <f t="shared" si="134"/>
        <v>06</v>
      </c>
      <c r="N2155" s="34" t="str">
        <f t="shared" si="137"/>
        <v>Kosuke IWAMOTO (06)</v>
      </c>
      <c r="O2155" s="34">
        <f t="shared" si="135"/>
        <v>100002177</v>
      </c>
    </row>
    <row r="2156" spans="1:15" ht="18">
      <c r="A2156" s="186">
        <v>2178</v>
      </c>
      <c r="B2156" s="2">
        <v>400991</v>
      </c>
      <c r="C2156" s="2" t="s">
        <v>929</v>
      </c>
      <c r="D2156" s="2" t="s">
        <v>927</v>
      </c>
      <c r="E2156" s="2" t="s">
        <v>928</v>
      </c>
      <c r="F2156" s="196" t="s">
        <v>5261</v>
      </c>
      <c r="G2156" s="2">
        <v>6</v>
      </c>
      <c r="H2156" s="2" t="s">
        <v>5759</v>
      </c>
      <c r="I2156" s="2" t="s">
        <v>74</v>
      </c>
      <c r="J2156" s="2" t="s">
        <v>118</v>
      </c>
      <c r="K2156" s="2" t="s">
        <v>42</v>
      </c>
      <c r="L2156" s="34" t="str">
        <f t="shared" si="136"/>
        <v>村上　将悟 (6)</v>
      </c>
      <c r="M2156" s="34" t="str">
        <f t="shared" si="134"/>
        <v>93</v>
      </c>
      <c r="N2156" s="34" t="str">
        <f t="shared" si="137"/>
        <v>Shogo MURAKAMI (93)</v>
      </c>
      <c r="O2156" s="34">
        <f t="shared" si="135"/>
        <v>100002178</v>
      </c>
    </row>
    <row r="2157" spans="1:15" ht="18">
      <c r="A2157" s="186">
        <v>2179</v>
      </c>
      <c r="B2157" s="2">
        <v>400991</v>
      </c>
      <c r="C2157" s="2" t="s">
        <v>929</v>
      </c>
      <c r="D2157" s="2" t="s">
        <v>930</v>
      </c>
      <c r="E2157" s="2" t="s">
        <v>931</v>
      </c>
      <c r="F2157" s="196" t="s">
        <v>5262</v>
      </c>
      <c r="G2157" s="2">
        <v>6</v>
      </c>
      <c r="H2157" s="2" t="s">
        <v>5760</v>
      </c>
      <c r="I2157" s="2" t="s">
        <v>933</v>
      </c>
      <c r="J2157" s="2" t="s">
        <v>932</v>
      </c>
      <c r="K2157" s="2" t="s">
        <v>42</v>
      </c>
      <c r="L2157" s="34" t="str">
        <f t="shared" si="136"/>
        <v>阿賀　康生 (6)</v>
      </c>
      <c r="M2157" s="34" t="str">
        <f t="shared" si="134"/>
        <v>93</v>
      </c>
      <c r="N2157" s="34" t="str">
        <f t="shared" si="137"/>
        <v>Yasuo AGA (93)</v>
      </c>
      <c r="O2157" s="34">
        <f t="shared" si="135"/>
        <v>100002179</v>
      </c>
    </row>
    <row r="2158" spans="1:15" ht="18">
      <c r="A2158" s="186">
        <v>2180</v>
      </c>
      <c r="B2158" s="2">
        <v>400991</v>
      </c>
      <c r="C2158" s="2" t="s">
        <v>929</v>
      </c>
      <c r="D2158" s="2" t="s">
        <v>1986</v>
      </c>
      <c r="E2158" s="2" t="s">
        <v>1987</v>
      </c>
      <c r="F2158" s="196" t="s">
        <v>5263</v>
      </c>
      <c r="G2158" s="2">
        <v>4</v>
      </c>
      <c r="H2158" s="2" t="s">
        <v>5759</v>
      </c>
      <c r="I2158" s="2" t="s">
        <v>527</v>
      </c>
      <c r="J2158" s="2" t="s">
        <v>176</v>
      </c>
      <c r="K2158" s="2" t="s">
        <v>42</v>
      </c>
      <c r="L2158" s="34" t="str">
        <f t="shared" si="136"/>
        <v>久冨　優太 (4)</v>
      </c>
      <c r="M2158" s="34" t="str">
        <f t="shared" si="134"/>
        <v>95</v>
      </c>
      <c r="N2158" s="34" t="str">
        <f t="shared" si="137"/>
        <v>Yuta HISATOMI (95)</v>
      </c>
      <c r="O2158" s="34">
        <f t="shared" si="135"/>
        <v>100002180</v>
      </c>
    </row>
    <row r="2159" spans="1:15" ht="18">
      <c r="A2159" s="186">
        <v>2181</v>
      </c>
      <c r="B2159" s="2" t="s">
        <v>1427</v>
      </c>
      <c r="C2159" s="2" t="s">
        <v>9327</v>
      </c>
      <c r="D2159" s="2" t="s">
        <v>9328</v>
      </c>
      <c r="E2159" s="2" t="s">
        <v>9329</v>
      </c>
      <c r="F2159" s="196" t="s">
        <v>9330</v>
      </c>
      <c r="G2159" s="2">
        <v>1</v>
      </c>
      <c r="H2159" s="2" t="s">
        <v>5759</v>
      </c>
      <c r="I2159" s="2" t="s">
        <v>582</v>
      </c>
      <c r="J2159" s="2" t="s">
        <v>9331</v>
      </c>
      <c r="K2159" s="2" t="s">
        <v>42</v>
      </c>
      <c r="L2159" s="34" t="str">
        <f t="shared" si="136"/>
        <v>小西　健仁 (1)</v>
      </c>
      <c r="M2159" s="34" t="str">
        <f t="shared" si="134"/>
        <v>06</v>
      </c>
      <c r="N2159" s="34" t="str">
        <f t="shared" si="137"/>
        <v>Takehito KONISHI (06)</v>
      </c>
      <c r="O2159" s="34">
        <f t="shared" si="135"/>
        <v>100002181</v>
      </c>
    </row>
    <row r="2160" spans="1:15" ht="18">
      <c r="A2160" s="186">
        <v>2182</v>
      </c>
      <c r="B2160" s="2">
        <v>492522</v>
      </c>
      <c r="C2160" s="2" t="s">
        <v>9332</v>
      </c>
      <c r="D2160" s="2" t="s">
        <v>9333</v>
      </c>
      <c r="E2160" s="2" t="s">
        <v>9334</v>
      </c>
      <c r="F2160" s="196" t="s">
        <v>9143</v>
      </c>
      <c r="G2160" s="2"/>
      <c r="H2160" s="2" t="s">
        <v>1427</v>
      </c>
      <c r="I2160" s="2" t="s">
        <v>129</v>
      </c>
      <c r="J2160" s="2" t="s">
        <v>976</v>
      </c>
      <c r="K2160" s="2" t="s">
        <v>42</v>
      </c>
      <c r="L2160" s="34" t="str">
        <f t="shared" si="136"/>
        <v>田中　啓翔 ()</v>
      </c>
      <c r="M2160" s="34" t="str">
        <f t="shared" si="134"/>
        <v>06</v>
      </c>
      <c r="N2160" s="34" t="str">
        <f t="shared" si="137"/>
        <v>Keito TANAKA (06)</v>
      </c>
      <c r="O2160" s="34">
        <f t="shared" si="135"/>
        <v>100002182</v>
      </c>
    </row>
    <row r="2161" spans="1:15" ht="18">
      <c r="A2161" s="186">
        <v>2183</v>
      </c>
      <c r="B2161" s="2">
        <v>490047</v>
      </c>
      <c r="C2161" s="2" t="s">
        <v>938</v>
      </c>
      <c r="D2161" s="2" t="s">
        <v>2786</v>
      </c>
      <c r="E2161" s="2" t="s">
        <v>2787</v>
      </c>
      <c r="F2161" s="196" t="s">
        <v>3834</v>
      </c>
      <c r="G2161" s="2">
        <v>4</v>
      </c>
      <c r="H2161" s="2" t="s">
        <v>5978</v>
      </c>
      <c r="I2161" s="2" t="s">
        <v>3092</v>
      </c>
      <c r="J2161" s="2" t="s">
        <v>3093</v>
      </c>
      <c r="K2161" s="2" t="s">
        <v>42</v>
      </c>
      <c r="L2161" s="34" t="str">
        <f t="shared" si="136"/>
        <v>幸田　稔也 (4)</v>
      </c>
      <c r="M2161" s="34" t="str">
        <f t="shared" si="134"/>
        <v>03</v>
      </c>
      <c r="N2161" s="34" t="str">
        <f t="shared" si="137"/>
        <v>Toshiya KODA (03)</v>
      </c>
      <c r="O2161" s="34">
        <f t="shared" si="135"/>
        <v>100002183</v>
      </c>
    </row>
    <row r="2162" spans="1:15" ht="18">
      <c r="A2162" s="186">
        <v>2184</v>
      </c>
      <c r="B2162" s="2">
        <v>490047</v>
      </c>
      <c r="C2162" s="2" t="s">
        <v>938</v>
      </c>
      <c r="D2162" s="2" t="s">
        <v>2790</v>
      </c>
      <c r="E2162" s="2" t="s">
        <v>2791</v>
      </c>
      <c r="F2162" s="196" t="s">
        <v>4701</v>
      </c>
      <c r="G2162" s="2">
        <v>4</v>
      </c>
      <c r="H2162" s="2" t="s">
        <v>5978</v>
      </c>
      <c r="I2162" s="2" t="s">
        <v>623</v>
      </c>
      <c r="J2162" s="2" t="s">
        <v>3094</v>
      </c>
      <c r="K2162" s="2" t="s">
        <v>42</v>
      </c>
      <c r="L2162" s="34" t="str">
        <f t="shared" si="136"/>
        <v>大久保　慧輝 (4)</v>
      </c>
      <c r="M2162" s="34" t="str">
        <f t="shared" si="134"/>
        <v>03</v>
      </c>
      <c r="N2162" s="34" t="str">
        <f t="shared" si="137"/>
        <v>Satoki OKUBO (03)</v>
      </c>
      <c r="O2162" s="34">
        <f t="shared" si="135"/>
        <v>100002184</v>
      </c>
    </row>
    <row r="2163" spans="1:15" ht="18">
      <c r="A2163" s="186">
        <v>2185</v>
      </c>
      <c r="B2163" s="2">
        <v>490047</v>
      </c>
      <c r="C2163" s="2" t="s">
        <v>938</v>
      </c>
      <c r="D2163" s="2" t="s">
        <v>5356</v>
      </c>
      <c r="E2163" s="2" t="s">
        <v>5357</v>
      </c>
      <c r="F2163" s="196" t="s">
        <v>4039</v>
      </c>
      <c r="G2163" s="2">
        <v>4</v>
      </c>
      <c r="H2163" s="2" t="s">
        <v>5779</v>
      </c>
      <c r="I2163" s="2" t="s">
        <v>129</v>
      </c>
      <c r="J2163" s="2" t="s">
        <v>5358</v>
      </c>
      <c r="K2163" s="2" t="s">
        <v>42</v>
      </c>
      <c r="L2163" s="34" t="str">
        <f t="shared" si="136"/>
        <v>田中　亜周 (4)</v>
      </c>
      <c r="M2163" s="34" t="str">
        <f t="shared" si="134"/>
        <v>04</v>
      </c>
      <c r="N2163" s="34" t="str">
        <f t="shared" si="137"/>
        <v>Ashu TANAKA (04)</v>
      </c>
      <c r="O2163" s="34">
        <f t="shared" si="135"/>
        <v>100002185</v>
      </c>
    </row>
    <row r="2164" spans="1:15" ht="18">
      <c r="A2164" s="186">
        <v>2186</v>
      </c>
      <c r="B2164" s="2">
        <v>490047</v>
      </c>
      <c r="C2164" s="2" t="s">
        <v>938</v>
      </c>
      <c r="D2164" s="2" t="s">
        <v>2788</v>
      </c>
      <c r="E2164" s="2" t="s">
        <v>2789</v>
      </c>
      <c r="F2164" s="196" t="s">
        <v>4073</v>
      </c>
      <c r="G2164" s="2">
        <v>4</v>
      </c>
      <c r="H2164" s="2" t="s">
        <v>5978</v>
      </c>
      <c r="I2164" s="2" t="s">
        <v>5353</v>
      </c>
      <c r="J2164" s="2" t="s">
        <v>71</v>
      </c>
      <c r="K2164" s="2" t="s">
        <v>42</v>
      </c>
      <c r="L2164" s="34" t="str">
        <f t="shared" si="136"/>
        <v>出雲　滉己 (4)</v>
      </c>
      <c r="M2164" s="34" t="str">
        <f t="shared" si="134"/>
        <v>04</v>
      </c>
      <c r="N2164" s="34" t="str">
        <f t="shared" si="137"/>
        <v>Koki IZUMO (04)</v>
      </c>
      <c r="O2164" s="34">
        <f t="shared" si="135"/>
        <v>100002186</v>
      </c>
    </row>
    <row r="2165" spans="1:15" ht="18">
      <c r="A2165" s="186">
        <v>2187</v>
      </c>
      <c r="B2165" s="2">
        <v>490047</v>
      </c>
      <c r="C2165" s="2" t="s">
        <v>938</v>
      </c>
      <c r="D2165" s="2" t="s">
        <v>3308</v>
      </c>
      <c r="E2165" s="2" t="s">
        <v>3309</v>
      </c>
      <c r="F2165" s="196" t="s">
        <v>3884</v>
      </c>
      <c r="G2165" s="2">
        <v>4</v>
      </c>
      <c r="H2165" s="2" t="s">
        <v>5978</v>
      </c>
      <c r="I2165" s="2" t="s">
        <v>478</v>
      </c>
      <c r="J2165" s="2" t="s">
        <v>181</v>
      </c>
      <c r="K2165" s="2" t="s">
        <v>42</v>
      </c>
      <c r="L2165" s="34" t="str">
        <f t="shared" si="136"/>
        <v>岩崎　海人 (4)</v>
      </c>
      <c r="M2165" s="34" t="str">
        <f t="shared" si="134"/>
        <v>03</v>
      </c>
      <c r="N2165" s="34" t="str">
        <f t="shared" si="137"/>
        <v>Kaito IWASAKI (03)</v>
      </c>
      <c r="O2165" s="34">
        <f t="shared" si="135"/>
        <v>100002187</v>
      </c>
    </row>
    <row r="2166" spans="1:15" ht="18">
      <c r="A2166" s="186">
        <v>2188</v>
      </c>
      <c r="B2166" s="2">
        <v>490047</v>
      </c>
      <c r="C2166" s="2" t="s">
        <v>938</v>
      </c>
      <c r="D2166" s="2" t="s">
        <v>3311</v>
      </c>
      <c r="E2166" s="2" t="s">
        <v>3312</v>
      </c>
      <c r="F2166" s="196" t="s">
        <v>5355</v>
      </c>
      <c r="G2166" s="2">
        <v>4</v>
      </c>
      <c r="H2166" s="2" t="s">
        <v>5978</v>
      </c>
      <c r="I2166" s="2" t="s">
        <v>998</v>
      </c>
      <c r="J2166" s="2" t="s">
        <v>130</v>
      </c>
      <c r="K2166" s="2" t="s">
        <v>42</v>
      </c>
      <c r="L2166" s="34" t="str">
        <f t="shared" si="136"/>
        <v>米山　竜也 (4)</v>
      </c>
      <c r="M2166" s="34" t="str">
        <f t="shared" si="134"/>
        <v>02</v>
      </c>
      <c r="N2166" s="34" t="str">
        <f t="shared" si="137"/>
        <v>Tatsuya YONEYAMA (02)</v>
      </c>
      <c r="O2166" s="34">
        <f t="shared" si="135"/>
        <v>100002188</v>
      </c>
    </row>
    <row r="2167" spans="1:15" ht="18">
      <c r="A2167" s="186">
        <v>2189</v>
      </c>
      <c r="B2167" s="2">
        <v>490047</v>
      </c>
      <c r="C2167" s="2" t="s">
        <v>938</v>
      </c>
      <c r="D2167" s="2" t="s">
        <v>9335</v>
      </c>
      <c r="E2167" s="2" t="s">
        <v>9336</v>
      </c>
      <c r="F2167" s="196" t="s">
        <v>9028</v>
      </c>
      <c r="G2167" s="2">
        <v>3</v>
      </c>
      <c r="H2167" s="2" t="s">
        <v>5834</v>
      </c>
      <c r="I2167" s="2" t="s">
        <v>9337</v>
      </c>
      <c r="J2167" s="2" t="s">
        <v>60</v>
      </c>
      <c r="K2167" s="2" t="s">
        <v>42</v>
      </c>
      <c r="L2167" s="34" t="str">
        <f t="shared" si="136"/>
        <v>元屋　拓巳 (3)</v>
      </c>
      <c r="M2167" s="34" t="str">
        <f t="shared" si="134"/>
        <v>05</v>
      </c>
      <c r="N2167" s="34" t="str">
        <f t="shared" si="137"/>
        <v>Takumi MOTOYA (05)</v>
      </c>
      <c r="O2167" s="34">
        <f t="shared" si="135"/>
        <v>100002189</v>
      </c>
    </row>
    <row r="2168" spans="1:15" ht="18">
      <c r="A2168" s="186">
        <v>2190</v>
      </c>
      <c r="B2168" s="2">
        <v>490047</v>
      </c>
      <c r="C2168" s="2" t="s">
        <v>938</v>
      </c>
      <c r="D2168" s="2" t="s">
        <v>9338</v>
      </c>
      <c r="E2168" s="2" t="s">
        <v>9339</v>
      </c>
      <c r="F2168" s="196" t="s">
        <v>6039</v>
      </c>
      <c r="G2168" s="2">
        <v>3</v>
      </c>
      <c r="H2168" s="2" t="s">
        <v>5834</v>
      </c>
      <c r="I2168" s="2" t="s">
        <v>277</v>
      </c>
      <c r="J2168" s="2" t="s">
        <v>481</v>
      </c>
      <c r="K2168" s="2" t="s">
        <v>42</v>
      </c>
      <c r="L2168" s="34" t="str">
        <f t="shared" si="136"/>
        <v>松井　健輔 (3)</v>
      </c>
      <c r="M2168" s="34" t="str">
        <f t="shared" si="134"/>
        <v>04</v>
      </c>
      <c r="N2168" s="34" t="str">
        <f t="shared" si="137"/>
        <v>Kensuke MATSUI (04)</v>
      </c>
      <c r="O2168" s="34">
        <f t="shared" si="135"/>
        <v>100002190</v>
      </c>
    </row>
    <row r="2169" spans="1:15" ht="18">
      <c r="A2169" s="186">
        <v>2191</v>
      </c>
      <c r="B2169" s="2">
        <v>490047</v>
      </c>
      <c r="C2169" s="2" t="s">
        <v>938</v>
      </c>
      <c r="D2169" s="2" t="s">
        <v>9340</v>
      </c>
      <c r="E2169" s="2" t="s">
        <v>9341</v>
      </c>
      <c r="F2169" s="196" t="s">
        <v>7723</v>
      </c>
      <c r="G2169" s="2">
        <v>2</v>
      </c>
      <c r="H2169" s="2" t="s">
        <v>5978</v>
      </c>
      <c r="I2169" s="2" t="s">
        <v>4738</v>
      </c>
      <c r="J2169" s="2" t="s">
        <v>7364</v>
      </c>
      <c r="K2169" s="2" t="s">
        <v>42</v>
      </c>
      <c r="L2169" s="34" t="str">
        <f t="shared" si="136"/>
        <v>藤谷　俊太朗 (2)</v>
      </c>
      <c r="M2169" s="34" t="str">
        <f t="shared" si="134"/>
        <v>05</v>
      </c>
      <c r="N2169" s="34" t="str">
        <f t="shared" si="137"/>
        <v>Shuntaro FUJITANI (05)</v>
      </c>
      <c r="O2169" s="34">
        <f t="shared" si="135"/>
        <v>100002191</v>
      </c>
    </row>
    <row r="2170" spans="1:15" ht="18">
      <c r="A2170" s="186">
        <v>2192</v>
      </c>
      <c r="B2170" s="2">
        <v>490047</v>
      </c>
      <c r="C2170" s="2" t="s">
        <v>938</v>
      </c>
      <c r="D2170" s="2" t="s">
        <v>9342</v>
      </c>
      <c r="E2170" s="2" t="s">
        <v>9343</v>
      </c>
      <c r="F2170" s="196" t="s">
        <v>6781</v>
      </c>
      <c r="G2170" s="2">
        <v>2</v>
      </c>
      <c r="H2170" s="2" t="s">
        <v>5834</v>
      </c>
      <c r="I2170" s="2" t="s">
        <v>476</v>
      </c>
      <c r="J2170" s="2" t="s">
        <v>339</v>
      </c>
      <c r="K2170" s="2" t="s">
        <v>42</v>
      </c>
      <c r="L2170" s="34" t="str">
        <f t="shared" si="136"/>
        <v>奥村　明浩 (2)</v>
      </c>
      <c r="M2170" s="34" t="str">
        <f t="shared" ref="M2170:M2233" si="138">IF($A2170="","",RIGHT(YEAR($F2170),2))</f>
        <v>05</v>
      </c>
      <c r="N2170" s="34" t="str">
        <f t="shared" si="137"/>
        <v>Akihiro OKUMURA (05)</v>
      </c>
      <c r="O2170" s="34">
        <f t="shared" ref="O2170:O2233" si="139">IF($A2170="","",100000000+$A2170)</f>
        <v>100002192</v>
      </c>
    </row>
    <row r="2171" spans="1:15" ht="18">
      <c r="A2171" s="186">
        <v>2193</v>
      </c>
      <c r="B2171" s="2">
        <v>490047</v>
      </c>
      <c r="C2171" s="2" t="s">
        <v>938</v>
      </c>
      <c r="D2171" s="2" t="s">
        <v>9344</v>
      </c>
      <c r="E2171" s="2" t="s">
        <v>9345</v>
      </c>
      <c r="F2171" s="196" t="s">
        <v>9034</v>
      </c>
      <c r="G2171" s="2">
        <v>2</v>
      </c>
      <c r="H2171" s="2" t="s">
        <v>5834</v>
      </c>
      <c r="I2171" s="2" t="s">
        <v>876</v>
      </c>
      <c r="J2171" s="2" t="s">
        <v>94</v>
      </c>
      <c r="K2171" s="2" t="s">
        <v>42</v>
      </c>
      <c r="L2171" s="34" t="str">
        <f t="shared" si="136"/>
        <v>北野　颯太 (2)</v>
      </c>
      <c r="M2171" s="34" t="str">
        <f t="shared" si="138"/>
        <v>05</v>
      </c>
      <c r="N2171" s="34" t="str">
        <f t="shared" si="137"/>
        <v>Sota KITANO (05)</v>
      </c>
      <c r="O2171" s="34">
        <f t="shared" si="139"/>
        <v>100002193</v>
      </c>
    </row>
    <row r="2172" spans="1:15" ht="18">
      <c r="A2172" s="186">
        <v>2194</v>
      </c>
      <c r="B2172" s="2">
        <v>490047</v>
      </c>
      <c r="C2172" s="2" t="s">
        <v>938</v>
      </c>
      <c r="D2172" s="2" t="s">
        <v>9346</v>
      </c>
      <c r="E2172" s="2" t="s">
        <v>9347</v>
      </c>
      <c r="F2172" s="196" t="s">
        <v>9034</v>
      </c>
      <c r="G2172" s="2">
        <v>2</v>
      </c>
      <c r="H2172" s="2" t="s">
        <v>5834</v>
      </c>
      <c r="I2172" s="2" t="s">
        <v>410</v>
      </c>
      <c r="J2172" s="2" t="s">
        <v>85</v>
      </c>
      <c r="K2172" s="2" t="s">
        <v>42</v>
      </c>
      <c r="L2172" s="34" t="str">
        <f t="shared" si="136"/>
        <v>五藤　翔 (2)</v>
      </c>
      <c r="M2172" s="34" t="str">
        <f t="shared" si="138"/>
        <v>05</v>
      </c>
      <c r="N2172" s="34" t="str">
        <f t="shared" si="137"/>
        <v>Sho GOTO (05)</v>
      </c>
      <c r="O2172" s="34">
        <f t="shared" si="139"/>
        <v>100002194</v>
      </c>
    </row>
    <row r="2173" spans="1:15" ht="18">
      <c r="A2173" s="186">
        <v>2195</v>
      </c>
      <c r="B2173" s="2">
        <v>490047</v>
      </c>
      <c r="C2173" s="2" t="s">
        <v>938</v>
      </c>
      <c r="D2173" s="2" t="s">
        <v>9348</v>
      </c>
      <c r="E2173" s="2" t="s">
        <v>9349</v>
      </c>
      <c r="F2173" s="196" t="s">
        <v>7872</v>
      </c>
      <c r="G2173" s="2">
        <v>2</v>
      </c>
      <c r="H2173" s="2" t="s">
        <v>5834</v>
      </c>
      <c r="I2173" s="2" t="s">
        <v>349</v>
      </c>
      <c r="J2173" s="2" t="s">
        <v>970</v>
      </c>
      <c r="K2173" s="2" t="s">
        <v>42</v>
      </c>
      <c r="L2173" s="34" t="str">
        <f t="shared" si="136"/>
        <v>橋本　諒 (2)</v>
      </c>
      <c r="M2173" s="34" t="str">
        <f t="shared" si="138"/>
        <v>04</v>
      </c>
      <c r="N2173" s="34" t="str">
        <f t="shared" si="137"/>
        <v>Satoru HASHIMOTO (04)</v>
      </c>
      <c r="O2173" s="34">
        <f t="shared" si="139"/>
        <v>100002195</v>
      </c>
    </row>
    <row r="2174" spans="1:15" ht="18">
      <c r="A2174" s="186">
        <v>2196</v>
      </c>
      <c r="B2174" s="2">
        <v>490047</v>
      </c>
      <c r="C2174" s="2" t="s">
        <v>938</v>
      </c>
      <c r="D2174" s="2" t="s">
        <v>9350</v>
      </c>
      <c r="E2174" s="2" t="s">
        <v>9351</v>
      </c>
      <c r="F2174" s="196" t="s">
        <v>9352</v>
      </c>
      <c r="G2174" s="2">
        <v>2</v>
      </c>
      <c r="H2174" s="2" t="s">
        <v>5834</v>
      </c>
      <c r="I2174" s="2" t="s">
        <v>1039</v>
      </c>
      <c r="J2174" s="2" t="s">
        <v>3117</v>
      </c>
      <c r="K2174" s="2" t="s">
        <v>42</v>
      </c>
      <c r="L2174" s="34" t="str">
        <f t="shared" si="136"/>
        <v>梅村　豪 (2)</v>
      </c>
      <c r="M2174" s="34" t="str">
        <f t="shared" si="138"/>
        <v>04</v>
      </c>
      <c r="N2174" s="34" t="str">
        <f t="shared" si="137"/>
        <v>Go UMEMURA (04)</v>
      </c>
      <c r="O2174" s="34">
        <f t="shared" si="139"/>
        <v>100002196</v>
      </c>
    </row>
    <row r="2175" spans="1:15" ht="18">
      <c r="A2175" s="186">
        <v>2197</v>
      </c>
      <c r="B2175" s="2">
        <v>490047</v>
      </c>
      <c r="C2175" s="2" t="s">
        <v>938</v>
      </c>
      <c r="D2175" s="2" t="s">
        <v>9353</v>
      </c>
      <c r="E2175" s="2" t="s">
        <v>9354</v>
      </c>
      <c r="F2175" s="196" t="s">
        <v>6106</v>
      </c>
      <c r="G2175" s="2">
        <v>2</v>
      </c>
      <c r="H2175" s="2" t="s">
        <v>5834</v>
      </c>
      <c r="I2175" s="2" t="s">
        <v>1321</v>
      </c>
      <c r="J2175" s="2" t="s">
        <v>276</v>
      </c>
      <c r="K2175" s="2" t="s">
        <v>42</v>
      </c>
      <c r="L2175" s="34" t="str">
        <f t="shared" si="136"/>
        <v>甲斐　翔太 (2)</v>
      </c>
      <c r="M2175" s="34" t="str">
        <f t="shared" si="138"/>
        <v>05</v>
      </c>
      <c r="N2175" s="34" t="str">
        <f t="shared" si="137"/>
        <v>Shota KAI (05)</v>
      </c>
      <c r="O2175" s="34">
        <f t="shared" si="139"/>
        <v>100002197</v>
      </c>
    </row>
    <row r="2176" spans="1:15" ht="18">
      <c r="A2176" s="186">
        <v>2198</v>
      </c>
      <c r="B2176" s="2">
        <v>490047</v>
      </c>
      <c r="C2176" s="2" t="s">
        <v>938</v>
      </c>
      <c r="D2176" s="2" t="s">
        <v>9355</v>
      </c>
      <c r="E2176" s="2" t="s">
        <v>9356</v>
      </c>
      <c r="F2176" s="196" t="s">
        <v>7060</v>
      </c>
      <c r="G2176" s="2">
        <v>2</v>
      </c>
      <c r="H2176" s="2" t="s">
        <v>5834</v>
      </c>
      <c r="I2176" s="2" t="s">
        <v>9357</v>
      </c>
      <c r="J2176" s="2" t="s">
        <v>250</v>
      </c>
      <c r="K2176" s="2" t="s">
        <v>42</v>
      </c>
      <c r="L2176" s="34" t="str">
        <f t="shared" si="136"/>
        <v>和氣　悠斗 (2)</v>
      </c>
      <c r="M2176" s="34" t="str">
        <f t="shared" si="138"/>
        <v>05</v>
      </c>
      <c r="N2176" s="34" t="str">
        <f t="shared" si="137"/>
        <v>Haruto WAKI (05)</v>
      </c>
      <c r="O2176" s="34">
        <f t="shared" si="139"/>
        <v>100002198</v>
      </c>
    </row>
    <row r="2177" spans="1:15" ht="18">
      <c r="A2177" s="186">
        <v>2199</v>
      </c>
      <c r="B2177" s="2">
        <v>490047</v>
      </c>
      <c r="C2177" s="2" t="s">
        <v>938</v>
      </c>
      <c r="D2177" s="2" t="s">
        <v>9358</v>
      </c>
      <c r="E2177" s="2" t="s">
        <v>9359</v>
      </c>
      <c r="F2177" s="196" t="s">
        <v>6039</v>
      </c>
      <c r="G2177" s="2">
        <v>2</v>
      </c>
      <c r="H2177" s="2" t="s">
        <v>5978</v>
      </c>
      <c r="I2177" s="2" t="s">
        <v>9360</v>
      </c>
      <c r="J2177" s="2" t="s">
        <v>45</v>
      </c>
      <c r="K2177" s="2" t="s">
        <v>42</v>
      </c>
      <c r="L2177" s="34" t="str">
        <f t="shared" si="136"/>
        <v>上原　皐太郎 (2)</v>
      </c>
      <c r="M2177" s="34" t="str">
        <f t="shared" si="138"/>
        <v>04</v>
      </c>
      <c r="N2177" s="34" t="str">
        <f t="shared" si="137"/>
        <v>Kotaro UEHARA (04)</v>
      </c>
      <c r="O2177" s="34">
        <f t="shared" si="139"/>
        <v>100002199</v>
      </c>
    </row>
    <row r="2178" spans="1:15" ht="18">
      <c r="A2178" s="186">
        <v>2200</v>
      </c>
      <c r="B2178" s="2">
        <v>490047</v>
      </c>
      <c r="C2178" s="2" t="s">
        <v>938</v>
      </c>
      <c r="D2178" s="2" t="s">
        <v>9361</v>
      </c>
      <c r="E2178" s="2" t="s">
        <v>9362</v>
      </c>
      <c r="F2178" s="196" t="s">
        <v>7504</v>
      </c>
      <c r="G2178" s="2">
        <v>2</v>
      </c>
      <c r="H2178" s="2" t="s">
        <v>5978</v>
      </c>
      <c r="I2178" s="2" t="s">
        <v>492</v>
      </c>
      <c r="J2178" s="2" t="s">
        <v>92</v>
      </c>
      <c r="K2178" s="2" t="s">
        <v>42</v>
      </c>
      <c r="L2178" s="34" t="str">
        <f t="shared" si="136"/>
        <v>小川　隼 (2)</v>
      </c>
      <c r="M2178" s="34" t="str">
        <f t="shared" si="138"/>
        <v>05</v>
      </c>
      <c r="N2178" s="34" t="str">
        <f t="shared" si="137"/>
        <v>Hayato OGAWA (05)</v>
      </c>
      <c r="O2178" s="34">
        <f t="shared" si="139"/>
        <v>100002200</v>
      </c>
    </row>
    <row r="2179" spans="1:15" ht="18">
      <c r="A2179" s="186">
        <v>2201</v>
      </c>
      <c r="B2179" s="2">
        <v>492234</v>
      </c>
      <c r="C2179" s="2" t="s">
        <v>810</v>
      </c>
      <c r="D2179" s="2" t="s">
        <v>9363</v>
      </c>
      <c r="E2179" s="2" t="s">
        <v>9364</v>
      </c>
      <c r="F2179" s="196" t="s">
        <v>7103</v>
      </c>
      <c r="G2179" s="2">
        <v>1</v>
      </c>
      <c r="H2179" s="2" t="s">
        <v>5760</v>
      </c>
      <c r="I2179" s="2" t="s">
        <v>825</v>
      </c>
      <c r="J2179" s="2" t="s">
        <v>53</v>
      </c>
      <c r="K2179" s="2" t="s">
        <v>42</v>
      </c>
      <c r="L2179" s="34" t="str">
        <f t="shared" si="136"/>
        <v>有田　佑紀 (1)</v>
      </c>
      <c r="M2179" s="34" t="str">
        <f t="shared" si="138"/>
        <v>06</v>
      </c>
      <c r="N2179" s="34" t="str">
        <f t="shared" si="137"/>
        <v>Yuki ARITA (06)</v>
      </c>
      <c r="O2179" s="34">
        <f t="shared" si="139"/>
        <v>100002201</v>
      </c>
    </row>
    <row r="2180" spans="1:15" ht="18">
      <c r="A2180" s="186">
        <v>2202</v>
      </c>
      <c r="B2180" s="2">
        <v>492214</v>
      </c>
      <c r="C2180" s="2" t="s">
        <v>9365</v>
      </c>
      <c r="D2180" s="2" t="s">
        <v>9366</v>
      </c>
      <c r="E2180" s="2" t="s">
        <v>9367</v>
      </c>
      <c r="F2180" s="196" t="s">
        <v>8141</v>
      </c>
      <c r="G2180" s="2">
        <v>2</v>
      </c>
      <c r="H2180" s="2" t="s">
        <v>5759</v>
      </c>
      <c r="I2180" s="2" t="s">
        <v>231</v>
      </c>
      <c r="J2180" s="2" t="s">
        <v>558</v>
      </c>
      <c r="K2180" s="2" t="s">
        <v>42</v>
      </c>
      <c r="L2180" s="34" t="str">
        <f t="shared" si="136"/>
        <v>河本　悟志 (2)</v>
      </c>
      <c r="M2180" s="34" t="str">
        <f t="shared" si="138"/>
        <v>05</v>
      </c>
      <c r="N2180" s="34" t="str">
        <f t="shared" si="137"/>
        <v>Satoshi KAWAMOTO (05)</v>
      </c>
      <c r="O2180" s="34">
        <f t="shared" si="139"/>
        <v>100002202</v>
      </c>
    </row>
    <row r="2181" spans="1:15" ht="18">
      <c r="A2181" s="186">
        <v>2203</v>
      </c>
      <c r="B2181" s="2">
        <v>492214</v>
      </c>
      <c r="C2181" s="2" t="s">
        <v>9365</v>
      </c>
      <c r="D2181" s="2" t="s">
        <v>9368</v>
      </c>
      <c r="E2181" s="2" t="s">
        <v>9369</v>
      </c>
      <c r="F2181" s="196" t="s">
        <v>6310</v>
      </c>
      <c r="G2181" s="2">
        <v>2</v>
      </c>
      <c r="H2181" s="2" t="s">
        <v>5759</v>
      </c>
      <c r="I2181" s="2" t="s">
        <v>9370</v>
      </c>
      <c r="J2181" s="2" t="s">
        <v>109</v>
      </c>
      <c r="K2181" s="2" t="s">
        <v>42</v>
      </c>
      <c r="L2181" s="34" t="str">
        <f t="shared" si="136"/>
        <v>藤江　健太 (2)</v>
      </c>
      <c r="M2181" s="34" t="str">
        <f t="shared" si="138"/>
        <v>05</v>
      </c>
      <c r="N2181" s="34" t="str">
        <f t="shared" si="137"/>
        <v>Kenta FUZIE (05)</v>
      </c>
      <c r="O2181" s="34">
        <f t="shared" si="139"/>
        <v>100002203</v>
      </c>
    </row>
    <row r="2182" spans="1:15" ht="18">
      <c r="A2182" s="186">
        <v>2204</v>
      </c>
      <c r="B2182" s="2">
        <v>492214</v>
      </c>
      <c r="C2182" s="2" t="s">
        <v>9365</v>
      </c>
      <c r="D2182" s="2" t="s">
        <v>9371</v>
      </c>
      <c r="E2182" s="2" t="s">
        <v>9372</v>
      </c>
      <c r="F2182" s="196" t="s">
        <v>6532</v>
      </c>
      <c r="G2182" s="2">
        <v>2</v>
      </c>
      <c r="H2182" s="2" t="s">
        <v>5760</v>
      </c>
      <c r="I2182" s="2" t="s">
        <v>9373</v>
      </c>
      <c r="J2182" s="2" t="s">
        <v>346</v>
      </c>
      <c r="K2182" s="2" t="s">
        <v>42</v>
      </c>
      <c r="L2182" s="34" t="str">
        <f t="shared" si="136"/>
        <v>尾副　宏樹 (2)</v>
      </c>
      <c r="M2182" s="34" t="str">
        <f t="shared" si="138"/>
        <v>05</v>
      </c>
      <c r="N2182" s="34" t="str">
        <f t="shared" si="137"/>
        <v>Hiroki OZOE (05)</v>
      </c>
      <c r="O2182" s="34">
        <f t="shared" si="139"/>
        <v>100002204</v>
      </c>
    </row>
    <row r="2183" spans="1:15" ht="18">
      <c r="A2183" s="186">
        <v>2205</v>
      </c>
      <c r="B2183" s="2">
        <v>492214</v>
      </c>
      <c r="C2183" s="2" t="s">
        <v>9365</v>
      </c>
      <c r="D2183" s="2" t="s">
        <v>9374</v>
      </c>
      <c r="E2183" s="2" t="s">
        <v>9375</v>
      </c>
      <c r="F2183" s="196" t="s">
        <v>9376</v>
      </c>
      <c r="G2183" s="2">
        <v>2</v>
      </c>
      <c r="H2183" s="2" t="s">
        <v>5760</v>
      </c>
      <c r="I2183" s="2" t="s">
        <v>263</v>
      </c>
      <c r="J2183" s="2" t="s">
        <v>105</v>
      </c>
      <c r="K2183" s="2" t="s">
        <v>42</v>
      </c>
      <c r="L2183" s="34" t="str">
        <f t="shared" si="136"/>
        <v>西村　太一 (2)</v>
      </c>
      <c r="M2183" s="34" t="str">
        <f t="shared" si="138"/>
        <v>06</v>
      </c>
      <c r="N2183" s="34" t="str">
        <f t="shared" si="137"/>
        <v>Taichi NISHIMURA (06)</v>
      </c>
      <c r="O2183" s="34">
        <f t="shared" si="139"/>
        <v>100002205</v>
      </c>
    </row>
    <row r="2184" spans="1:15" ht="18">
      <c r="A2184" s="186">
        <v>2206</v>
      </c>
      <c r="B2184" s="2">
        <v>492214</v>
      </c>
      <c r="C2184" s="2" t="s">
        <v>9365</v>
      </c>
      <c r="D2184" s="2" t="s">
        <v>9377</v>
      </c>
      <c r="E2184" s="2" t="s">
        <v>9378</v>
      </c>
      <c r="F2184" s="196" t="s">
        <v>9379</v>
      </c>
      <c r="G2184" s="2">
        <v>2</v>
      </c>
      <c r="H2184" s="2" t="s">
        <v>5760</v>
      </c>
      <c r="I2184" s="2" t="s">
        <v>509</v>
      </c>
      <c r="J2184" s="2" t="s">
        <v>141</v>
      </c>
      <c r="K2184" s="2" t="s">
        <v>42</v>
      </c>
      <c r="L2184" s="34" t="str">
        <f t="shared" si="136"/>
        <v>吉岡　直弥 (2)</v>
      </c>
      <c r="M2184" s="34" t="str">
        <f t="shared" si="138"/>
        <v>04</v>
      </c>
      <c r="N2184" s="34" t="str">
        <f t="shared" si="137"/>
        <v>Naoya YOSHIOKA (04)</v>
      </c>
      <c r="O2184" s="34">
        <f t="shared" si="139"/>
        <v>100002206</v>
      </c>
    </row>
    <row r="2185" spans="1:15" ht="18">
      <c r="A2185" s="186">
        <v>2207</v>
      </c>
      <c r="B2185" s="2">
        <v>492214</v>
      </c>
      <c r="C2185" s="2" t="s">
        <v>9365</v>
      </c>
      <c r="D2185" s="2" t="s">
        <v>9380</v>
      </c>
      <c r="E2185" s="2" t="s">
        <v>9381</v>
      </c>
      <c r="F2185" s="196" t="s">
        <v>6881</v>
      </c>
      <c r="G2185" s="2">
        <v>2</v>
      </c>
      <c r="H2185" s="2" t="s">
        <v>5760</v>
      </c>
      <c r="I2185" s="2" t="s">
        <v>419</v>
      </c>
      <c r="J2185" s="2" t="s">
        <v>104</v>
      </c>
      <c r="K2185" s="2" t="s">
        <v>42</v>
      </c>
      <c r="L2185" s="34" t="str">
        <f t="shared" si="136"/>
        <v>尾崎　槙吾 (2)</v>
      </c>
      <c r="M2185" s="34" t="str">
        <f t="shared" si="138"/>
        <v>06</v>
      </c>
      <c r="N2185" s="34" t="str">
        <f t="shared" si="137"/>
        <v>Shingo OZAKI (06)</v>
      </c>
      <c r="O2185" s="34">
        <f t="shared" si="139"/>
        <v>100002207</v>
      </c>
    </row>
    <row r="2186" spans="1:15" ht="18">
      <c r="A2186" s="186">
        <v>2208</v>
      </c>
      <c r="B2186" s="2">
        <v>492214</v>
      </c>
      <c r="C2186" s="2" t="s">
        <v>9365</v>
      </c>
      <c r="D2186" s="2" t="s">
        <v>9382</v>
      </c>
      <c r="E2186" s="2" t="s">
        <v>9383</v>
      </c>
      <c r="F2186" s="196" t="s">
        <v>5478</v>
      </c>
      <c r="G2186" s="2">
        <v>3</v>
      </c>
      <c r="H2186" s="2" t="s">
        <v>5760</v>
      </c>
      <c r="I2186" s="2" t="s">
        <v>129</v>
      </c>
      <c r="J2186" s="2" t="s">
        <v>5313</v>
      </c>
      <c r="K2186" s="2" t="s">
        <v>42</v>
      </c>
      <c r="L2186" s="34" t="str">
        <f t="shared" si="136"/>
        <v>田中　将真 (3)</v>
      </c>
      <c r="M2186" s="34" t="str">
        <f t="shared" si="138"/>
        <v>04</v>
      </c>
      <c r="N2186" s="34" t="str">
        <f t="shared" si="137"/>
        <v>Syoma TANAKA (04)</v>
      </c>
      <c r="O2186" s="34">
        <f t="shared" si="139"/>
        <v>100002208</v>
      </c>
    </row>
    <row r="2187" spans="1:15" ht="18">
      <c r="A2187" s="186">
        <v>2209</v>
      </c>
      <c r="B2187" s="2">
        <v>492214</v>
      </c>
      <c r="C2187" s="2" t="s">
        <v>9365</v>
      </c>
      <c r="D2187" s="2" t="s">
        <v>9384</v>
      </c>
      <c r="E2187" s="2" t="s">
        <v>9385</v>
      </c>
      <c r="F2187" s="196" t="s">
        <v>4810</v>
      </c>
      <c r="G2187" s="2">
        <v>3</v>
      </c>
      <c r="H2187" s="2" t="s">
        <v>5759</v>
      </c>
      <c r="I2187" s="2" t="s">
        <v>7088</v>
      </c>
      <c r="J2187" s="2" t="s">
        <v>6307</v>
      </c>
      <c r="K2187" s="2" t="s">
        <v>42</v>
      </c>
      <c r="L2187" s="34" t="str">
        <f t="shared" si="136"/>
        <v>長戸　彪 (3)</v>
      </c>
      <c r="M2187" s="34" t="str">
        <f t="shared" si="138"/>
        <v>04</v>
      </c>
      <c r="N2187" s="34" t="str">
        <f t="shared" si="137"/>
        <v>Hyo NAGATO (04)</v>
      </c>
      <c r="O2187" s="34">
        <f t="shared" si="139"/>
        <v>100002209</v>
      </c>
    </row>
    <row r="2188" spans="1:15" ht="18">
      <c r="A2188" s="186">
        <v>2210</v>
      </c>
      <c r="B2188" s="2">
        <v>492214</v>
      </c>
      <c r="C2188" s="2" t="s">
        <v>9365</v>
      </c>
      <c r="D2188" s="2" t="s">
        <v>9386</v>
      </c>
      <c r="E2188" s="2" t="s">
        <v>9387</v>
      </c>
      <c r="F2188" s="196" t="s">
        <v>5770</v>
      </c>
      <c r="G2188" s="2">
        <v>3</v>
      </c>
      <c r="H2188" s="2" t="s">
        <v>5768</v>
      </c>
      <c r="I2188" s="2" t="s">
        <v>611</v>
      </c>
      <c r="J2188" s="2" t="s">
        <v>643</v>
      </c>
      <c r="K2188" s="2" t="s">
        <v>42</v>
      </c>
      <c r="L2188" s="34" t="str">
        <f t="shared" si="136"/>
        <v>八田　蒼介 (3)</v>
      </c>
      <c r="M2188" s="34" t="str">
        <f t="shared" si="138"/>
        <v>04</v>
      </c>
      <c r="N2188" s="34" t="str">
        <f t="shared" si="137"/>
        <v>Sosuke HATTA (04)</v>
      </c>
      <c r="O2188" s="34">
        <f t="shared" si="139"/>
        <v>100002210</v>
      </c>
    </row>
    <row r="2189" spans="1:15" ht="18">
      <c r="A2189" s="186">
        <v>2211</v>
      </c>
      <c r="B2189" s="2">
        <v>492214</v>
      </c>
      <c r="C2189" s="2" t="s">
        <v>9365</v>
      </c>
      <c r="D2189" s="2" t="s">
        <v>9388</v>
      </c>
      <c r="E2189" s="2" t="s">
        <v>9389</v>
      </c>
      <c r="F2189" s="196" t="s">
        <v>7734</v>
      </c>
      <c r="G2189" s="2">
        <v>2</v>
      </c>
      <c r="H2189" s="2" t="s">
        <v>5759</v>
      </c>
      <c r="I2189" s="2" t="s">
        <v>4476</v>
      </c>
      <c r="J2189" s="2" t="s">
        <v>205</v>
      </c>
      <c r="K2189" s="2" t="s">
        <v>42</v>
      </c>
      <c r="L2189" s="34" t="str">
        <f t="shared" si="136"/>
        <v>大坪　侑斗 (2)</v>
      </c>
      <c r="M2189" s="34" t="str">
        <f t="shared" si="138"/>
        <v>05</v>
      </c>
      <c r="N2189" s="34" t="str">
        <f t="shared" si="137"/>
        <v>Yuto OTSUBO (05)</v>
      </c>
      <c r="O2189" s="34">
        <f t="shared" si="139"/>
        <v>100002211</v>
      </c>
    </row>
    <row r="2190" spans="1:15" ht="18">
      <c r="A2190" s="186">
        <v>2212</v>
      </c>
      <c r="B2190" s="2">
        <v>492214</v>
      </c>
      <c r="C2190" s="2" t="s">
        <v>9365</v>
      </c>
      <c r="D2190" s="2" t="s">
        <v>9390</v>
      </c>
      <c r="E2190" s="2" t="s">
        <v>9391</v>
      </c>
      <c r="F2190" s="196" t="s">
        <v>3749</v>
      </c>
      <c r="G2190" s="2">
        <v>3</v>
      </c>
      <c r="H2190" s="2" t="s">
        <v>5760</v>
      </c>
      <c r="I2190" s="2" t="s">
        <v>87</v>
      </c>
      <c r="J2190" s="2" t="s">
        <v>128</v>
      </c>
      <c r="K2190" s="2" t="s">
        <v>42</v>
      </c>
      <c r="L2190" s="34" t="str">
        <f t="shared" si="136"/>
        <v>松本　向平 (3)</v>
      </c>
      <c r="M2190" s="34" t="str">
        <f t="shared" si="138"/>
        <v>04</v>
      </c>
      <c r="N2190" s="34" t="str">
        <f t="shared" si="137"/>
        <v>Kohei MATSUMOTO (04)</v>
      </c>
      <c r="O2190" s="34">
        <f t="shared" si="139"/>
        <v>100002212</v>
      </c>
    </row>
    <row r="2191" spans="1:15" ht="18">
      <c r="A2191" s="186">
        <v>2213</v>
      </c>
      <c r="B2191" s="2">
        <v>492214</v>
      </c>
      <c r="C2191" s="2" t="s">
        <v>9365</v>
      </c>
      <c r="D2191" s="2" t="s">
        <v>9392</v>
      </c>
      <c r="E2191" s="2" t="s">
        <v>9393</v>
      </c>
      <c r="F2191" s="196" t="s">
        <v>9394</v>
      </c>
      <c r="G2191" s="2">
        <v>2</v>
      </c>
      <c r="H2191" s="2" t="s">
        <v>5759</v>
      </c>
      <c r="I2191" s="2" t="s">
        <v>1362</v>
      </c>
      <c r="J2191" s="2" t="s">
        <v>5174</v>
      </c>
      <c r="K2191" s="2" t="s">
        <v>42</v>
      </c>
      <c r="L2191" s="34" t="str">
        <f t="shared" si="136"/>
        <v>大澤　透也 (2)</v>
      </c>
      <c r="M2191" s="34" t="str">
        <f t="shared" si="138"/>
        <v>05</v>
      </c>
      <c r="N2191" s="34" t="str">
        <f t="shared" si="137"/>
        <v>Toya OZAWA (05)</v>
      </c>
      <c r="O2191" s="34">
        <f t="shared" si="139"/>
        <v>100002213</v>
      </c>
    </row>
    <row r="2192" spans="1:15" ht="18">
      <c r="A2192" s="186">
        <v>2214</v>
      </c>
      <c r="B2192" s="2">
        <v>492214</v>
      </c>
      <c r="C2192" s="2" t="s">
        <v>9365</v>
      </c>
      <c r="D2192" s="2" t="s">
        <v>9395</v>
      </c>
      <c r="E2192" s="2" t="s">
        <v>9396</v>
      </c>
      <c r="F2192" s="196" t="s">
        <v>5938</v>
      </c>
      <c r="G2192" s="2">
        <v>2</v>
      </c>
      <c r="H2192" s="2" t="s">
        <v>5759</v>
      </c>
      <c r="I2192" s="2" t="s">
        <v>129</v>
      </c>
      <c r="J2192" s="2" t="s">
        <v>134</v>
      </c>
      <c r="K2192" s="2" t="s">
        <v>42</v>
      </c>
      <c r="L2192" s="34" t="str">
        <f t="shared" si="136"/>
        <v>田中　慧伍 (2)</v>
      </c>
      <c r="M2192" s="34" t="str">
        <f t="shared" si="138"/>
        <v>05</v>
      </c>
      <c r="N2192" s="34" t="str">
        <f t="shared" si="137"/>
        <v>Kengo TANAKA (05)</v>
      </c>
      <c r="O2192" s="34">
        <f t="shared" si="139"/>
        <v>100002214</v>
      </c>
    </row>
    <row r="2193" spans="1:15" ht="18">
      <c r="A2193" s="186">
        <v>2215</v>
      </c>
      <c r="B2193" s="2">
        <v>492214</v>
      </c>
      <c r="C2193" s="2" t="s">
        <v>9365</v>
      </c>
      <c r="D2193" s="2" t="s">
        <v>9397</v>
      </c>
      <c r="E2193" s="2" t="s">
        <v>9398</v>
      </c>
      <c r="F2193" s="196" t="s">
        <v>6255</v>
      </c>
      <c r="G2193" s="2">
        <v>2</v>
      </c>
      <c r="H2193" s="2" t="s">
        <v>5759</v>
      </c>
      <c r="I2193" s="2" t="s">
        <v>890</v>
      </c>
      <c r="J2193" s="2" t="s">
        <v>9399</v>
      </c>
      <c r="K2193" s="2" t="s">
        <v>42</v>
      </c>
      <c r="L2193" s="34" t="str">
        <f t="shared" si="136"/>
        <v>西野　千薫 (2)</v>
      </c>
      <c r="M2193" s="34" t="str">
        <f t="shared" si="138"/>
        <v>06</v>
      </c>
      <c r="N2193" s="34" t="str">
        <f t="shared" si="137"/>
        <v>Tiyuki NISHINO (06)</v>
      </c>
      <c r="O2193" s="34">
        <f t="shared" si="139"/>
        <v>100002215</v>
      </c>
    </row>
    <row r="2194" spans="1:15" ht="18">
      <c r="A2194" s="186">
        <v>2216</v>
      </c>
      <c r="B2194" s="2">
        <v>492214</v>
      </c>
      <c r="C2194" s="2" t="s">
        <v>9365</v>
      </c>
      <c r="D2194" s="2" t="s">
        <v>9400</v>
      </c>
      <c r="E2194" s="2" t="s">
        <v>9401</v>
      </c>
      <c r="F2194" s="196" t="s">
        <v>6781</v>
      </c>
      <c r="G2194" s="2">
        <v>2</v>
      </c>
      <c r="H2194" s="2" t="s">
        <v>5759</v>
      </c>
      <c r="I2194" s="2" t="s">
        <v>9402</v>
      </c>
      <c r="J2194" s="2" t="s">
        <v>9403</v>
      </c>
      <c r="K2194" s="2" t="s">
        <v>42</v>
      </c>
      <c r="L2194" s="34" t="str">
        <f t="shared" si="136"/>
        <v>桑島　喜一 (2)</v>
      </c>
      <c r="M2194" s="34" t="str">
        <f t="shared" si="138"/>
        <v>05</v>
      </c>
      <c r="N2194" s="34" t="str">
        <f t="shared" si="137"/>
        <v>Kichi KUWASHIMA (05)</v>
      </c>
      <c r="O2194" s="34">
        <f t="shared" si="139"/>
        <v>100002216</v>
      </c>
    </row>
    <row r="2195" spans="1:15" ht="18">
      <c r="A2195" s="186">
        <v>2217</v>
      </c>
      <c r="B2195" s="2">
        <v>492214</v>
      </c>
      <c r="C2195" s="2" t="s">
        <v>9365</v>
      </c>
      <c r="D2195" s="2" t="s">
        <v>9404</v>
      </c>
      <c r="E2195" s="2" t="s">
        <v>9405</v>
      </c>
      <c r="F2195" s="196" t="s">
        <v>9406</v>
      </c>
      <c r="G2195" s="2">
        <v>2</v>
      </c>
      <c r="H2195" s="2" t="s">
        <v>5759</v>
      </c>
      <c r="I2195" s="2" t="s">
        <v>9407</v>
      </c>
      <c r="J2195" s="2" t="s">
        <v>158</v>
      </c>
      <c r="K2195" s="2" t="s">
        <v>42</v>
      </c>
      <c r="L2195" s="34" t="str">
        <f t="shared" si="136"/>
        <v>有地　健太朗 (2)</v>
      </c>
      <c r="M2195" s="34" t="str">
        <f t="shared" si="138"/>
        <v>05</v>
      </c>
      <c r="N2195" s="34" t="str">
        <f t="shared" si="137"/>
        <v>Kentaro ARICHI (05)</v>
      </c>
      <c r="O2195" s="34">
        <f t="shared" si="139"/>
        <v>100002217</v>
      </c>
    </row>
    <row r="2196" spans="1:15" ht="18">
      <c r="A2196" s="186">
        <v>2218</v>
      </c>
      <c r="B2196" s="2">
        <v>492214</v>
      </c>
      <c r="C2196" s="2" t="s">
        <v>9365</v>
      </c>
      <c r="D2196" s="2" t="s">
        <v>9408</v>
      </c>
      <c r="E2196" s="2" t="s">
        <v>9409</v>
      </c>
      <c r="F2196" s="196" t="s">
        <v>4513</v>
      </c>
      <c r="G2196" s="2">
        <v>3</v>
      </c>
      <c r="H2196" s="2" t="s">
        <v>5759</v>
      </c>
      <c r="I2196" s="2" t="s">
        <v>765</v>
      </c>
      <c r="J2196" s="2" t="s">
        <v>154</v>
      </c>
      <c r="K2196" s="2" t="s">
        <v>42</v>
      </c>
      <c r="L2196" s="34" t="str">
        <f t="shared" si="136"/>
        <v>田上　祐真 (3)</v>
      </c>
      <c r="M2196" s="34" t="str">
        <f t="shared" si="138"/>
        <v>04</v>
      </c>
      <c r="N2196" s="34" t="str">
        <f t="shared" si="137"/>
        <v>Yuma TANOUE (04)</v>
      </c>
      <c r="O2196" s="34">
        <f t="shared" si="139"/>
        <v>100002218</v>
      </c>
    </row>
    <row r="2197" spans="1:15" ht="18">
      <c r="A2197" s="186">
        <v>2219</v>
      </c>
      <c r="B2197" s="2">
        <v>492522</v>
      </c>
      <c r="C2197" s="2" t="s">
        <v>266</v>
      </c>
      <c r="D2197" s="2" t="s">
        <v>9410</v>
      </c>
      <c r="E2197" s="2" t="s">
        <v>9411</v>
      </c>
      <c r="F2197" s="196" t="s">
        <v>9412</v>
      </c>
      <c r="G2197" s="2">
        <v>1</v>
      </c>
      <c r="H2197" s="2" t="s">
        <v>5830</v>
      </c>
      <c r="I2197" s="2" t="s">
        <v>6487</v>
      </c>
      <c r="J2197" s="2" t="s">
        <v>9413</v>
      </c>
      <c r="K2197" s="2" t="s">
        <v>42</v>
      </c>
      <c r="L2197" s="34" t="str">
        <f t="shared" si="136"/>
        <v>浦崎　陽色 (1)</v>
      </c>
      <c r="M2197" s="34" t="str">
        <f t="shared" si="138"/>
        <v>06</v>
      </c>
      <c r="N2197" s="34" t="str">
        <f t="shared" si="137"/>
        <v>Hiiro URASAKI (06)</v>
      </c>
      <c r="O2197" s="34">
        <f t="shared" si="139"/>
        <v>100002219</v>
      </c>
    </row>
    <row r="2198" spans="1:15" ht="18">
      <c r="A2198" s="186">
        <v>2220</v>
      </c>
      <c r="B2198" s="2">
        <v>492430</v>
      </c>
      <c r="C2198" s="2" t="s">
        <v>822</v>
      </c>
      <c r="D2198" s="2" t="s">
        <v>9414</v>
      </c>
      <c r="E2198" s="2" t="s">
        <v>9415</v>
      </c>
      <c r="F2198" s="196" t="s">
        <v>9416</v>
      </c>
      <c r="G2198" s="2">
        <v>1</v>
      </c>
      <c r="H2198" s="2" t="s">
        <v>5760</v>
      </c>
      <c r="I2198" s="2" t="s">
        <v>9417</v>
      </c>
      <c r="J2198" s="2" t="s">
        <v>541</v>
      </c>
      <c r="K2198" s="2" t="s">
        <v>42</v>
      </c>
      <c r="L2198" s="34" t="str">
        <f t="shared" si="136"/>
        <v>納庄　青空 (1)</v>
      </c>
      <c r="M2198" s="34" t="str">
        <f t="shared" si="138"/>
        <v>06</v>
      </c>
      <c r="N2198" s="34" t="str">
        <f t="shared" si="137"/>
        <v>Sora NOSHO (06)</v>
      </c>
      <c r="O2198" s="34">
        <f t="shared" si="139"/>
        <v>100002220</v>
      </c>
    </row>
    <row r="2199" spans="1:15" ht="18">
      <c r="A2199" s="186">
        <v>2221</v>
      </c>
      <c r="B2199" s="2">
        <v>492195</v>
      </c>
      <c r="C2199" s="2" t="s">
        <v>347</v>
      </c>
      <c r="D2199" s="2" t="s">
        <v>9418</v>
      </c>
      <c r="E2199" s="2" t="s">
        <v>9419</v>
      </c>
      <c r="F2199" s="196" t="s">
        <v>9420</v>
      </c>
      <c r="G2199" s="2" t="s">
        <v>1933</v>
      </c>
      <c r="H2199" s="2" t="s">
        <v>6519</v>
      </c>
      <c r="I2199" s="2" t="s">
        <v>67</v>
      </c>
      <c r="J2199" s="2" t="s">
        <v>58</v>
      </c>
      <c r="K2199" s="2" t="s">
        <v>42</v>
      </c>
      <c r="L2199" s="34" t="str">
        <f t="shared" ref="L2199:L2262" si="140">IF($A2199="","",$D2199&amp;" ("&amp;$G2199&amp;")")</f>
        <v>北村 将也 (D3)</v>
      </c>
      <c r="M2199" s="34" t="str">
        <f t="shared" si="138"/>
        <v>98</v>
      </c>
      <c r="N2199" s="34" t="str">
        <f t="shared" ref="N2199:N2262" si="141">IF($A2199="","",$J2199&amp;" "&amp;$I2199&amp;" ("&amp;$M2199&amp;")")</f>
        <v>Masaya KITAMURA (98)</v>
      </c>
      <c r="O2199" s="34">
        <f t="shared" si="139"/>
        <v>100002221</v>
      </c>
    </row>
    <row r="2200" spans="1:15" ht="18">
      <c r="A2200" s="186">
        <v>2222</v>
      </c>
      <c r="B2200" s="2">
        <v>492195</v>
      </c>
      <c r="C2200" s="2" t="s">
        <v>347</v>
      </c>
      <c r="D2200" s="2" t="s">
        <v>9421</v>
      </c>
      <c r="E2200" s="2" t="s">
        <v>1021</v>
      </c>
      <c r="F2200" s="196" t="s">
        <v>4602</v>
      </c>
      <c r="G2200" s="2" t="s">
        <v>172</v>
      </c>
      <c r="H2200" s="2" t="s">
        <v>5978</v>
      </c>
      <c r="I2200" s="2" t="s">
        <v>428</v>
      </c>
      <c r="J2200" s="2" t="s">
        <v>1022</v>
      </c>
      <c r="K2200" s="2" t="s">
        <v>42</v>
      </c>
      <c r="L2200" s="34" t="str">
        <f t="shared" si="140"/>
        <v>藤居 儀史 (M1)</v>
      </c>
      <c r="M2200" s="34" t="str">
        <f t="shared" si="138"/>
        <v>02</v>
      </c>
      <c r="N2200" s="34" t="str">
        <f t="shared" si="141"/>
        <v>Norifumi FUJII (02)</v>
      </c>
      <c r="O2200" s="34">
        <f t="shared" si="139"/>
        <v>100002222</v>
      </c>
    </row>
    <row r="2201" spans="1:15" ht="18">
      <c r="A2201" s="186">
        <v>2223</v>
      </c>
      <c r="B2201" s="2">
        <v>492195</v>
      </c>
      <c r="C2201" s="2" t="s">
        <v>347</v>
      </c>
      <c r="D2201" s="2" t="s">
        <v>9422</v>
      </c>
      <c r="E2201" s="2" t="s">
        <v>9423</v>
      </c>
      <c r="F2201" s="196" t="s">
        <v>9424</v>
      </c>
      <c r="G2201" s="2">
        <v>2</v>
      </c>
      <c r="H2201" s="2" t="s">
        <v>5779</v>
      </c>
      <c r="I2201" s="2" t="s">
        <v>46</v>
      </c>
      <c r="J2201" s="2" t="s">
        <v>88</v>
      </c>
      <c r="K2201" s="2" t="s">
        <v>42</v>
      </c>
      <c r="L2201" s="34" t="str">
        <f t="shared" si="140"/>
        <v>藤本 智也 (2)</v>
      </c>
      <c r="M2201" s="34" t="str">
        <f t="shared" si="138"/>
        <v>05</v>
      </c>
      <c r="N2201" s="34" t="str">
        <f t="shared" si="141"/>
        <v>Tomoya FUJIMOTO (05)</v>
      </c>
      <c r="O2201" s="34">
        <f t="shared" si="139"/>
        <v>100002223</v>
      </c>
    </row>
    <row r="2202" spans="1:15" ht="18">
      <c r="A2202" s="186">
        <v>2224</v>
      </c>
      <c r="B2202" s="2">
        <v>492195</v>
      </c>
      <c r="C2202" s="2" t="s">
        <v>347</v>
      </c>
      <c r="D2202" s="2" t="s">
        <v>9425</v>
      </c>
      <c r="E2202" s="2" t="s">
        <v>9426</v>
      </c>
      <c r="F2202" s="196" t="s">
        <v>9427</v>
      </c>
      <c r="G2202" s="2">
        <v>1</v>
      </c>
      <c r="H2202" s="2" t="s">
        <v>5762</v>
      </c>
      <c r="I2202" s="2" t="s">
        <v>9428</v>
      </c>
      <c r="J2202" s="2" t="s">
        <v>92</v>
      </c>
      <c r="K2202" s="2" t="s">
        <v>42</v>
      </c>
      <c r="L2202" s="34" t="str">
        <f t="shared" si="140"/>
        <v>前中 颯斗 (1)</v>
      </c>
      <c r="M2202" s="34" t="str">
        <f t="shared" si="138"/>
        <v>06</v>
      </c>
      <c r="N2202" s="34" t="str">
        <f t="shared" si="141"/>
        <v>Hayato MAENAKA (06)</v>
      </c>
      <c r="O2202" s="34">
        <f t="shared" si="139"/>
        <v>100002224</v>
      </c>
    </row>
    <row r="2203" spans="1:15" ht="18">
      <c r="A2203" s="186">
        <v>2225</v>
      </c>
      <c r="B2203" s="2">
        <v>490051</v>
      </c>
      <c r="C2203" s="2" t="s">
        <v>681</v>
      </c>
      <c r="D2203" s="2" t="s">
        <v>9429</v>
      </c>
      <c r="E2203" s="2" t="s">
        <v>738</v>
      </c>
      <c r="F2203" s="196" t="s">
        <v>3843</v>
      </c>
      <c r="G2203" s="2">
        <v>6</v>
      </c>
      <c r="H2203" s="2" t="s">
        <v>5759</v>
      </c>
      <c r="I2203" s="2" t="s">
        <v>708</v>
      </c>
      <c r="J2203" s="2" t="s">
        <v>426</v>
      </c>
      <c r="K2203" s="2" t="s">
        <v>42</v>
      </c>
      <c r="L2203" s="34" t="str">
        <f t="shared" si="140"/>
        <v>永井 純平 (6)</v>
      </c>
      <c r="M2203" s="34" t="str">
        <f t="shared" si="138"/>
        <v>01</v>
      </c>
      <c r="N2203" s="34" t="str">
        <f t="shared" si="141"/>
        <v>Jumpei NAGAI (01)</v>
      </c>
      <c r="O2203" s="34">
        <f t="shared" si="139"/>
        <v>100002225</v>
      </c>
    </row>
    <row r="2204" spans="1:15" ht="18">
      <c r="A2204" s="186">
        <v>2226</v>
      </c>
      <c r="B2204" s="2">
        <v>490051</v>
      </c>
      <c r="C2204" s="2" t="s">
        <v>681</v>
      </c>
      <c r="D2204" s="2" t="s">
        <v>9430</v>
      </c>
      <c r="E2204" s="2" t="s">
        <v>739</v>
      </c>
      <c r="F2204" s="196" t="s">
        <v>4910</v>
      </c>
      <c r="G2204" s="2" t="s">
        <v>501</v>
      </c>
      <c r="H2204" s="2" t="s">
        <v>5759</v>
      </c>
      <c r="I2204" s="2" t="s">
        <v>741</v>
      </c>
      <c r="J2204" s="2" t="s">
        <v>740</v>
      </c>
      <c r="K2204" s="2" t="s">
        <v>42</v>
      </c>
      <c r="L2204" s="34" t="str">
        <f t="shared" si="140"/>
        <v>柳下 智史 (M2)</v>
      </c>
      <c r="M2204" s="34" t="str">
        <f t="shared" si="138"/>
        <v>01</v>
      </c>
      <c r="N2204" s="34" t="str">
        <f t="shared" si="141"/>
        <v>Tomoshi YAGISHITA (01)</v>
      </c>
      <c r="O2204" s="34">
        <f t="shared" si="139"/>
        <v>100002226</v>
      </c>
    </row>
    <row r="2205" spans="1:15" ht="18">
      <c r="A2205" s="186">
        <v>2227</v>
      </c>
      <c r="B2205" s="2">
        <v>490051</v>
      </c>
      <c r="C2205" s="2" t="s">
        <v>681</v>
      </c>
      <c r="D2205" s="2" t="s">
        <v>9431</v>
      </c>
      <c r="E2205" s="2" t="s">
        <v>9432</v>
      </c>
      <c r="F2205" s="196" t="s">
        <v>9051</v>
      </c>
      <c r="G2205" s="2">
        <v>3</v>
      </c>
      <c r="H2205" s="2" t="s">
        <v>6024</v>
      </c>
      <c r="I2205" s="2" t="s">
        <v>703</v>
      </c>
      <c r="J2205" s="2" t="s">
        <v>151</v>
      </c>
      <c r="K2205" s="2" t="s">
        <v>42</v>
      </c>
      <c r="L2205" s="34" t="str">
        <f t="shared" si="140"/>
        <v>藤村 修冬 (3)</v>
      </c>
      <c r="M2205" s="34" t="str">
        <f t="shared" si="138"/>
        <v>05</v>
      </c>
      <c r="N2205" s="34" t="str">
        <f t="shared" si="141"/>
        <v>Shuto FUJIMURA (05)</v>
      </c>
      <c r="O2205" s="34">
        <f t="shared" si="139"/>
        <v>100002227</v>
      </c>
    </row>
    <row r="2206" spans="1:15" ht="18">
      <c r="A2206" s="186">
        <v>2228</v>
      </c>
      <c r="B2206" s="2">
        <v>490051</v>
      </c>
      <c r="C2206" s="2" t="s">
        <v>681</v>
      </c>
      <c r="D2206" s="2" t="s">
        <v>9433</v>
      </c>
      <c r="E2206" s="2" t="s">
        <v>9434</v>
      </c>
      <c r="F2206" s="196" t="s">
        <v>6933</v>
      </c>
      <c r="G2206" s="2">
        <v>1</v>
      </c>
      <c r="H2206" s="2" t="s">
        <v>5769</v>
      </c>
      <c r="I2206" s="2" t="s">
        <v>465</v>
      </c>
      <c r="J2206" s="2" t="s">
        <v>706</v>
      </c>
      <c r="K2206" s="2" t="s">
        <v>42</v>
      </c>
      <c r="L2206" s="34" t="str">
        <f t="shared" si="140"/>
        <v>中島 壮一朗 (1)</v>
      </c>
      <c r="M2206" s="34" t="str">
        <f t="shared" si="138"/>
        <v>06</v>
      </c>
      <c r="N2206" s="34" t="str">
        <f t="shared" si="141"/>
        <v>Soichiro NAKAJIMA (06)</v>
      </c>
      <c r="O2206" s="34">
        <f t="shared" si="139"/>
        <v>100002228</v>
      </c>
    </row>
    <row r="2207" spans="1:15" ht="18">
      <c r="A2207" s="186">
        <v>2229</v>
      </c>
      <c r="B2207" s="2">
        <v>490049</v>
      </c>
      <c r="C2207" s="2" t="s">
        <v>945</v>
      </c>
      <c r="D2207" s="2" t="s">
        <v>9435</v>
      </c>
      <c r="E2207" s="2" t="s">
        <v>9436</v>
      </c>
      <c r="F2207" s="196" t="s">
        <v>8120</v>
      </c>
      <c r="G2207" s="2">
        <v>1</v>
      </c>
      <c r="H2207" s="2" t="s">
        <v>5779</v>
      </c>
      <c r="I2207" s="2" t="s">
        <v>9437</v>
      </c>
      <c r="J2207" s="2" t="s">
        <v>706</v>
      </c>
      <c r="K2207" s="2" t="s">
        <v>42</v>
      </c>
      <c r="L2207" s="34" t="str">
        <f t="shared" si="140"/>
        <v>井本 蒼一朗 (1)</v>
      </c>
      <c r="M2207" s="34" t="str">
        <f t="shared" si="138"/>
        <v>06</v>
      </c>
      <c r="N2207" s="34" t="str">
        <f t="shared" si="141"/>
        <v>Soichiro INOMOTO (06)</v>
      </c>
      <c r="O2207" s="34">
        <f t="shared" si="139"/>
        <v>100002229</v>
      </c>
    </row>
    <row r="2208" spans="1:15" ht="18">
      <c r="A2208" s="186">
        <v>2230</v>
      </c>
      <c r="B2208" s="2">
        <v>490049</v>
      </c>
      <c r="C2208" s="2" t="s">
        <v>945</v>
      </c>
      <c r="D2208" s="2" t="s">
        <v>9438</v>
      </c>
      <c r="E2208" s="2" t="s">
        <v>9439</v>
      </c>
      <c r="F2208" s="196" t="s">
        <v>9440</v>
      </c>
      <c r="G2208" s="2">
        <v>1</v>
      </c>
      <c r="H2208" s="2" t="s">
        <v>5759</v>
      </c>
      <c r="I2208" s="2" t="s">
        <v>461</v>
      </c>
      <c r="J2208" s="2" t="s">
        <v>141</v>
      </c>
      <c r="K2208" s="2" t="s">
        <v>42</v>
      </c>
      <c r="L2208" s="34" t="str">
        <f t="shared" si="140"/>
        <v>岩田 直也 (1)</v>
      </c>
      <c r="M2208" s="34" t="str">
        <f t="shared" si="138"/>
        <v>07</v>
      </c>
      <c r="N2208" s="34" t="str">
        <f t="shared" si="141"/>
        <v>Naoya IWATA (07)</v>
      </c>
      <c r="O2208" s="34">
        <f t="shared" si="139"/>
        <v>100002230</v>
      </c>
    </row>
    <row r="2209" spans="1:15" ht="18">
      <c r="A2209" s="186">
        <v>2231</v>
      </c>
      <c r="B2209" s="2">
        <v>490049</v>
      </c>
      <c r="C2209" s="2" t="s">
        <v>945</v>
      </c>
      <c r="D2209" s="2" t="s">
        <v>9441</v>
      </c>
      <c r="E2209" s="2" t="s">
        <v>9442</v>
      </c>
      <c r="F2209" s="196" t="s">
        <v>9443</v>
      </c>
      <c r="G2209" s="2">
        <v>1</v>
      </c>
      <c r="H2209" s="2" t="s">
        <v>5779</v>
      </c>
      <c r="I2209" s="2" t="s">
        <v>46</v>
      </c>
      <c r="J2209" s="2" t="s">
        <v>339</v>
      </c>
      <c r="K2209" s="2" t="s">
        <v>42</v>
      </c>
      <c r="L2209" s="34" t="str">
        <f t="shared" si="140"/>
        <v>藤本 晃弘 (1)</v>
      </c>
      <c r="M2209" s="34" t="str">
        <f t="shared" si="138"/>
        <v>06</v>
      </c>
      <c r="N2209" s="34" t="str">
        <f t="shared" si="141"/>
        <v>Akihiro FUJIMOTO (06)</v>
      </c>
      <c r="O2209" s="34">
        <f t="shared" si="139"/>
        <v>100002231</v>
      </c>
    </row>
    <row r="2210" spans="1:15" ht="18">
      <c r="A2210" s="186">
        <v>2232</v>
      </c>
      <c r="B2210" s="2">
        <v>490049</v>
      </c>
      <c r="C2210" s="2" t="s">
        <v>945</v>
      </c>
      <c r="D2210" s="2" t="s">
        <v>9444</v>
      </c>
      <c r="E2210" s="2" t="s">
        <v>9445</v>
      </c>
      <c r="F2210" s="196" t="s">
        <v>9412</v>
      </c>
      <c r="G2210" s="2">
        <v>1</v>
      </c>
      <c r="H2210" s="2" t="s">
        <v>5769</v>
      </c>
      <c r="I2210" s="2" t="s">
        <v>3262</v>
      </c>
      <c r="J2210" s="2" t="s">
        <v>1293</v>
      </c>
      <c r="K2210" s="2" t="s">
        <v>42</v>
      </c>
      <c r="L2210" s="34" t="str">
        <f t="shared" si="140"/>
        <v>前原 青依 (1)</v>
      </c>
      <c r="M2210" s="34" t="str">
        <f t="shared" si="138"/>
        <v>06</v>
      </c>
      <c r="N2210" s="34" t="str">
        <f t="shared" si="141"/>
        <v>Aoi MAEHARA (06)</v>
      </c>
      <c r="O2210" s="34">
        <f t="shared" si="139"/>
        <v>100002232</v>
      </c>
    </row>
    <row r="2211" spans="1:15" ht="18">
      <c r="A2211" s="186">
        <v>2233</v>
      </c>
      <c r="B2211" s="2">
        <v>490049</v>
      </c>
      <c r="C2211" s="2" t="s">
        <v>945</v>
      </c>
      <c r="D2211" s="2" t="s">
        <v>9446</v>
      </c>
      <c r="E2211" s="2" t="s">
        <v>9447</v>
      </c>
      <c r="F2211" s="196" t="s">
        <v>9448</v>
      </c>
      <c r="G2211" s="2">
        <v>1</v>
      </c>
      <c r="H2211" s="2" t="s">
        <v>5779</v>
      </c>
      <c r="I2211" s="2" t="s">
        <v>131</v>
      </c>
      <c r="J2211" s="2" t="s">
        <v>9449</v>
      </c>
      <c r="K2211" s="2" t="s">
        <v>42</v>
      </c>
      <c r="L2211" s="34" t="str">
        <f t="shared" si="140"/>
        <v>中村 朔大郎 (1)</v>
      </c>
      <c r="M2211" s="34" t="str">
        <f t="shared" si="138"/>
        <v>06</v>
      </c>
      <c r="N2211" s="34" t="str">
        <f t="shared" si="141"/>
        <v>Sakutaro NAKAMURA (06)</v>
      </c>
      <c r="O2211" s="34">
        <f t="shared" si="139"/>
        <v>100002233</v>
      </c>
    </row>
    <row r="2212" spans="1:15" ht="18">
      <c r="A2212" s="186">
        <v>2234</v>
      </c>
      <c r="B2212" s="2">
        <v>490058</v>
      </c>
      <c r="C2212" s="2" t="s">
        <v>861</v>
      </c>
      <c r="D2212" s="2" t="s">
        <v>9450</v>
      </c>
      <c r="E2212" s="2" t="s">
        <v>9451</v>
      </c>
      <c r="F2212" s="196" t="s">
        <v>8906</v>
      </c>
      <c r="G2212" s="2">
        <v>1</v>
      </c>
      <c r="H2212" s="2" t="s">
        <v>5762</v>
      </c>
      <c r="I2212" s="2" t="s">
        <v>9452</v>
      </c>
      <c r="J2212" s="2" t="s">
        <v>55</v>
      </c>
      <c r="K2212" s="2" t="s">
        <v>42</v>
      </c>
      <c r="L2212" s="34" t="str">
        <f t="shared" si="140"/>
        <v>藤原 悠樹 (1)</v>
      </c>
      <c r="M2212" s="34" t="str">
        <f t="shared" si="138"/>
        <v>07</v>
      </c>
      <c r="N2212" s="34" t="str">
        <f t="shared" si="141"/>
        <v>Haruki FUJIHARA (07)</v>
      </c>
      <c r="O2212" s="34">
        <f t="shared" si="139"/>
        <v>100002234</v>
      </c>
    </row>
    <row r="2213" spans="1:15" ht="18">
      <c r="A2213" s="186">
        <v>2235</v>
      </c>
      <c r="B2213" s="2">
        <v>491024</v>
      </c>
      <c r="C2213" s="2" t="s">
        <v>9453</v>
      </c>
      <c r="D2213" s="2" t="s">
        <v>9454</v>
      </c>
      <c r="E2213" s="2" t="s">
        <v>9455</v>
      </c>
      <c r="F2213" s="196" t="s">
        <v>3815</v>
      </c>
      <c r="G2213" s="2">
        <v>4</v>
      </c>
      <c r="H2213" s="2" t="s">
        <v>5834</v>
      </c>
      <c r="I2213" s="2" t="s">
        <v>1447</v>
      </c>
      <c r="J2213" s="2" t="s">
        <v>537</v>
      </c>
      <c r="K2213" s="2" t="s">
        <v>42</v>
      </c>
      <c r="L2213" s="34" t="str">
        <f t="shared" si="140"/>
        <v>福岡　孝朗 (4)</v>
      </c>
      <c r="M2213" s="34" t="str">
        <f t="shared" si="138"/>
        <v>02</v>
      </c>
      <c r="N2213" s="34" t="str">
        <f t="shared" si="141"/>
        <v>Takaaki FUKUOKA (02)</v>
      </c>
      <c r="O2213" s="34">
        <f t="shared" si="139"/>
        <v>100002235</v>
      </c>
    </row>
    <row r="2214" spans="1:15" ht="18">
      <c r="A2214" s="186">
        <v>2236</v>
      </c>
      <c r="B2214" s="2">
        <v>491024</v>
      </c>
      <c r="C2214" s="2" t="s">
        <v>9453</v>
      </c>
      <c r="D2214" s="2" t="s">
        <v>9456</v>
      </c>
      <c r="E2214" s="2" t="s">
        <v>9457</v>
      </c>
      <c r="F2214" s="196" t="s">
        <v>3882</v>
      </c>
      <c r="G2214" s="2">
        <v>4</v>
      </c>
      <c r="H2214" s="2" t="s">
        <v>5834</v>
      </c>
      <c r="I2214" s="2" t="s">
        <v>129</v>
      </c>
      <c r="J2214" s="2" t="s">
        <v>55</v>
      </c>
      <c r="K2214" s="2" t="s">
        <v>42</v>
      </c>
      <c r="L2214" s="34" t="str">
        <f t="shared" si="140"/>
        <v>田中　陽貴 (4)</v>
      </c>
      <c r="M2214" s="34" t="str">
        <f t="shared" si="138"/>
        <v>03</v>
      </c>
      <c r="N2214" s="34" t="str">
        <f t="shared" si="141"/>
        <v>Haruki TANAKA (03)</v>
      </c>
      <c r="O2214" s="34">
        <f t="shared" si="139"/>
        <v>100002236</v>
      </c>
    </row>
    <row r="2215" spans="1:15" ht="18">
      <c r="A2215" s="186">
        <v>2237</v>
      </c>
      <c r="B2215" s="2">
        <v>491024</v>
      </c>
      <c r="C2215" s="2" t="s">
        <v>9453</v>
      </c>
      <c r="D2215" s="2" t="s">
        <v>9458</v>
      </c>
      <c r="E2215" s="2" t="s">
        <v>9459</v>
      </c>
      <c r="F2215" s="196" t="s">
        <v>4785</v>
      </c>
      <c r="G2215" s="2">
        <v>3</v>
      </c>
      <c r="H2215" s="2" t="s">
        <v>5834</v>
      </c>
      <c r="I2215" s="2" t="s">
        <v>1951</v>
      </c>
      <c r="J2215" s="2" t="s">
        <v>9460</v>
      </c>
      <c r="K2215" s="2" t="s">
        <v>42</v>
      </c>
      <c r="L2215" s="34" t="str">
        <f t="shared" si="140"/>
        <v>大地　蘭斗 (3)</v>
      </c>
      <c r="M2215" s="34" t="str">
        <f t="shared" si="138"/>
        <v>05</v>
      </c>
      <c r="N2215" s="34" t="str">
        <f t="shared" si="141"/>
        <v>Ranto OJI (05)</v>
      </c>
      <c r="O2215" s="34">
        <f t="shared" si="139"/>
        <v>100002237</v>
      </c>
    </row>
    <row r="2216" spans="1:15" ht="18">
      <c r="A2216" s="186">
        <v>2238</v>
      </c>
      <c r="B2216" s="2">
        <v>491024</v>
      </c>
      <c r="C2216" s="2" t="s">
        <v>9453</v>
      </c>
      <c r="D2216" s="2" t="s">
        <v>9461</v>
      </c>
      <c r="E2216" s="2" t="s">
        <v>9462</v>
      </c>
      <c r="F2216" s="196" t="s">
        <v>3546</v>
      </c>
      <c r="G2216" s="2">
        <v>3</v>
      </c>
      <c r="H2216" s="2" t="s">
        <v>5834</v>
      </c>
      <c r="I2216" s="2" t="s">
        <v>9463</v>
      </c>
      <c r="J2216" s="2" t="s">
        <v>212</v>
      </c>
      <c r="K2216" s="2" t="s">
        <v>42</v>
      </c>
      <c r="L2216" s="34" t="str">
        <f t="shared" si="140"/>
        <v>北畑　歩睦 (3)</v>
      </c>
      <c r="M2216" s="34" t="str">
        <f t="shared" si="138"/>
        <v>04</v>
      </c>
      <c r="N2216" s="34" t="str">
        <f t="shared" si="141"/>
        <v>Ayumu KITABATA (04)</v>
      </c>
      <c r="O2216" s="34">
        <f t="shared" si="139"/>
        <v>100002238</v>
      </c>
    </row>
    <row r="2217" spans="1:15" ht="18">
      <c r="A2217" s="186">
        <v>2239</v>
      </c>
      <c r="B2217" s="2">
        <v>491024</v>
      </c>
      <c r="C2217" s="2" t="s">
        <v>9453</v>
      </c>
      <c r="D2217" s="2" t="s">
        <v>9464</v>
      </c>
      <c r="E2217" s="2" t="s">
        <v>9465</v>
      </c>
      <c r="F2217" s="196" t="s">
        <v>6542</v>
      </c>
      <c r="G2217" s="2">
        <v>2</v>
      </c>
      <c r="H2217" s="2" t="s">
        <v>5834</v>
      </c>
      <c r="I2217" s="2" t="s">
        <v>540</v>
      </c>
      <c r="J2217" s="2" t="s">
        <v>389</v>
      </c>
      <c r="K2217" s="2" t="s">
        <v>42</v>
      </c>
      <c r="L2217" s="34" t="str">
        <f t="shared" si="140"/>
        <v>土屋　力輝 (2)</v>
      </c>
      <c r="M2217" s="34" t="str">
        <f t="shared" si="138"/>
        <v>05</v>
      </c>
      <c r="N2217" s="34" t="str">
        <f t="shared" si="141"/>
        <v>Riki TSUCHIYA (05)</v>
      </c>
      <c r="O2217" s="34">
        <f t="shared" si="139"/>
        <v>100002239</v>
      </c>
    </row>
    <row r="2218" spans="1:15" ht="18">
      <c r="A2218" s="186">
        <v>2240</v>
      </c>
      <c r="B2218" s="2">
        <v>491024</v>
      </c>
      <c r="C2218" s="2" t="s">
        <v>9453</v>
      </c>
      <c r="D2218" s="2" t="s">
        <v>9466</v>
      </c>
      <c r="E2218" s="2" t="s">
        <v>9467</v>
      </c>
      <c r="F2218" s="196" t="s">
        <v>4020</v>
      </c>
      <c r="G2218" s="2">
        <v>3</v>
      </c>
      <c r="H2218" s="2" t="s">
        <v>5834</v>
      </c>
      <c r="I2218" s="2" t="s">
        <v>9468</v>
      </c>
      <c r="J2218" s="2" t="s">
        <v>241</v>
      </c>
      <c r="K2218" s="2" t="s">
        <v>42</v>
      </c>
      <c r="L2218" s="34" t="str">
        <f t="shared" si="140"/>
        <v>古城　昇太郎 (3)</v>
      </c>
      <c r="M2218" s="34" t="str">
        <f t="shared" si="138"/>
        <v>04</v>
      </c>
      <c r="N2218" s="34" t="str">
        <f t="shared" si="141"/>
        <v>Shotaro KOJO (04)</v>
      </c>
      <c r="O2218" s="34">
        <f t="shared" si="139"/>
        <v>100002240</v>
      </c>
    </row>
    <row r="2219" spans="1:15" ht="18">
      <c r="A2219" s="186">
        <v>2241</v>
      </c>
      <c r="B2219" s="2">
        <v>490053</v>
      </c>
      <c r="C2219" s="2" t="s">
        <v>265</v>
      </c>
      <c r="D2219" s="2" t="s">
        <v>9469</v>
      </c>
      <c r="E2219" s="2" t="s">
        <v>9470</v>
      </c>
      <c r="F2219" s="196" t="s">
        <v>9471</v>
      </c>
      <c r="G2219" s="2">
        <v>1</v>
      </c>
      <c r="H2219" s="2" t="s">
        <v>5759</v>
      </c>
      <c r="I2219" s="2" t="s">
        <v>9472</v>
      </c>
      <c r="J2219" s="2" t="s">
        <v>392</v>
      </c>
      <c r="K2219" s="2" t="s">
        <v>42</v>
      </c>
      <c r="L2219" s="34" t="str">
        <f t="shared" si="140"/>
        <v>船谷　冠太 (1)</v>
      </c>
      <c r="M2219" s="34" t="str">
        <f t="shared" si="138"/>
        <v>06</v>
      </c>
      <c r="N2219" s="34" t="str">
        <f t="shared" si="141"/>
        <v>Kanta FUNATANI (06)</v>
      </c>
      <c r="O2219" s="34">
        <f t="shared" si="139"/>
        <v>100002241</v>
      </c>
    </row>
    <row r="2220" spans="1:15" ht="18">
      <c r="A2220" s="186">
        <v>2242</v>
      </c>
      <c r="B2220" s="2">
        <v>490053</v>
      </c>
      <c r="C2220" s="2" t="s">
        <v>265</v>
      </c>
      <c r="D2220" s="2" t="s">
        <v>9473</v>
      </c>
      <c r="E2220" s="2" t="s">
        <v>9474</v>
      </c>
      <c r="F2220" s="196" t="s">
        <v>9475</v>
      </c>
      <c r="G2220" s="2">
        <v>1</v>
      </c>
      <c r="H2220" s="2" t="s">
        <v>5759</v>
      </c>
      <c r="I2220" s="2" t="s">
        <v>623</v>
      </c>
      <c r="J2220" s="2" t="s">
        <v>58</v>
      </c>
      <c r="K2220" s="2" t="s">
        <v>42</v>
      </c>
      <c r="L2220" s="34" t="str">
        <f t="shared" si="140"/>
        <v>大久保　雅哉 (1)</v>
      </c>
      <c r="M2220" s="34" t="str">
        <f t="shared" si="138"/>
        <v>06</v>
      </c>
      <c r="N2220" s="34" t="str">
        <f t="shared" si="141"/>
        <v>Masaya OKUBO (06)</v>
      </c>
      <c r="O2220" s="34">
        <f t="shared" si="139"/>
        <v>100002242</v>
      </c>
    </row>
    <row r="2221" spans="1:15" ht="18">
      <c r="A2221" s="186">
        <v>2243</v>
      </c>
      <c r="B2221" s="2">
        <v>490053</v>
      </c>
      <c r="C2221" s="2" t="s">
        <v>265</v>
      </c>
      <c r="D2221" s="2" t="s">
        <v>9476</v>
      </c>
      <c r="E2221" s="2" t="s">
        <v>9477</v>
      </c>
      <c r="F2221" s="196" t="s">
        <v>9478</v>
      </c>
      <c r="G2221" s="2">
        <v>1</v>
      </c>
      <c r="H2221" s="2" t="s">
        <v>5760</v>
      </c>
      <c r="I2221" s="2" t="s">
        <v>9479</v>
      </c>
      <c r="J2221" s="2" t="s">
        <v>392</v>
      </c>
      <c r="K2221" s="2" t="s">
        <v>42</v>
      </c>
      <c r="L2221" s="34" t="str">
        <f t="shared" si="140"/>
        <v>森木　幹太 (1)</v>
      </c>
      <c r="M2221" s="34" t="str">
        <f t="shared" si="138"/>
        <v>06</v>
      </c>
      <c r="N2221" s="34" t="str">
        <f t="shared" si="141"/>
        <v>Kanta MORIKI (06)</v>
      </c>
      <c r="O2221" s="34">
        <f t="shared" si="139"/>
        <v>100002243</v>
      </c>
    </row>
    <row r="2222" spans="1:15" ht="18">
      <c r="A2222" s="186">
        <v>2244</v>
      </c>
      <c r="B2222" s="2">
        <v>490053</v>
      </c>
      <c r="C2222" s="2" t="s">
        <v>265</v>
      </c>
      <c r="D2222" s="2" t="s">
        <v>9480</v>
      </c>
      <c r="E2222" s="2" t="s">
        <v>9481</v>
      </c>
      <c r="F2222" s="196" t="s">
        <v>8801</v>
      </c>
      <c r="G2222" s="2">
        <v>1</v>
      </c>
      <c r="H2222" s="2" t="s">
        <v>5759</v>
      </c>
      <c r="I2222" s="2" t="s">
        <v>152</v>
      </c>
      <c r="J2222" s="2" t="s">
        <v>593</v>
      </c>
      <c r="K2222" s="2" t="s">
        <v>42</v>
      </c>
      <c r="L2222" s="34" t="str">
        <f t="shared" si="140"/>
        <v>佐藤　優平 (1)</v>
      </c>
      <c r="M2222" s="34" t="str">
        <f t="shared" si="138"/>
        <v>07</v>
      </c>
      <c r="N2222" s="34" t="str">
        <f t="shared" si="141"/>
        <v>Yuhei SATO (07)</v>
      </c>
      <c r="O2222" s="34">
        <f t="shared" si="139"/>
        <v>100002244</v>
      </c>
    </row>
    <row r="2223" spans="1:15" ht="18">
      <c r="A2223" s="186">
        <v>2245</v>
      </c>
      <c r="B2223" s="2">
        <v>490053</v>
      </c>
      <c r="C2223" s="2" t="s">
        <v>265</v>
      </c>
      <c r="D2223" s="2" t="s">
        <v>9482</v>
      </c>
      <c r="E2223" s="2" t="s">
        <v>9483</v>
      </c>
      <c r="F2223" s="196" t="s">
        <v>9484</v>
      </c>
      <c r="G2223" s="2">
        <v>1</v>
      </c>
      <c r="H2223" s="2" t="s">
        <v>5830</v>
      </c>
      <c r="I2223" s="2" t="s">
        <v>635</v>
      </c>
      <c r="J2223" s="2" t="s">
        <v>621</v>
      </c>
      <c r="K2223" s="2" t="s">
        <v>42</v>
      </c>
      <c r="L2223" s="34" t="str">
        <f t="shared" si="140"/>
        <v>垣内　太陽 (1)</v>
      </c>
      <c r="M2223" s="34" t="str">
        <f t="shared" si="138"/>
        <v>06</v>
      </c>
      <c r="N2223" s="34" t="str">
        <f t="shared" si="141"/>
        <v>Taiyo KAKIUCHI (06)</v>
      </c>
      <c r="O2223" s="34">
        <f t="shared" si="139"/>
        <v>100002245</v>
      </c>
    </row>
    <row r="2224" spans="1:15" ht="18">
      <c r="A2224" s="186">
        <v>2246</v>
      </c>
      <c r="B2224" s="2">
        <v>490053</v>
      </c>
      <c r="C2224" s="2" t="s">
        <v>265</v>
      </c>
      <c r="D2224" s="2" t="s">
        <v>9485</v>
      </c>
      <c r="E2224" s="2" t="s">
        <v>9486</v>
      </c>
      <c r="F2224" s="196" t="s">
        <v>9487</v>
      </c>
      <c r="G2224" s="2">
        <v>1</v>
      </c>
      <c r="H2224" s="2" t="s">
        <v>5760</v>
      </c>
      <c r="I2224" s="2" t="s">
        <v>9452</v>
      </c>
      <c r="J2224" s="2" t="s">
        <v>8387</v>
      </c>
      <c r="K2224" s="2" t="s">
        <v>42</v>
      </c>
      <c r="L2224" s="34" t="str">
        <f t="shared" si="140"/>
        <v>冨士原　弘之 (1)</v>
      </c>
      <c r="M2224" s="34" t="str">
        <f t="shared" si="138"/>
        <v>06</v>
      </c>
      <c r="N2224" s="34" t="str">
        <f t="shared" si="141"/>
        <v>Hiroyuki FUJIHARA (06)</v>
      </c>
      <c r="O2224" s="34">
        <f t="shared" si="139"/>
        <v>100002246</v>
      </c>
    </row>
    <row r="2225" spans="1:15" ht="18">
      <c r="A2225" s="186">
        <v>2247</v>
      </c>
      <c r="B2225" s="2">
        <v>490053</v>
      </c>
      <c r="C2225" s="2" t="s">
        <v>265</v>
      </c>
      <c r="D2225" s="2" t="s">
        <v>9488</v>
      </c>
      <c r="E2225" s="2" t="s">
        <v>9489</v>
      </c>
      <c r="F2225" s="196" t="s">
        <v>6895</v>
      </c>
      <c r="G2225" s="2">
        <v>1</v>
      </c>
      <c r="H2225" s="2" t="s">
        <v>5761</v>
      </c>
      <c r="I2225" s="2" t="s">
        <v>274</v>
      </c>
      <c r="J2225" s="2" t="s">
        <v>55</v>
      </c>
      <c r="K2225" s="2" t="s">
        <v>42</v>
      </c>
      <c r="L2225" s="34" t="str">
        <f t="shared" si="140"/>
        <v>山本　遥生 (1)</v>
      </c>
      <c r="M2225" s="34" t="str">
        <f t="shared" si="138"/>
        <v>06</v>
      </c>
      <c r="N2225" s="34" t="str">
        <f t="shared" si="141"/>
        <v>Haruki YAMAMOTO (06)</v>
      </c>
      <c r="O2225" s="34">
        <f t="shared" si="139"/>
        <v>100002247</v>
      </c>
    </row>
    <row r="2226" spans="1:15" ht="18">
      <c r="A2226" s="186">
        <v>2248</v>
      </c>
      <c r="B2226" s="2">
        <v>490080</v>
      </c>
      <c r="C2226" s="2" t="s">
        <v>954</v>
      </c>
      <c r="D2226" s="2" t="s">
        <v>9490</v>
      </c>
      <c r="E2226" s="2" t="s">
        <v>9491</v>
      </c>
      <c r="F2226" s="196" t="s">
        <v>3784</v>
      </c>
      <c r="G2226" s="2">
        <v>3</v>
      </c>
      <c r="H2226" s="2" t="s">
        <v>5834</v>
      </c>
      <c r="I2226" s="2" t="s">
        <v>277</v>
      </c>
      <c r="J2226" s="2" t="s">
        <v>1103</v>
      </c>
      <c r="K2226" s="2" t="s">
        <v>42</v>
      </c>
      <c r="L2226" s="34" t="str">
        <f t="shared" si="140"/>
        <v>松井　秀真 (3)</v>
      </c>
      <c r="M2226" s="34" t="str">
        <f t="shared" si="138"/>
        <v>03</v>
      </c>
      <c r="N2226" s="34" t="str">
        <f t="shared" si="141"/>
        <v>Shuma MATSUI (03)</v>
      </c>
      <c r="O2226" s="34">
        <f t="shared" si="139"/>
        <v>100002248</v>
      </c>
    </row>
    <row r="2227" spans="1:15" ht="18">
      <c r="A2227" s="186">
        <v>2249</v>
      </c>
      <c r="B2227" s="2">
        <v>490080</v>
      </c>
      <c r="C2227" s="2" t="s">
        <v>954</v>
      </c>
      <c r="D2227" s="2" t="s">
        <v>9492</v>
      </c>
      <c r="E2227" s="2" t="s">
        <v>9493</v>
      </c>
      <c r="F2227" s="196" t="s">
        <v>4297</v>
      </c>
      <c r="G2227" s="2">
        <v>3</v>
      </c>
      <c r="H2227" s="2" t="s">
        <v>5834</v>
      </c>
      <c r="I2227" s="2" t="s">
        <v>349</v>
      </c>
      <c r="J2227" s="2" t="s">
        <v>206</v>
      </c>
      <c r="K2227" s="2" t="s">
        <v>42</v>
      </c>
      <c r="L2227" s="34" t="str">
        <f t="shared" si="140"/>
        <v>橋本　瑛 (3)</v>
      </c>
      <c r="M2227" s="34" t="str">
        <f t="shared" si="138"/>
        <v>01</v>
      </c>
      <c r="N2227" s="34" t="str">
        <f t="shared" si="141"/>
        <v>Akira HASHIMOTO (01)</v>
      </c>
      <c r="O2227" s="34">
        <f t="shared" si="139"/>
        <v>100002249</v>
      </c>
    </row>
    <row r="2228" spans="1:15" ht="18">
      <c r="A2228" s="186">
        <v>2250</v>
      </c>
      <c r="B2228" s="2">
        <v>490080</v>
      </c>
      <c r="C2228" s="2" t="s">
        <v>954</v>
      </c>
      <c r="D2228" s="2" t="s">
        <v>9494</v>
      </c>
      <c r="E2228" s="2" t="s">
        <v>9495</v>
      </c>
      <c r="F2228" s="196" t="s">
        <v>9496</v>
      </c>
      <c r="G2228" s="2">
        <v>3</v>
      </c>
      <c r="H2228" s="2" t="s">
        <v>5834</v>
      </c>
      <c r="I2228" s="2" t="s">
        <v>99</v>
      </c>
      <c r="J2228" s="2" t="s">
        <v>178</v>
      </c>
      <c r="K2228" s="2" t="s">
        <v>42</v>
      </c>
      <c r="L2228" s="34" t="str">
        <f t="shared" si="140"/>
        <v>今井　亮太 (3)</v>
      </c>
      <c r="M2228" s="34" t="str">
        <f t="shared" si="138"/>
        <v>05</v>
      </c>
      <c r="N2228" s="34" t="str">
        <f t="shared" si="141"/>
        <v>Ryota IMAI (05)</v>
      </c>
      <c r="O2228" s="34">
        <f t="shared" si="139"/>
        <v>100002250</v>
      </c>
    </row>
    <row r="2229" spans="1:15" ht="18">
      <c r="A2229" s="186">
        <v>2251</v>
      </c>
      <c r="B2229" s="2">
        <v>490080</v>
      </c>
      <c r="C2229" s="2" t="s">
        <v>954</v>
      </c>
      <c r="D2229" s="2" t="s">
        <v>9497</v>
      </c>
      <c r="E2229" s="2" t="s">
        <v>9498</v>
      </c>
      <c r="F2229" s="196" t="s">
        <v>8584</v>
      </c>
      <c r="G2229" s="2">
        <v>2</v>
      </c>
      <c r="H2229" s="2" t="s">
        <v>5834</v>
      </c>
      <c r="I2229" s="2" t="s">
        <v>3070</v>
      </c>
      <c r="J2229" s="2" t="s">
        <v>988</v>
      </c>
      <c r="K2229" s="2" t="s">
        <v>42</v>
      </c>
      <c r="L2229" s="34" t="str">
        <f t="shared" si="140"/>
        <v>江南　匡駿 (2)</v>
      </c>
      <c r="M2229" s="34" t="str">
        <f t="shared" si="138"/>
        <v>06</v>
      </c>
      <c r="N2229" s="34" t="str">
        <f t="shared" si="141"/>
        <v>Masatoshi ENAMI (06)</v>
      </c>
      <c r="O2229" s="34">
        <f t="shared" si="139"/>
        <v>100002251</v>
      </c>
    </row>
    <row r="2230" spans="1:15" ht="18">
      <c r="A2230" s="186">
        <v>2252</v>
      </c>
      <c r="B2230" s="2">
        <v>490080</v>
      </c>
      <c r="C2230" s="2" t="s">
        <v>954</v>
      </c>
      <c r="D2230" s="2" t="s">
        <v>9499</v>
      </c>
      <c r="E2230" s="2" t="s">
        <v>9500</v>
      </c>
      <c r="F2230" s="196" t="s">
        <v>4647</v>
      </c>
      <c r="G2230" s="2">
        <v>3</v>
      </c>
      <c r="H2230" s="2" t="s">
        <v>5834</v>
      </c>
      <c r="I2230" s="2" t="s">
        <v>9501</v>
      </c>
      <c r="J2230" s="2" t="s">
        <v>73</v>
      </c>
      <c r="K2230" s="2" t="s">
        <v>42</v>
      </c>
      <c r="L2230" s="34" t="str">
        <f t="shared" si="140"/>
        <v>湯通堂　僚 (3)</v>
      </c>
      <c r="M2230" s="34" t="str">
        <f t="shared" si="138"/>
        <v>03</v>
      </c>
      <c r="N2230" s="34" t="str">
        <f t="shared" si="141"/>
        <v>Ryo YUTSUDO (03)</v>
      </c>
      <c r="O2230" s="34">
        <f t="shared" si="139"/>
        <v>100002252</v>
      </c>
    </row>
    <row r="2231" spans="1:15" ht="18">
      <c r="A2231" s="186">
        <v>2253</v>
      </c>
      <c r="B2231" s="2">
        <v>490080</v>
      </c>
      <c r="C2231" s="2" t="s">
        <v>954</v>
      </c>
      <c r="D2231" s="2" t="s">
        <v>9502</v>
      </c>
      <c r="E2231" s="2" t="s">
        <v>9503</v>
      </c>
      <c r="F2231" s="196" t="s">
        <v>9504</v>
      </c>
      <c r="G2231" s="2">
        <v>5</v>
      </c>
      <c r="H2231" s="2" t="s">
        <v>5834</v>
      </c>
      <c r="I2231" s="2" t="s">
        <v>252</v>
      </c>
      <c r="J2231" s="2" t="s">
        <v>133</v>
      </c>
      <c r="K2231" s="2" t="s">
        <v>42</v>
      </c>
      <c r="L2231" s="34" t="str">
        <f t="shared" si="140"/>
        <v>山口　陸 (5)</v>
      </c>
      <c r="M2231" s="34" t="str">
        <f t="shared" si="138"/>
        <v>97</v>
      </c>
      <c r="N2231" s="34" t="str">
        <f t="shared" si="141"/>
        <v>Riku YAMAGUCHI (97)</v>
      </c>
      <c r="O2231" s="34">
        <f t="shared" si="139"/>
        <v>100002253</v>
      </c>
    </row>
    <row r="2232" spans="1:15" ht="18">
      <c r="A2232" s="186">
        <v>2254</v>
      </c>
      <c r="B2232" s="2">
        <v>490080</v>
      </c>
      <c r="C2232" s="2" t="s">
        <v>954</v>
      </c>
      <c r="D2232" s="2" t="s">
        <v>9505</v>
      </c>
      <c r="E2232" s="2" t="s">
        <v>9506</v>
      </c>
      <c r="F2232" s="196" t="s">
        <v>3848</v>
      </c>
      <c r="G2232" s="2">
        <v>3</v>
      </c>
      <c r="H2232" s="2" t="s">
        <v>5834</v>
      </c>
      <c r="I2232" s="2" t="s">
        <v>353</v>
      </c>
      <c r="J2232" s="2" t="s">
        <v>182</v>
      </c>
      <c r="K2232" s="2" t="s">
        <v>42</v>
      </c>
      <c r="L2232" s="34" t="str">
        <f t="shared" si="140"/>
        <v>吉川　尚希 (3)</v>
      </c>
      <c r="M2232" s="34" t="str">
        <f t="shared" si="138"/>
        <v>04</v>
      </c>
      <c r="N2232" s="34" t="str">
        <f t="shared" si="141"/>
        <v>Naoki YOSHIKAWA (04)</v>
      </c>
      <c r="O2232" s="34">
        <f t="shared" si="139"/>
        <v>100002254</v>
      </c>
    </row>
    <row r="2233" spans="1:15" ht="18">
      <c r="A2233" s="186">
        <v>2255</v>
      </c>
      <c r="B2233" s="2">
        <v>490080</v>
      </c>
      <c r="C2233" s="2" t="s">
        <v>954</v>
      </c>
      <c r="D2233" s="2" t="s">
        <v>9507</v>
      </c>
      <c r="E2233" s="2" t="s">
        <v>9508</v>
      </c>
      <c r="F2233" s="196" t="s">
        <v>9509</v>
      </c>
      <c r="G2233" s="2">
        <v>2</v>
      </c>
      <c r="H2233" s="2" t="s">
        <v>5834</v>
      </c>
      <c r="I2233" s="2" t="s">
        <v>518</v>
      </c>
      <c r="J2233" s="2" t="s">
        <v>239</v>
      </c>
      <c r="K2233" s="2" t="s">
        <v>42</v>
      </c>
      <c r="L2233" s="34" t="str">
        <f t="shared" si="140"/>
        <v>岡部　聖也 (2)</v>
      </c>
      <c r="M2233" s="34" t="str">
        <f t="shared" si="138"/>
        <v>89</v>
      </c>
      <c r="N2233" s="34" t="str">
        <f t="shared" si="141"/>
        <v>Seiya OKABE (89)</v>
      </c>
      <c r="O2233" s="34">
        <f t="shared" si="139"/>
        <v>100002255</v>
      </c>
    </row>
    <row r="2234" spans="1:15" ht="18">
      <c r="A2234" s="186">
        <v>2256</v>
      </c>
      <c r="B2234" s="2">
        <v>490080</v>
      </c>
      <c r="C2234" s="2" t="s">
        <v>954</v>
      </c>
      <c r="D2234" s="2" t="s">
        <v>9510</v>
      </c>
      <c r="E2234" s="2" t="s">
        <v>9511</v>
      </c>
      <c r="F2234" s="196" t="s">
        <v>3948</v>
      </c>
      <c r="G2234" s="2">
        <v>1</v>
      </c>
      <c r="H2234" s="2" t="s">
        <v>5834</v>
      </c>
      <c r="I2234" s="2" t="s">
        <v>5492</v>
      </c>
      <c r="J2234" s="2" t="s">
        <v>64</v>
      </c>
      <c r="K2234" s="2" t="s">
        <v>42</v>
      </c>
      <c r="L2234" s="34" t="str">
        <f t="shared" si="140"/>
        <v>軽部　大地 (1)</v>
      </c>
      <c r="M2234" s="34" t="str">
        <f t="shared" ref="M2234:M2267" si="142">IF($A2234="","",RIGHT(YEAR($F2234),2))</f>
        <v>02</v>
      </c>
      <c r="N2234" s="34" t="str">
        <f t="shared" si="141"/>
        <v>Daichi KARUBE (02)</v>
      </c>
      <c r="O2234" s="34">
        <f t="shared" ref="O2234:O2267" si="143">IF($A2234="","",100000000+$A2234)</f>
        <v>100002256</v>
      </c>
    </row>
    <row r="2235" spans="1:15" ht="18">
      <c r="A2235" s="186">
        <v>2257</v>
      </c>
      <c r="B2235" s="2">
        <v>490080</v>
      </c>
      <c r="C2235" s="2" t="s">
        <v>954</v>
      </c>
      <c r="D2235" s="2" t="s">
        <v>9512</v>
      </c>
      <c r="E2235" s="2" t="s">
        <v>9513</v>
      </c>
      <c r="F2235" s="196" t="s">
        <v>6952</v>
      </c>
      <c r="G2235" s="2">
        <v>2</v>
      </c>
      <c r="H2235" s="2" t="s">
        <v>5834</v>
      </c>
      <c r="I2235" s="2" t="s">
        <v>628</v>
      </c>
      <c r="J2235" s="2" t="s">
        <v>9514</v>
      </c>
      <c r="K2235" s="2" t="s">
        <v>42</v>
      </c>
      <c r="L2235" s="34" t="str">
        <f t="shared" si="140"/>
        <v>富永　大裕 (2)</v>
      </c>
      <c r="M2235" s="34" t="str">
        <f t="shared" si="142"/>
        <v>04</v>
      </c>
      <c r="N2235" s="34" t="str">
        <f t="shared" si="141"/>
        <v>Taiyu TOMINAGA (04)</v>
      </c>
      <c r="O2235" s="34">
        <f t="shared" si="143"/>
        <v>100002257</v>
      </c>
    </row>
    <row r="2236" spans="1:15" ht="18">
      <c r="A2236" s="186">
        <v>2258</v>
      </c>
      <c r="B2236" s="2">
        <v>490080</v>
      </c>
      <c r="C2236" s="2" t="s">
        <v>954</v>
      </c>
      <c r="D2236" s="2" t="s">
        <v>9515</v>
      </c>
      <c r="E2236" s="2" t="s">
        <v>9516</v>
      </c>
      <c r="F2236" s="196" t="s">
        <v>5326</v>
      </c>
      <c r="G2236" s="2">
        <v>6</v>
      </c>
      <c r="H2236" s="2" t="s">
        <v>5834</v>
      </c>
      <c r="I2236" s="2" t="s">
        <v>583</v>
      </c>
      <c r="J2236" s="2" t="s">
        <v>1222</v>
      </c>
      <c r="K2236" s="2" t="s">
        <v>42</v>
      </c>
      <c r="L2236" s="34" t="str">
        <f t="shared" si="140"/>
        <v>中居　樹哉 (6)</v>
      </c>
      <c r="M2236" s="34" t="str">
        <f t="shared" si="142"/>
        <v>01</v>
      </c>
      <c r="N2236" s="34" t="str">
        <f t="shared" si="141"/>
        <v>Mikiya NAKAI (01)</v>
      </c>
      <c r="O2236" s="34">
        <f t="shared" si="143"/>
        <v>100002258</v>
      </c>
    </row>
    <row r="2237" spans="1:15" ht="18">
      <c r="A2237" s="186">
        <v>2259</v>
      </c>
      <c r="B2237" s="2">
        <v>490080</v>
      </c>
      <c r="C2237" s="2" t="s">
        <v>954</v>
      </c>
      <c r="D2237" s="2" t="s">
        <v>9517</v>
      </c>
      <c r="E2237" s="2" t="s">
        <v>9518</v>
      </c>
      <c r="F2237" s="196" t="s">
        <v>9519</v>
      </c>
      <c r="G2237" s="2">
        <v>4</v>
      </c>
      <c r="H2237" s="2" t="s">
        <v>5834</v>
      </c>
      <c r="I2237" s="2" t="s">
        <v>204</v>
      </c>
      <c r="J2237" s="2" t="s">
        <v>341</v>
      </c>
      <c r="K2237" s="2" t="s">
        <v>42</v>
      </c>
      <c r="L2237" s="34" t="str">
        <f t="shared" si="140"/>
        <v>藤田　一磨 (4)</v>
      </c>
      <c r="M2237" s="34" t="str">
        <f t="shared" si="142"/>
        <v>92</v>
      </c>
      <c r="N2237" s="34" t="str">
        <f t="shared" si="141"/>
        <v>Kazuma FUJITA (92)</v>
      </c>
      <c r="O2237" s="34">
        <f t="shared" si="143"/>
        <v>100002259</v>
      </c>
    </row>
    <row r="2238" spans="1:15" ht="18">
      <c r="A2238" s="186">
        <v>2260</v>
      </c>
      <c r="B2238" s="2">
        <v>490080</v>
      </c>
      <c r="C2238" s="2" t="s">
        <v>954</v>
      </c>
      <c r="D2238" s="2" t="s">
        <v>9520</v>
      </c>
      <c r="E2238" s="2" t="s">
        <v>2634</v>
      </c>
      <c r="F2238" s="196" t="s">
        <v>9521</v>
      </c>
      <c r="G2238" s="2">
        <v>5</v>
      </c>
      <c r="H2238" s="2" t="s">
        <v>5834</v>
      </c>
      <c r="I2238" s="2" t="s">
        <v>431</v>
      </c>
      <c r="J2238" s="2" t="s">
        <v>346</v>
      </c>
      <c r="K2238" s="2" t="s">
        <v>42</v>
      </c>
      <c r="L2238" s="34" t="str">
        <f t="shared" si="140"/>
        <v>内田　宏樹 (5)</v>
      </c>
      <c r="M2238" s="34" t="str">
        <f t="shared" si="142"/>
        <v>99</v>
      </c>
      <c r="N2238" s="34" t="str">
        <f t="shared" si="141"/>
        <v>Hiroki UCHIDA (99)</v>
      </c>
      <c r="O2238" s="34">
        <f t="shared" si="143"/>
        <v>100002260</v>
      </c>
    </row>
    <row r="2239" spans="1:15" ht="18">
      <c r="A2239" s="186">
        <v>2261</v>
      </c>
      <c r="B2239" s="2">
        <v>490080</v>
      </c>
      <c r="C2239" s="2" t="s">
        <v>954</v>
      </c>
      <c r="D2239" s="2" t="s">
        <v>9522</v>
      </c>
      <c r="E2239" s="2" t="s">
        <v>9523</v>
      </c>
      <c r="F2239" s="196" t="s">
        <v>3975</v>
      </c>
      <c r="G2239" s="2">
        <v>2</v>
      </c>
      <c r="H2239" s="2" t="s">
        <v>5834</v>
      </c>
      <c r="I2239" s="2" t="s">
        <v>89</v>
      </c>
      <c r="J2239" s="2" t="s">
        <v>9524</v>
      </c>
      <c r="K2239" s="2" t="s">
        <v>42</v>
      </c>
      <c r="L2239" s="34" t="str">
        <f t="shared" si="140"/>
        <v>三宅　明日輝 (2)</v>
      </c>
      <c r="M2239" s="34" t="str">
        <f t="shared" si="142"/>
        <v>04</v>
      </c>
      <c r="N2239" s="34" t="str">
        <f t="shared" si="141"/>
        <v>Asuki MIYAKE (04)</v>
      </c>
      <c r="O2239" s="34">
        <f t="shared" si="143"/>
        <v>100002261</v>
      </c>
    </row>
    <row r="2240" spans="1:15" ht="18">
      <c r="A2240" s="186">
        <v>2262</v>
      </c>
      <c r="B2240" s="2">
        <v>490080</v>
      </c>
      <c r="C2240" s="2" t="s">
        <v>954</v>
      </c>
      <c r="D2240" s="2" t="s">
        <v>9525</v>
      </c>
      <c r="E2240" s="2" t="s">
        <v>9526</v>
      </c>
      <c r="F2240" s="196" t="s">
        <v>5124</v>
      </c>
      <c r="G2240" s="2">
        <v>3</v>
      </c>
      <c r="H2240" s="2" t="s">
        <v>5834</v>
      </c>
      <c r="I2240" s="2" t="s">
        <v>177</v>
      </c>
      <c r="J2240" s="2" t="s">
        <v>205</v>
      </c>
      <c r="K2240" s="2" t="s">
        <v>42</v>
      </c>
      <c r="L2240" s="34" t="str">
        <f t="shared" si="140"/>
        <v>鈴木　悠斗 (3)</v>
      </c>
      <c r="M2240" s="34" t="str">
        <f t="shared" si="142"/>
        <v>04</v>
      </c>
      <c r="N2240" s="34" t="str">
        <f t="shared" si="141"/>
        <v>Yuto SUZUKI (04)</v>
      </c>
      <c r="O2240" s="34">
        <f t="shared" si="143"/>
        <v>100002262</v>
      </c>
    </row>
    <row r="2241" spans="1:15" ht="18">
      <c r="A2241" s="186">
        <v>2263</v>
      </c>
      <c r="B2241" s="2">
        <v>490080</v>
      </c>
      <c r="C2241" s="2" t="s">
        <v>954</v>
      </c>
      <c r="D2241" s="2" t="s">
        <v>9527</v>
      </c>
      <c r="E2241" s="2" t="s">
        <v>9528</v>
      </c>
      <c r="F2241" s="196" t="s">
        <v>4233</v>
      </c>
      <c r="G2241" s="2">
        <v>5</v>
      </c>
      <c r="H2241" s="2" t="s">
        <v>5834</v>
      </c>
      <c r="I2241" s="2" t="s">
        <v>264</v>
      </c>
      <c r="J2241" s="2" t="s">
        <v>7682</v>
      </c>
      <c r="K2241" s="2" t="s">
        <v>42</v>
      </c>
      <c r="L2241" s="34" t="str">
        <f t="shared" si="140"/>
        <v>松田　悠太郎 (5)</v>
      </c>
      <c r="M2241" s="34" t="str">
        <f t="shared" si="142"/>
        <v>02</v>
      </c>
      <c r="N2241" s="34" t="str">
        <f t="shared" si="141"/>
        <v>Yutaro MATSUDA (02)</v>
      </c>
      <c r="O2241" s="34">
        <f t="shared" si="143"/>
        <v>100002263</v>
      </c>
    </row>
    <row r="2242" spans="1:15" ht="18">
      <c r="A2242" s="186">
        <v>2264</v>
      </c>
      <c r="B2242" s="2">
        <v>492209</v>
      </c>
      <c r="C2242" s="2" t="s">
        <v>917</v>
      </c>
      <c r="D2242" s="2" t="s">
        <v>9529</v>
      </c>
      <c r="E2242" s="2" t="s">
        <v>9530</v>
      </c>
      <c r="F2242" s="196" t="s">
        <v>9531</v>
      </c>
      <c r="G2242" s="2">
        <v>1</v>
      </c>
      <c r="H2242" s="2" t="s">
        <v>5760</v>
      </c>
      <c r="I2242" s="2" t="s">
        <v>1095</v>
      </c>
      <c r="J2242" s="2" t="s">
        <v>175</v>
      </c>
      <c r="K2242" s="2" t="s">
        <v>42</v>
      </c>
      <c r="L2242" s="34" t="str">
        <f t="shared" si="140"/>
        <v>梶田　康耀 (1)</v>
      </c>
      <c r="M2242" s="34" t="str">
        <f t="shared" si="142"/>
        <v>07</v>
      </c>
      <c r="N2242" s="34" t="str">
        <f t="shared" si="141"/>
        <v>Koyo KAJITA (07)</v>
      </c>
      <c r="O2242" s="34">
        <f t="shared" si="143"/>
        <v>100002264</v>
      </c>
    </row>
    <row r="2243" spans="1:15" ht="18">
      <c r="A2243" s="186">
        <v>2265</v>
      </c>
      <c r="B2243" s="2">
        <v>492232</v>
      </c>
      <c r="C2243" s="2" t="s">
        <v>40</v>
      </c>
      <c r="D2243" s="2" t="s">
        <v>9532</v>
      </c>
      <c r="E2243" s="2" t="s">
        <v>9533</v>
      </c>
      <c r="F2243" s="196" t="s">
        <v>8378</v>
      </c>
      <c r="G2243" s="2">
        <v>1</v>
      </c>
      <c r="H2243" s="2" t="s">
        <v>5760</v>
      </c>
      <c r="I2243" s="2" t="s">
        <v>9534</v>
      </c>
      <c r="J2243" s="2" t="s">
        <v>232</v>
      </c>
      <c r="K2243" s="2" t="s">
        <v>42</v>
      </c>
      <c r="L2243" s="34" t="str">
        <f t="shared" si="140"/>
        <v>牧江　真太郎 (1)</v>
      </c>
      <c r="M2243" s="34" t="str">
        <f t="shared" si="142"/>
        <v>06</v>
      </c>
      <c r="N2243" s="34" t="str">
        <f t="shared" si="141"/>
        <v>Shintaro MAKIE (06)</v>
      </c>
      <c r="O2243" s="34">
        <f t="shared" si="143"/>
        <v>100002265</v>
      </c>
    </row>
    <row r="2244" spans="1:15" ht="18">
      <c r="A2244" s="186">
        <v>2266</v>
      </c>
      <c r="B2244" s="2">
        <v>492232</v>
      </c>
      <c r="C2244" s="2" t="s">
        <v>40</v>
      </c>
      <c r="D2244" s="2" t="s">
        <v>9535</v>
      </c>
      <c r="E2244" s="2" t="s">
        <v>9536</v>
      </c>
      <c r="F2244" s="196" t="s">
        <v>9537</v>
      </c>
      <c r="G2244" s="2">
        <v>1</v>
      </c>
      <c r="H2244" s="2" t="s">
        <v>5761</v>
      </c>
      <c r="I2244" s="2" t="s">
        <v>298</v>
      </c>
      <c r="J2244" s="2" t="s">
        <v>400</v>
      </c>
      <c r="K2244" s="2" t="s">
        <v>42</v>
      </c>
      <c r="L2244" s="34" t="str">
        <f t="shared" si="140"/>
        <v>仲西　泰我 (1)</v>
      </c>
      <c r="M2244" s="34" t="str">
        <f t="shared" si="142"/>
        <v>06</v>
      </c>
      <c r="N2244" s="34" t="str">
        <f t="shared" si="141"/>
        <v>Taiga NAKANISHI (06)</v>
      </c>
      <c r="O2244" s="34">
        <f t="shared" si="143"/>
        <v>100002266</v>
      </c>
    </row>
    <row r="2245" spans="1:15" ht="18">
      <c r="A2245" s="186">
        <v>2267</v>
      </c>
      <c r="B2245" s="2">
        <v>492232</v>
      </c>
      <c r="C2245" s="2" t="s">
        <v>40</v>
      </c>
      <c r="D2245" s="2" t="s">
        <v>9538</v>
      </c>
      <c r="E2245" s="2" t="s">
        <v>9539</v>
      </c>
      <c r="F2245" s="196" t="s">
        <v>7849</v>
      </c>
      <c r="G2245" s="2">
        <v>1</v>
      </c>
      <c r="H2245" s="2" t="s">
        <v>5760</v>
      </c>
      <c r="I2245" s="2" t="s">
        <v>7214</v>
      </c>
      <c r="J2245" s="2" t="s">
        <v>706</v>
      </c>
      <c r="K2245" s="2" t="s">
        <v>42</v>
      </c>
      <c r="L2245" s="34" t="str">
        <f t="shared" si="140"/>
        <v>稲垣　壮一郎 (1)</v>
      </c>
      <c r="M2245" s="34" t="str">
        <f t="shared" si="142"/>
        <v>06</v>
      </c>
      <c r="N2245" s="34" t="str">
        <f t="shared" si="141"/>
        <v>Soichiro INAGAKI (06)</v>
      </c>
      <c r="O2245" s="34">
        <f t="shared" si="143"/>
        <v>100002267</v>
      </c>
    </row>
    <row r="2246" spans="1:15" ht="18">
      <c r="A2246" s="186">
        <v>2268</v>
      </c>
      <c r="B2246" s="2">
        <v>490047</v>
      </c>
      <c r="C2246" s="2" t="s">
        <v>938</v>
      </c>
      <c r="D2246" s="2" t="s">
        <v>9540</v>
      </c>
      <c r="E2246" s="2" t="s">
        <v>9541</v>
      </c>
      <c r="F2246" s="2" t="s">
        <v>5291</v>
      </c>
      <c r="G2246" s="2">
        <v>2</v>
      </c>
      <c r="H2246" s="2" t="s">
        <v>5834</v>
      </c>
      <c r="I2246" s="2" t="s">
        <v>277</v>
      </c>
      <c r="J2246" s="2" t="s">
        <v>94</v>
      </c>
      <c r="K2246" s="2" t="s">
        <v>42</v>
      </c>
      <c r="L2246" s="34" t="str">
        <f t="shared" si="140"/>
        <v>松井　颯汰 (2)</v>
      </c>
      <c r="M2246" s="34" t="str">
        <f t="shared" si="142"/>
        <v>04</v>
      </c>
      <c r="N2246" s="34" t="str">
        <f t="shared" si="141"/>
        <v>Sota MATSUI (04)</v>
      </c>
      <c r="O2246" s="34">
        <f t="shared" si="143"/>
        <v>100002268</v>
      </c>
    </row>
    <row r="2247" spans="1:15" ht="18">
      <c r="A2247" s="186">
        <v>2275</v>
      </c>
      <c r="B2247" s="2">
        <v>492249</v>
      </c>
      <c r="C2247" s="2" t="s">
        <v>580</v>
      </c>
      <c r="D2247" s="2" t="s">
        <v>9542</v>
      </c>
      <c r="E2247" s="2" t="s">
        <v>9543</v>
      </c>
      <c r="F2247" s="2" t="s">
        <v>9544</v>
      </c>
      <c r="G2247" s="2">
        <v>1</v>
      </c>
      <c r="H2247" s="2" t="s">
        <v>5768</v>
      </c>
      <c r="I2247" s="2" t="s">
        <v>535</v>
      </c>
      <c r="J2247" s="2" t="s">
        <v>9545</v>
      </c>
      <c r="K2247" s="2" t="s">
        <v>42</v>
      </c>
      <c r="L2247" s="34" t="str">
        <f t="shared" si="140"/>
        <v>梅野　雅顕 (1)</v>
      </c>
      <c r="M2247" s="34" t="str">
        <f t="shared" si="142"/>
        <v>06</v>
      </c>
      <c r="N2247" s="34" t="str">
        <f t="shared" si="141"/>
        <v>Masaaki UMENO (06)</v>
      </c>
      <c r="O2247" s="34">
        <f t="shared" si="143"/>
        <v>100002275</v>
      </c>
    </row>
    <row r="2248" spans="1:15" ht="18">
      <c r="A2248" s="186">
        <v>2276</v>
      </c>
      <c r="B2248" s="2">
        <v>492249</v>
      </c>
      <c r="C2248" s="2" t="s">
        <v>580</v>
      </c>
      <c r="D2248" s="2" t="s">
        <v>9546</v>
      </c>
      <c r="E2248" s="2" t="s">
        <v>9547</v>
      </c>
      <c r="F2248" s="2" t="s">
        <v>8748</v>
      </c>
      <c r="G2248" s="2">
        <v>1</v>
      </c>
      <c r="H2248" s="2" t="s">
        <v>5768</v>
      </c>
      <c r="I2248" s="2" t="s">
        <v>184</v>
      </c>
      <c r="J2248" s="2" t="s">
        <v>9548</v>
      </c>
      <c r="K2248" s="2" t="s">
        <v>42</v>
      </c>
      <c r="L2248" s="34" t="str">
        <f t="shared" si="140"/>
        <v>吉田　翔維 (1)</v>
      </c>
      <c r="M2248" s="34" t="str">
        <f t="shared" si="142"/>
        <v>06</v>
      </c>
      <c r="N2248" s="34" t="str">
        <f t="shared" si="141"/>
        <v>Shoi YOSHIDA (06)</v>
      </c>
      <c r="O2248" s="34">
        <f t="shared" si="143"/>
        <v>100002276</v>
      </c>
    </row>
    <row r="2249" spans="1:15" ht="18">
      <c r="A2249" s="186">
        <v>2277</v>
      </c>
      <c r="B2249" s="2">
        <v>492213</v>
      </c>
      <c r="C2249" s="2" t="s">
        <v>9549</v>
      </c>
      <c r="D2249" s="2" t="s">
        <v>9550</v>
      </c>
      <c r="E2249" s="2" t="s">
        <v>9551</v>
      </c>
      <c r="F2249" s="2" t="s">
        <v>7128</v>
      </c>
      <c r="G2249" s="2">
        <v>1</v>
      </c>
      <c r="H2249" s="2" t="s">
        <v>5760</v>
      </c>
      <c r="I2249" s="2" t="s">
        <v>5264</v>
      </c>
      <c r="J2249" s="2" t="s">
        <v>3037</v>
      </c>
      <c r="K2249" s="2" t="s">
        <v>42</v>
      </c>
      <c r="L2249" s="34" t="str">
        <f t="shared" si="140"/>
        <v>日野　竜吾 (1)</v>
      </c>
      <c r="M2249" s="34" t="str">
        <f t="shared" si="142"/>
        <v>06</v>
      </c>
      <c r="N2249" s="34" t="str">
        <f t="shared" si="141"/>
        <v>Ryugo HINO (06)</v>
      </c>
      <c r="O2249" s="34">
        <f t="shared" si="143"/>
        <v>100002277</v>
      </c>
    </row>
    <row r="2250" spans="1:15" ht="18">
      <c r="A2250" s="186">
        <v>2278</v>
      </c>
      <c r="B2250" s="2">
        <v>492213</v>
      </c>
      <c r="C2250" s="2" t="s">
        <v>9549</v>
      </c>
      <c r="D2250" s="2" t="s">
        <v>9552</v>
      </c>
      <c r="E2250" s="2" t="s">
        <v>9553</v>
      </c>
      <c r="F2250" s="2" t="s">
        <v>9554</v>
      </c>
      <c r="G2250" s="2">
        <v>1</v>
      </c>
      <c r="H2250" s="2" t="s">
        <v>5759</v>
      </c>
      <c r="I2250" s="2" t="s">
        <v>9555</v>
      </c>
      <c r="J2250" s="2" t="s">
        <v>9556</v>
      </c>
      <c r="K2250" s="2" t="s">
        <v>42</v>
      </c>
      <c r="L2250" s="34" t="str">
        <f t="shared" si="140"/>
        <v>楠嶺　天寅 (1)</v>
      </c>
      <c r="M2250" s="34" t="str">
        <f t="shared" si="142"/>
        <v>06</v>
      </c>
      <c r="N2250" s="34" t="str">
        <f t="shared" si="141"/>
        <v>Takanobu KUSUMINE (06)</v>
      </c>
      <c r="O2250" s="34">
        <f t="shared" si="143"/>
        <v>100002278</v>
      </c>
    </row>
    <row r="2251" spans="1:15" ht="18">
      <c r="A2251" s="186">
        <v>2279</v>
      </c>
      <c r="B2251" s="2">
        <v>500005</v>
      </c>
      <c r="C2251" s="2" t="s">
        <v>878</v>
      </c>
      <c r="D2251" s="2" t="s">
        <v>879</v>
      </c>
      <c r="E2251" s="2" t="s">
        <v>880</v>
      </c>
      <c r="F2251" s="2" t="s">
        <v>5314</v>
      </c>
      <c r="G2251" s="2">
        <v>6</v>
      </c>
      <c r="H2251" s="2" t="s">
        <v>5759</v>
      </c>
      <c r="I2251" s="2" t="s">
        <v>881</v>
      </c>
      <c r="J2251" s="2" t="s">
        <v>374</v>
      </c>
      <c r="K2251" s="2" t="s">
        <v>42</v>
      </c>
      <c r="L2251" s="34" t="str">
        <f t="shared" si="140"/>
        <v>辻　翔平 (6)</v>
      </c>
      <c r="M2251" s="34" t="str">
        <f t="shared" si="142"/>
        <v>97</v>
      </c>
      <c r="N2251" s="34" t="str">
        <f t="shared" si="141"/>
        <v>Shohei TSUJI (97)</v>
      </c>
      <c r="O2251" s="34">
        <f t="shared" si="143"/>
        <v>100002279</v>
      </c>
    </row>
    <row r="2252" spans="1:15" ht="18">
      <c r="A2252" s="186">
        <v>2280</v>
      </c>
      <c r="B2252" s="2">
        <v>500005</v>
      </c>
      <c r="C2252" s="2" t="s">
        <v>878</v>
      </c>
      <c r="D2252" s="2" t="s">
        <v>1926</v>
      </c>
      <c r="E2252" s="2" t="s">
        <v>1927</v>
      </c>
      <c r="F2252" s="2" t="s">
        <v>4369</v>
      </c>
      <c r="G2252" s="2">
        <v>4</v>
      </c>
      <c r="H2252" s="2" t="s">
        <v>5759</v>
      </c>
      <c r="I2252" s="2" t="s">
        <v>415</v>
      </c>
      <c r="J2252" s="2" t="s">
        <v>544</v>
      </c>
      <c r="K2252" s="2" t="s">
        <v>42</v>
      </c>
      <c r="L2252" s="34" t="str">
        <f t="shared" si="140"/>
        <v>中野　正隆 (4)</v>
      </c>
      <c r="M2252" s="34" t="str">
        <f t="shared" si="142"/>
        <v>03</v>
      </c>
      <c r="N2252" s="34" t="str">
        <f t="shared" si="141"/>
        <v>Masataka NAKANO (03)</v>
      </c>
      <c r="O2252" s="34">
        <f t="shared" si="143"/>
        <v>100002280</v>
      </c>
    </row>
    <row r="2253" spans="1:15" ht="18">
      <c r="A2253" s="186">
        <v>2281</v>
      </c>
      <c r="B2253" s="2">
        <v>500005</v>
      </c>
      <c r="C2253" s="2" t="s">
        <v>878</v>
      </c>
      <c r="D2253" s="2" t="s">
        <v>3383</v>
      </c>
      <c r="E2253" s="2" t="s">
        <v>3384</v>
      </c>
      <c r="F2253" s="2" t="s">
        <v>5315</v>
      </c>
      <c r="G2253" s="2">
        <v>5</v>
      </c>
      <c r="H2253" s="2" t="s">
        <v>5759</v>
      </c>
      <c r="I2253" s="2" t="s">
        <v>3385</v>
      </c>
      <c r="J2253" s="2" t="s">
        <v>225</v>
      </c>
      <c r="K2253" s="2" t="s">
        <v>42</v>
      </c>
      <c r="L2253" s="34" t="str">
        <f t="shared" si="140"/>
        <v>仲宗根　遼太郎 (5)</v>
      </c>
      <c r="M2253" s="34" t="str">
        <f t="shared" si="142"/>
        <v>00</v>
      </c>
      <c r="N2253" s="34" t="str">
        <f t="shared" si="141"/>
        <v>Ryotaro NAKASONE (00)</v>
      </c>
      <c r="O2253" s="34">
        <f t="shared" si="143"/>
        <v>100002281</v>
      </c>
    </row>
    <row r="2254" spans="1:15" ht="18">
      <c r="A2254" s="186">
        <v>2282</v>
      </c>
      <c r="B2254" s="2">
        <v>500005</v>
      </c>
      <c r="C2254" s="2" t="s">
        <v>878</v>
      </c>
      <c r="D2254" s="2" t="s">
        <v>1928</v>
      </c>
      <c r="E2254" s="2" t="s">
        <v>1929</v>
      </c>
      <c r="F2254" s="2" t="s">
        <v>5267</v>
      </c>
      <c r="G2254" s="2">
        <v>4</v>
      </c>
      <c r="H2254" s="2" t="s">
        <v>5759</v>
      </c>
      <c r="I2254" s="2" t="s">
        <v>698</v>
      </c>
      <c r="J2254" s="2" t="s">
        <v>232</v>
      </c>
      <c r="K2254" s="2" t="s">
        <v>42</v>
      </c>
      <c r="L2254" s="34" t="str">
        <f t="shared" si="140"/>
        <v>久保　慎太朗 (4)</v>
      </c>
      <c r="M2254" s="34" t="str">
        <f t="shared" si="142"/>
        <v>01</v>
      </c>
      <c r="N2254" s="34" t="str">
        <f t="shared" si="141"/>
        <v>Shintaro KUBO (01)</v>
      </c>
      <c r="O2254" s="34">
        <f t="shared" si="143"/>
        <v>100002282</v>
      </c>
    </row>
    <row r="2255" spans="1:15" ht="18">
      <c r="A2255" s="186">
        <v>2283</v>
      </c>
      <c r="B2255" s="2">
        <v>500005</v>
      </c>
      <c r="C2255" s="2" t="s">
        <v>878</v>
      </c>
      <c r="D2255" s="2" t="s">
        <v>3386</v>
      </c>
      <c r="E2255" s="2" t="s">
        <v>3387</v>
      </c>
      <c r="F2255" s="2" t="s">
        <v>4031</v>
      </c>
      <c r="G2255" s="2">
        <v>3</v>
      </c>
      <c r="H2255" s="2" t="s">
        <v>5759</v>
      </c>
      <c r="I2255" s="2" t="s">
        <v>692</v>
      </c>
      <c r="J2255" s="2" t="s">
        <v>122</v>
      </c>
      <c r="K2255" s="2" t="s">
        <v>42</v>
      </c>
      <c r="L2255" s="34" t="str">
        <f t="shared" si="140"/>
        <v>趙　秀太 (3)</v>
      </c>
      <c r="M2255" s="34" t="str">
        <f t="shared" si="142"/>
        <v>03</v>
      </c>
      <c r="N2255" s="34" t="str">
        <f t="shared" si="141"/>
        <v>Shuta CHO (03)</v>
      </c>
      <c r="O2255" s="34">
        <f t="shared" si="143"/>
        <v>100002283</v>
      </c>
    </row>
    <row r="2256" spans="1:15" ht="18">
      <c r="A2256" s="186">
        <v>2284</v>
      </c>
      <c r="B2256" s="2">
        <v>500005</v>
      </c>
      <c r="C2256" s="2" t="s">
        <v>878</v>
      </c>
      <c r="D2256" s="2" t="s">
        <v>3388</v>
      </c>
      <c r="E2256" s="2" t="s">
        <v>3389</v>
      </c>
      <c r="F2256" s="2" t="s">
        <v>4336</v>
      </c>
      <c r="G2256" s="2">
        <v>3</v>
      </c>
      <c r="H2256" s="2" t="s">
        <v>5779</v>
      </c>
      <c r="I2256" s="2" t="s">
        <v>552</v>
      </c>
      <c r="J2256" s="2" t="s">
        <v>3390</v>
      </c>
      <c r="K2256" s="2" t="s">
        <v>42</v>
      </c>
      <c r="L2256" s="34" t="str">
        <f t="shared" si="140"/>
        <v>吉村　要 (3)</v>
      </c>
      <c r="M2256" s="34" t="str">
        <f t="shared" si="142"/>
        <v>02</v>
      </c>
      <c r="N2256" s="34" t="str">
        <f t="shared" si="141"/>
        <v>Kaname YOSHIMURA (02)</v>
      </c>
      <c r="O2256" s="34">
        <f t="shared" si="143"/>
        <v>100002284</v>
      </c>
    </row>
    <row r="2257" spans="1:15" ht="18">
      <c r="A2257" s="186">
        <v>2285</v>
      </c>
      <c r="B2257" s="2">
        <v>500005</v>
      </c>
      <c r="C2257" s="2" t="s">
        <v>878</v>
      </c>
      <c r="D2257" s="2" t="s">
        <v>1931</v>
      </c>
      <c r="E2257" s="2" t="s">
        <v>1932</v>
      </c>
      <c r="F2257" s="2" t="s">
        <v>4189</v>
      </c>
      <c r="G2257" s="2">
        <v>5</v>
      </c>
      <c r="H2257" s="2" t="s">
        <v>5759</v>
      </c>
      <c r="I2257" s="2" t="s">
        <v>264</v>
      </c>
      <c r="J2257" s="2" t="s">
        <v>209</v>
      </c>
      <c r="K2257" s="2" t="s">
        <v>42</v>
      </c>
      <c r="L2257" s="34" t="str">
        <f t="shared" si="140"/>
        <v>松田　大輝 (5)</v>
      </c>
      <c r="M2257" s="34" t="str">
        <f t="shared" si="142"/>
        <v>03</v>
      </c>
      <c r="N2257" s="34" t="str">
        <f t="shared" si="141"/>
        <v>Daiki MATSUDA (03)</v>
      </c>
      <c r="O2257" s="34">
        <f t="shared" si="143"/>
        <v>100002285</v>
      </c>
    </row>
    <row r="2258" spans="1:15" ht="18">
      <c r="A2258" s="186">
        <v>2286</v>
      </c>
      <c r="B2258" s="2">
        <v>500005</v>
      </c>
      <c r="C2258" s="2" t="s">
        <v>878</v>
      </c>
      <c r="D2258" s="2" t="s">
        <v>5316</v>
      </c>
      <c r="E2258" s="2" t="s">
        <v>5317</v>
      </c>
      <c r="F2258" s="2" t="s">
        <v>5318</v>
      </c>
      <c r="G2258" s="2">
        <v>3</v>
      </c>
      <c r="H2258" s="2" t="s">
        <v>5759</v>
      </c>
      <c r="I2258" s="2" t="s">
        <v>54</v>
      </c>
      <c r="J2258" s="2" t="s">
        <v>985</v>
      </c>
      <c r="K2258" s="2" t="s">
        <v>42</v>
      </c>
      <c r="L2258" s="34" t="str">
        <f t="shared" si="140"/>
        <v>坂本　崇輔 (3)</v>
      </c>
      <c r="M2258" s="34" t="str">
        <f t="shared" si="142"/>
        <v>02</v>
      </c>
      <c r="N2258" s="34" t="str">
        <f t="shared" si="141"/>
        <v>Shusuke SAKAMOTO (02)</v>
      </c>
      <c r="O2258" s="34">
        <f t="shared" si="143"/>
        <v>100002286</v>
      </c>
    </row>
    <row r="2259" spans="1:15" ht="18">
      <c r="A2259" s="186">
        <v>2287</v>
      </c>
      <c r="B2259" s="2">
        <v>500005</v>
      </c>
      <c r="C2259" s="2" t="s">
        <v>878</v>
      </c>
      <c r="D2259" s="2" t="s">
        <v>5319</v>
      </c>
      <c r="E2259" s="2" t="s">
        <v>5320</v>
      </c>
      <c r="F2259" s="2" t="s">
        <v>5321</v>
      </c>
      <c r="G2259" s="2">
        <v>4</v>
      </c>
      <c r="H2259" s="2" t="s">
        <v>5759</v>
      </c>
      <c r="I2259" s="2" t="s">
        <v>5322</v>
      </c>
      <c r="J2259" s="2" t="s">
        <v>508</v>
      </c>
      <c r="K2259" s="2" t="s">
        <v>42</v>
      </c>
      <c r="L2259" s="34" t="str">
        <f t="shared" si="140"/>
        <v>蔵合　貴大 (4)</v>
      </c>
      <c r="M2259" s="34" t="str">
        <f t="shared" si="142"/>
        <v>03</v>
      </c>
      <c r="N2259" s="34" t="str">
        <f t="shared" si="141"/>
        <v>Takahiro ZOGO (03)</v>
      </c>
      <c r="O2259" s="34">
        <f t="shared" si="143"/>
        <v>100002287</v>
      </c>
    </row>
    <row r="2260" spans="1:15" ht="18">
      <c r="A2260" s="186">
        <v>2288</v>
      </c>
      <c r="B2260" s="2">
        <v>500005</v>
      </c>
      <c r="C2260" s="2" t="s">
        <v>878</v>
      </c>
      <c r="D2260" s="2" t="s">
        <v>5323</v>
      </c>
      <c r="E2260" s="2" t="s">
        <v>5324</v>
      </c>
      <c r="F2260" s="2" t="s">
        <v>3950</v>
      </c>
      <c r="G2260" s="2">
        <v>4</v>
      </c>
      <c r="H2260" s="2" t="s">
        <v>5759</v>
      </c>
      <c r="I2260" s="2" t="s">
        <v>5325</v>
      </c>
      <c r="J2260" s="2" t="s">
        <v>154</v>
      </c>
      <c r="K2260" s="2" t="s">
        <v>42</v>
      </c>
      <c r="L2260" s="34" t="str">
        <f t="shared" si="140"/>
        <v>池原　悠真 (4)</v>
      </c>
      <c r="M2260" s="34" t="str">
        <f t="shared" si="142"/>
        <v>03</v>
      </c>
      <c r="N2260" s="34" t="str">
        <f t="shared" si="141"/>
        <v>Yuma IKEHARA (03)</v>
      </c>
      <c r="O2260" s="34">
        <f t="shared" si="143"/>
        <v>100002288</v>
      </c>
    </row>
    <row r="2261" spans="1:15" ht="18">
      <c r="A2261" s="186">
        <v>2289</v>
      </c>
      <c r="B2261" s="2">
        <v>500005</v>
      </c>
      <c r="C2261" s="2" t="s">
        <v>878</v>
      </c>
      <c r="D2261" s="2" t="s">
        <v>9557</v>
      </c>
      <c r="E2261" s="2" t="s">
        <v>9558</v>
      </c>
      <c r="F2261" s="2" t="s">
        <v>5318</v>
      </c>
      <c r="G2261" s="2">
        <v>2</v>
      </c>
      <c r="H2261" s="2" t="s">
        <v>5834</v>
      </c>
      <c r="I2261" s="2" t="s">
        <v>9559</v>
      </c>
      <c r="J2261" s="2" t="s">
        <v>6565</v>
      </c>
      <c r="K2261" s="2" t="s">
        <v>42</v>
      </c>
      <c r="L2261" s="34" t="str">
        <f t="shared" si="140"/>
        <v>野々村　駿彰 (2)</v>
      </c>
      <c r="M2261" s="34" t="str">
        <f t="shared" si="142"/>
        <v>02</v>
      </c>
      <c r="N2261" s="34" t="str">
        <f t="shared" si="141"/>
        <v>Toshiaki NONOMURA (02)</v>
      </c>
      <c r="O2261" s="34">
        <f t="shared" si="143"/>
        <v>100002289</v>
      </c>
    </row>
    <row r="2262" spans="1:15" ht="18">
      <c r="A2262" s="186">
        <v>2290</v>
      </c>
      <c r="B2262" s="2">
        <v>500005</v>
      </c>
      <c r="C2262" s="2" t="s">
        <v>878</v>
      </c>
      <c r="D2262" s="2" t="s">
        <v>9560</v>
      </c>
      <c r="E2262" s="2" t="s">
        <v>9561</v>
      </c>
      <c r="F2262" s="2" t="s">
        <v>5205</v>
      </c>
      <c r="G2262" s="2">
        <v>3</v>
      </c>
      <c r="H2262" s="2" t="s">
        <v>5834</v>
      </c>
      <c r="I2262" s="2" t="s">
        <v>301</v>
      </c>
      <c r="J2262" s="2" t="s">
        <v>101</v>
      </c>
      <c r="K2262" s="2" t="s">
        <v>42</v>
      </c>
      <c r="L2262" s="34" t="str">
        <f t="shared" si="140"/>
        <v>平井　良典 (3)</v>
      </c>
      <c r="M2262" s="34" t="str">
        <f t="shared" si="142"/>
        <v>04</v>
      </c>
      <c r="N2262" s="34" t="str">
        <f t="shared" si="141"/>
        <v>Ryosuke HIRAI (04)</v>
      </c>
      <c r="O2262" s="34">
        <f t="shared" si="143"/>
        <v>100002290</v>
      </c>
    </row>
    <row r="2263" spans="1:15" ht="18">
      <c r="A2263" s="186">
        <v>2291</v>
      </c>
      <c r="B2263" s="2">
        <v>500005</v>
      </c>
      <c r="C2263" s="2" t="s">
        <v>878</v>
      </c>
      <c r="D2263" s="2" t="s">
        <v>9562</v>
      </c>
      <c r="E2263" s="2" t="s">
        <v>9563</v>
      </c>
      <c r="F2263" s="2" t="s">
        <v>9564</v>
      </c>
      <c r="G2263" s="2">
        <v>3</v>
      </c>
      <c r="H2263" s="2" t="s">
        <v>5834</v>
      </c>
      <c r="I2263" s="2" t="s">
        <v>177</v>
      </c>
      <c r="J2263" s="2" t="s">
        <v>7364</v>
      </c>
      <c r="K2263" s="2" t="s">
        <v>42</v>
      </c>
      <c r="L2263" s="34" t="str">
        <f t="shared" ref="L2263:L2267" si="144">IF($A2263="","",$D2263&amp;" ("&amp;$G2263&amp;")")</f>
        <v>鈴木　駿太郎 (3)</v>
      </c>
      <c r="M2263" s="34" t="str">
        <f t="shared" si="142"/>
        <v>04</v>
      </c>
      <c r="N2263" s="34" t="str">
        <f t="shared" ref="N2263:N2267" si="145">IF($A2263="","",$J2263&amp;" "&amp;$I2263&amp;" ("&amp;$M2263&amp;")")</f>
        <v>Shuntaro SUZUKI (04)</v>
      </c>
      <c r="O2263" s="34">
        <f t="shared" si="143"/>
        <v>100002291</v>
      </c>
    </row>
    <row r="2264" spans="1:15" ht="18">
      <c r="A2264" s="186">
        <v>2292</v>
      </c>
      <c r="B2264" s="2">
        <v>500005</v>
      </c>
      <c r="C2264" s="2" t="s">
        <v>878</v>
      </c>
      <c r="D2264" s="2" t="s">
        <v>9565</v>
      </c>
      <c r="E2264" s="2" t="s">
        <v>9566</v>
      </c>
      <c r="F2264" s="2" t="s">
        <v>5112</v>
      </c>
      <c r="G2264" s="2">
        <v>3</v>
      </c>
      <c r="H2264" s="2" t="s">
        <v>5834</v>
      </c>
      <c r="I2264" s="2" t="s">
        <v>1389</v>
      </c>
      <c r="J2264" s="2" t="s">
        <v>123</v>
      </c>
      <c r="K2264" s="2" t="s">
        <v>42</v>
      </c>
      <c r="L2264" s="34" t="str">
        <f t="shared" si="144"/>
        <v>森永　康介 (3)</v>
      </c>
      <c r="M2264" s="34" t="str">
        <f t="shared" si="142"/>
        <v>04</v>
      </c>
      <c r="N2264" s="34" t="str">
        <f t="shared" si="145"/>
        <v>Kosuke MORINAGA (04)</v>
      </c>
      <c r="O2264" s="34">
        <f t="shared" si="143"/>
        <v>100002292</v>
      </c>
    </row>
    <row r="2265" spans="1:15" ht="18">
      <c r="A2265" s="186">
        <v>2293</v>
      </c>
      <c r="B2265" s="2">
        <v>500005</v>
      </c>
      <c r="C2265" s="2" t="s">
        <v>878</v>
      </c>
      <c r="D2265" s="2" t="s">
        <v>9567</v>
      </c>
      <c r="E2265" s="2" t="s">
        <v>9568</v>
      </c>
      <c r="F2265" s="2" t="s">
        <v>5451</v>
      </c>
      <c r="G2265" s="2">
        <v>3</v>
      </c>
      <c r="H2265" s="2" t="s">
        <v>5834</v>
      </c>
      <c r="I2265" s="2" t="s">
        <v>411</v>
      </c>
      <c r="J2265" s="2" t="s">
        <v>250</v>
      </c>
      <c r="K2265" s="2" t="s">
        <v>42</v>
      </c>
      <c r="L2265" s="34" t="str">
        <f t="shared" si="144"/>
        <v>木下　晴翔 (3)</v>
      </c>
      <c r="M2265" s="34" t="str">
        <f t="shared" si="142"/>
        <v>04</v>
      </c>
      <c r="N2265" s="34" t="str">
        <f t="shared" si="145"/>
        <v>Haruto KINOSHITA (04)</v>
      </c>
      <c r="O2265" s="34">
        <f t="shared" si="143"/>
        <v>100002293</v>
      </c>
    </row>
    <row r="2266" spans="1:15" ht="18">
      <c r="A2266" s="186">
        <v>2294</v>
      </c>
      <c r="B2266" s="2">
        <v>500005</v>
      </c>
      <c r="C2266" s="2" t="s">
        <v>878</v>
      </c>
      <c r="D2266" s="2" t="s">
        <v>9569</v>
      </c>
      <c r="E2266" s="2" t="s">
        <v>9570</v>
      </c>
      <c r="F2266" s="2" t="s">
        <v>4641</v>
      </c>
      <c r="G2266" s="2">
        <v>2</v>
      </c>
      <c r="H2266" s="2" t="s">
        <v>5834</v>
      </c>
      <c r="I2266" s="2" t="s">
        <v>9571</v>
      </c>
      <c r="J2266" s="2" t="s">
        <v>1903</v>
      </c>
      <c r="K2266" s="2" t="s">
        <v>42</v>
      </c>
      <c r="L2266" s="34" t="str">
        <f t="shared" si="144"/>
        <v>日名　雄一郎 (2)</v>
      </c>
      <c r="M2266" s="34" t="str">
        <f t="shared" si="142"/>
        <v>00</v>
      </c>
      <c r="N2266" s="34" t="str">
        <f t="shared" si="145"/>
        <v>Yuichiro HINA (00)</v>
      </c>
      <c r="O2266" s="34">
        <f t="shared" si="143"/>
        <v>100002294</v>
      </c>
    </row>
    <row r="2267" spans="1:15" ht="18">
      <c r="A2267" s="186">
        <v>2295</v>
      </c>
      <c r="B2267" s="2">
        <v>500005</v>
      </c>
      <c r="C2267" s="2" t="s">
        <v>878</v>
      </c>
      <c r="D2267" s="2" t="s">
        <v>9572</v>
      </c>
      <c r="E2267" s="2" t="s">
        <v>9573</v>
      </c>
      <c r="F2267" s="2" t="s">
        <v>7039</v>
      </c>
      <c r="G2267" s="2">
        <v>2</v>
      </c>
      <c r="H2267" s="2" t="s">
        <v>5834</v>
      </c>
      <c r="I2267" s="2" t="s">
        <v>9574</v>
      </c>
      <c r="J2267" s="2" t="s">
        <v>5566</v>
      </c>
      <c r="K2267" s="2" t="s">
        <v>42</v>
      </c>
      <c r="L2267" s="34" t="str">
        <f t="shared" si="144"/>
        <v>弓矢　貫志 (2)</v>
      </c>
      <c r="M2267" s="34" t="str">
        <f t="shared" si="142"/>
        <v>05</v>
      </c>
      <c r="N2267" s="34" t="str">
        <f t="shared" si="145"/>
        <v>Kanji YUMIYA (05)</v>
      </c>
      <c r="O2267" s="34">
        <f t="shared" si="143"/>
        <v>100002295</v>
      </c>
    </row>
    <row r="2268" spans="1:15" ht="18">
      <c r="A2268" s="186"/>
      <c r="B2268" s="2"/>
      <c r="C2268" s="2"/>
      <c r="D2268" s="2"/>
      <c r="E2268" s="2"/>
      <c r="F2268" s="2"/>
      <c r="G2268" s="2"/>
      <c r="H2268" s="2"/>
      <c r="I2268" s="2"/>
      <c r="J2268" s="2"/>
      <c r="K2268" s="2"/>
    </row>
    <row r="2269" spans="1:15" ht="18">
      <c r="A2269" s="186"/>
      <c r="B2269" s="2"/>
      <c r="C2269" s="2"/>
      <c r="D2269" s="2"/>
      <c r="E2269" s="2"/>
      <c r="F2269" s="2"/>
      <c r="G2269" s="2"/>
      <c r="H2269" s="2"/>
      <c r="I2269" s="2"/>
      <c r="J2269" s="2"/>
      <c r="K2269" s="2"/>
    </row>
    <row r="2270" spans="1:15" ht="18">
      <c r="A2270" s="186"/>
      <c r="B2270" s="2"/>
      <c r="C2270" s="2"/>
      <c r="D2270" s="2"/>
      <c r="E2270" s="2"/>
      <c r="F2270" s="2"/>
      <c r="G2270" s="2"/>
      <c r="H2270" s="2"/>
      <c r="I2270" s="2"/>
      <c r="J2270" s="2"/>
      <c r="K2270" s="2"/>
    </row>
    <row r="2271" spans="1:15" ht="18">
      <c r="A2271" s="186"/>
      <c r="B2271" s="2"/>
      <c r="C2271" s="2"/>
      <c r="D2271" s="2"/>
      <c r="E2271" s="2"/>
      <c r="F2271" s="2"/>
      <c r="G2271" s="2"/>
      <c r="H2271" s="2"/>
      <c r="I2271" s="2"/>
      <c r="J2271" s="2"/>
      <c r="K2271" s="2"/>
    </row>
    <row r="2272" spans="1:15" ht="18">
      <c r="A2272" s="186"/>
      <c r="B2272" s="2"/>
      <c r="C2272" s="2"/>
      <c r="D2272" s="2"/>
      <c r="E2272" s="2"/>
      <c r="F2272" s="2"/>
      <c r="G2272" s="2"/>
      <c r="H2272" s="2"/>
      <c r="I2272" s="2"/>
      <c r="J2272" s="2"/>
      <c r="K2272" s="2"/>
    </row>
    <row r="2273" spans="1:11" ht="18">
      <c r="A2273" s="186"/>
      <c r="B2273" s="2"/>
      <c r="C2273" s="2"/>
      <c r="D2273" s="2"/>
      <c r="E2273" s="2"/>
      <c r="F2273" s="2"/>
      <c r="G2273" s="2"/>
      <c r="H2273" s="2"/>
      <c r="I2273" s="2"/>
      <c r="J2273" s="2"/>
      <c r="K2273" s="2"/>
    </row>
    <row r="2274" spans="1:11" ht="18">
      <c r="A2274" s="186"/>
      <c r="B2274" s="2"/>
      <c r="C2274" s="2"/>
      <c r="D2274" s="2"/>
      <c r="E2274" s="2"/>
      <c r="F2274" s="2"/>
      <c r="G2274" s="2"/>
      <c r="H2274" s="2"/>
      <c r="I2274" s="2"/>
      <c r="J2274" s="2"/>
      <c r="K2274" s="2"/>
    </row>
    <row r="2275" spans="1:11" ht="18">
      <c r="A2275" s="186"/>
      <c r="B2275" s="2"/>
      <c r="C2275" s="2"/>
      <c r="D2275" s="2"/>
      <c r="E2275" s="2"/>
      <c r="F2275" s="2"/>
      <c r="G2275" s="2"/>
      <c r="H2275" s="2"/>
      <c r="I2275" s="2"/>
      <c r="J2275" s="2"/>
      <c r="K2275" s="2"/>
    </row>
    <row r="2276" spans="1:11" ht="18">
      <c r="A2276" s="186"/>
      <c r="B2276" s="2"/>
      <c r="C2276" s="2"/>
      <c r="D2276" s="2"/>
      <c r="E2276" s="2"/>
      <c r="F2276" s="2"/>
      <c r="G2276" s="2"/>
      <c r="H2276" s="2"/>
      <c r="I2276" s="2"/>
      <c r="J2276" s="2"/>
      <c r="K2276" s="2"/>
    </row>
    <row r="2277" spans="1:11" ht="18">
      <c r="A2277" s="186"/>
      <c r="B2277" s="2"/>
      <c r="C2277" s="2"/>
      <c r="D2277" s="2"/>
      <c r="E2277" s="2"/>
      <c r="F2277" s="2"/>
      <c r="G2277" s="2"/>
      <c r="H2277" s="2"/>
      <c r="I2277" s="2"/>
      <c r="J2277" s="2"/>
      <c r="K2277" s="2"/>
    </row>
    <row r="2278" spans="1:11" ht="18">
      <c r="A2278" s="186"/>
      <c r="B2278" s="2"/>
      <c r="C2278" s="2"/>
      <c r="D2278" s="2"/>
      <c r="E2278" s="2"/>
      <c r="F2278" s="2"/>
      <c r="G2278" s="2"/>
      <c r="H2278" s="2"/>
      <c r="I2278" s="2"/>
      <c r="J2278" s="2"/>
      <c r="K2278" s="2"/>
    </row>
    <row r="2279" spans="1:11" ht="18">
      <c r="A2279" s="186"/>
      <c r="B2279" s="2"/>
      <c r="C2279" s="2"/>
      <c r="D2279" s="2"/>
      <c r="E2279" s="2"/>
      <c r="F2279" s="2"/>
      <c r="G2279" s="2"/>
      <c r="H2279" s="2"/>
      <c r="I2279" s="2"/>
      <c r="J2279" s="2"/>
      <c r="K2279" s="2"/>
    </row>
    <row r="2280" spans="1:11" ht="18">
      <c r="A2280" s="186"/>
      <c r="B2280" s="2"/>
      <c r="C2280" s="2"/>
      <c r="D2280" s="2"/>
      <c r="E2280" s="2"/>
      <c r="F2280" s="2"/>
      <c r="G2280" s="2"/>
      <c r="H2280" s="2"/>
      <c r="I2280" s="2"/>
      <c r="J2280" s="2"/>
      <c r="K2280" s="2"/>
    </row>
    <row r="2281" spans="1:11" ht="18">
      <c r="A2281" s="186"/>
      <c r="B2281" s="2"/>
      <c r="C2281" s="2"/>
      <c r="D2281" s="2"/>
      <c r="E2281" s="2"/>
      <c r="F2281" s="2"/>
      <c r="G2281" s="2"/>
      <c r="H2281" s="2"/>
      <c r="I2281" s="2"/>
      <c r="J2281" s="2"/>
      <c r="K2281" s="2"/>
    </row>
    <row r="2282" spans="1:11" ht="18">
      <c r="A2282" s="186"/>
      <c r="B2282" s="2"/>
      <c r="C2282" s="2"/>
      <c r="D2282" s="2"/>
      <c r="E2282" s="2"/>
      <c r="F2282" s="2"/>
      <c r="G2282" s="2"/>
      <c r="H2282" s="2"/>
      <c r="I2282" s="2"/>
      <c r="J2282" s="2"/>
      <c r="K2282" s="2"/>
    </row>
    <row r="2283" spans="1:11" ht="18">
      <c r="A2283" s="186"/>
      <c r="B2283" s="2"/>
      <c r="C2283" s="2"/>
      <c r="D2283" s="2"/>
      <c r="E2283" s="2"/>
      <c r="F2283" s="2"/>
      <c r="G2283" s="2"/>
      <c r="H2283" s="2"/>
      <c r="I2283" s="2"/>
      <c r="J2283" s="2"/>
      <c r="K2283" s="2"/>
    </row>
    <row r="2284" spans="1:11" ht="18">
      <c r="A2284" s="186"/>
      <c r="B2284" s="2"/>
      <c r="C2284" s="2"/>
      <c r="D2284" s="2"/>
      <c r="E2284" s="2"/>
      <c r="F2284" s="2"/>
      <c r="G2284" s="2"/>
      <c r="H2284" s="2"/>
      <c r="I2284" s="2"/>
      <c r="J2284" s="2"/>
      <c r="K2284" s="2"/>
    </row>
    <row r="2285" spans="1:11" ht="18">
      <c r="A2285" s="186"/>
      <c r="B2285" s="2"/>
      <c r="C2285" s="2"/>
      <c r="D2285" s="2"/>
      <c r="E2285" s="2"/>
      <c r="F2285" s="2"/>
      <c r="G2285" s="2"/>
      <c r="H2285" s="2"/>
      <c r="I2285" s="2"/>
      <c r="J2285" s="2"/>
      <c r="K2285" s="2"/>
    </row>
    <row r="2286" spans="1:11" ht="18">
      <c r="A2286" s="186"/>
      <c r="B2286" s="2"/>
      <c r="C2286" s="2"/>
      <c r="D2286" s="2"/>
      <c r="E2286" s="2"/>
      <c r="F2286" s="2"/>
      <c r="G2286" s="2"/>
      <c r="H2286" s="2"/>
      <c r="I2286" s="2"/>
      <c r="J2286" s="2"/>
      <c r="K2286" s="2"/>
    </row>
    <row r="2287" spans="1:11" ht="18">
      <c r="A2287" s="186"/>
      <c r="B2287" s="2"/>
      <c r="C2287" s="2"/>
      <c r="D2287" s="2"/>
      <c r="E2287" s="2"/>
      <c r="F2287" s="2"/>
      <c r="G2287" s="2"/>
      <c r="H2287" s="2"/>
      <c r="I2287" s="2"/>
      <c r="J2287" s="2"/>
      <c r="K2287" s="2"/>
    </row>
    <row r="2288" spans="1:11" ht="18">
      <c r="A2288" s="186"/>
      <c r="B2288" s="2"/>
      <c r="C2288" s="2"/>
      <c r="D2288" s="2"/>
      <c r="E2288" s="2"/>
      <c r="F2288" s="2"/>
      <c r="G2288" s="2"/>
      <c r="H2288" s="2"/>
      <c r="I2288" s="2"/>
      <c r="J2288" s="2"/>
      <c r="K2288" s="2"/>
    </row>
    <row r="2289" spans="1:11" ht="18">
      <c r="A2289" s="186"/>
      <c r="B2289" s="2"/>
      <c r="C2289" s="2"/>
      <c r="D2289" s="2"/>
      <c r="E2289" s="2"/>
      <c r="F2289" s="2"/>
      <c r="G2289" s="2"/>
      <c r="H2289" s="2"/>
      <c r="I2289" s="2"/>
      <c r="J2289" s="2"/>
      <c r="K2289" s="2"/>
    </row>
    <row r="2290" spans="1:11" ht="18">
      <c r="A2290" s="186"/>
      <c r="B2290" s="2"/>
      <c r="C2290" s="2"/>
      <c r="D2290" s="2"/>
      <c r="E2290" s="2"/>
      <c r="F2290" s="2"/>
      <c r="G2290" s="2"/>
      <c r="H2290" s="2"/>
      <c r="I2290" s="2"/>
      <c r="J2290" s="2"/>
      <c r="K2290" s="2"/>
    </row>
    <row r="2291" spans="1:11" ht="18">
      <c r="A2291" s="186"/>
      <c r="B2291" s="2"/>
      <c r="C2291" s="2"/>
      <c r="D2291" s="2"/>
      <c r="E2291" s="2"/>
      <c r="F2291" s="2"/>
      <c r="G2291" s="2"/>
      <c r="H2291" s="2"/>
      <c r="I2291" s="2"/>
      <c r="J2291" s="2"/>
      <c r="K2291" s="2"/>
    </row>
    <row r="2292" spans="1:11" ht="18">
      <c r="A2292" s="186"/>
      <c r="B2292" s="2"/>
      <c r="C2292" s="2"/>
      <c r="D2292" s="2"/>
      <c r="E2292" s="2"/>
      <c r="F2292" s="2"/>
      <c r="G2292" s="2"/>
      <c r="H2292" s="2"/>
      <c r="I2292" s="2"/>
      <c r="J2292" s="2"/>
      <c r="K2292" s="2"/>
    </row>
    <row r="2293" spans="1:11" ht="18">
      <c r="A2293" s="186"/>
      <c r="B2293" s="2"/>
      <c r="C2293" s="2"/>
      <c r="D2293" s="2"/>
      <c r="E2293" s="2"/>
      <c r="F2293" s="2"/>
      <c r="G2293" s="2"/>
      <c r="H2293" s="2"/>
      <c r="I2293" s="2"/>
      <c r="J2293" s="2"/>
      <c r="K2293" s="2"/>
    </row>
    <row r="2294" spans="1:11" ht="18">
      <c r="A2294" s="186"/>
      <c r="B2294" s="2"/>
      <c r="C2294" s="2"/>
      <c r="D2294" s="2"/>
      <c r="E2294" s="2"/>
      <c r="F2294" s="2"/>
      <c r="G2294" s="2"/>
      <c r="H2294" s="2"/>
      <c r="I2294" s="2"/>
      <c r="J2294" s="2"/>
      <c r="K2294" s="2"/>
    </row>
    <row r="2295" spans="1:11" ht="18">
      <c r="A2295" s="186"/>
      <c r="B2295" s="2"/>
      <c r="C2295" s="2"/>
      <c r="D2295" s="2"/>
      <c r="E2295" s="2"/>
      <c r="F2295" s="2"/>
      <c r="G2295" s="2"/>
      <c r="H2295" s="2"/>
      <c r="I2295" s="2"/>
      <c r="J2295" s="2"/>
      <c r="K2295" s="2"/>
    </row>
    <row r="2296" spans="1:11" ht="18">
      <c r="A2296" s="186"/>
      <c r="B2296" s="2"/>
      <c r="C2296" s="2"/>
      <c r="D2296" s="2"/>
      <c r="E2296" s="2"/>
      <c r="F2296" s="2"/>
      <c r="G2296" s="2"/>
      <c r="H2296" s="2"/>
      <c r="I2296" s="2"/>
      <c r="J2296" s="2"/>
      <c r="K2296" s="2"/>
    </row>
    <row r="2297" spans="1:11" ht="18">
      <c r="A2297" s="186"/>
      <c r="B2297" s="2"/>
      <c r="C2297" s="2"/>
      <c r="D2297" s="2"/>
      <c r="E2297" s="2"/>
      <c r="F2297" s="2"/>
      <c r="G2297" s="2"/>
      <c r="H2297" s="2"/>
      <c r="I2297" s="2"/>
      <c r="J2297" s="2"/>
      <c r="K2297" s="2"/>
    </row>
    <row r="2298" spans="1:11" ht="18">
      <c r="A2298" s="186"/>
      <c r="B2298" s="2"/>
      <c r="C2298" s="2"/>
      <c r="D2298" s="2"/>
      <c r="E2298" s="2"/>
      <c r="F2298" s="2"/>
      <c r="G2298" s="2"/>
      <c r="H2298" s="2"/>
      <c r="I2298" s="2"/>
      <c r="J2298" s="2"/>
      <c r="K2298" s="2"/>
    </row>
    <row r="2299" spans="1:11" ht="18">
      <c r="A2299" s="186"/>
      <c r="B2299" s="2"/>
      <c r="C2299" s="2"/>
      <c r="D2299" s="2"/>
      <c r="E2299" s="2"/>
      <c r="F2299" s="2"/>
      <c r="G2299" s="2"/>
      <c r="H2299" s="2"/>
      <c r="I2299" s="2"/>
      <c r="J2299" s="2"/>
      <c r="K2299" s="2"/>
    </row>
    <row r="2300" spans="1:11" ht="18">
      <c r="A2300" s="186"/>
      <c r="B2300" s="2"/>
      <c r="C2300" s="2"/>
      <c r="D2300" s="2"/>
      <c r="E2300" s="2"/>
      <c r="F2300" s="2"/>
      <c r="G2300" s="2"/>
      <c r="H2300" s="2"/>
      <c r="I2300" s="2"/>
      <c r="J2300" s="2"/>
      <c r="K2300" s="2"/>
    </row>
    <row r="2301" spans="1:11" ht="18">
      <c r="A2301" s="186"/>
      <c r="B2301" s="2"/>
      <c r="C2301" s="2"/>
      <c r="D2301" s="2"/>
      <c r="E2301" s="2"/>
      <c r="F2301" s="2"/>
      <c r="G2301" s="2"/>
      <c r="H2301" s="2"/>
      <c r="I2301" s="2"/>
      <c r="J2301" s="2"/>
      <c r="K2301" s="2"/>
    </row>
    <row r="2302" spans="1:11" ht="18">
      <c r="A2302" s="186"/>
      <c r="B2302" s="2"/>
      <c r="C2302" s="2"/>
      <c r="D2302" s="2"/>
      <c r="E2302" s="2"/>
      <c r="F2302" s="2"/>
      <c r="G2302" s="2"/>
      <c r="H2302" s="2"/>
      <c r="I2302" s="2"/>
      <c r="J2302" s="2"/>
      <c r="K2302" s="2"/>
    </row>
    <row r="2303" spans="1:11" ht="18">
      <c r="A2303" s="186"/>
      <c r="B2303" s="2"/>
      <c r="C2303" s="2"/>
      <c r="D2303" s="2"/>
      <c r="E2303" s="2"/>
      <c r="F2303" s="2"/>
      <c r="G2303" s="2"/>
      <c r="H2303" s="2"/>
      <c r="I2303" s="2"/>
      <c r="J2303" s="2"/>
      <c r="K2303" s="2"/>
    </row>
    <row r="2304" spans="1:11" ht="18">
      <c r="A2304" s="186"/>
      <c r="B2304" s="2"/>
      <c r="C2304" s="2"/>
      <c r="D2304" s="2"/>
      <c r="E2304" s="2"/>
      <c r="F2304" s="2"/>
      <c r="G2304" s="2"/>
      <c r="H2304" s="2"/>
      <c r="I2304" s="2"/>
      <c r="J2304" s="2"/>
      <c r="K2304" s="2"/>
    </row>
    <row r="2305" spans="1:11" ht="18">
      <c r="A2305" s="186"/>
      <c r="B2305" s="2"/>
      <c r="C2305" s="2"/>
      <c r="D2305" s="2"/>
      <c r="E2305" s="2"/>
      <c r="F2305" s="2"/>
      <c r="G2305" s="2"/>
      <c r="H2305" s="2"/>
      <c r="I2305" s="2"/>
      <c r="J2305" s="2"/>
      <c r="K2305" s="2"/>
    </row>
    <row r="2306" spans="1:11" ht="18">
      <c r="A2306" s="186"/>
      <c r="B2306" s="2"/>
      <c r="C2306" s="2"/>
      <c r="D2306" s="2"/>
      <c r="E2306" s="2"/>
      <c r="F2306" s="2"/>
      <c r="G2306" s="2"/>
      <c r="H2306" s="2"/>
      <c r="I2306" s="2"/>
      <c r="J2306" s="2"/>
      <c r="K2306" s="2"/>
    </row>
    <row r="2307" spans="1:11" ht="18">
      <c r="A2307" s="186"/>
      <c r="B2307" s="2"/>
      <c r="C2307" s="2"/>
      <c r="D2307" s="2"/>
      <c r="E2307" s="2"/>
      <c r="F2307" s="2"/>
      <c r="G2307" s="2"/>
      <c r="H2307" s="2"/>
      <c r="I2307" s="2"/>
      <c r="J2307" s="2"/>
      <c r="K2307" s="2"/>
    </row>
    <row r="2308" spans="1:11" ht="18">
      <c r="A2308" s="186"/>
      <c r="B2308" s="2"/>
      <c r="C2308" s="2"/>
      <c r="D2308" s="2"/>
      <c r="E2308" s="2"/>
      <c r="F2308" s="2"/>
      <c r="G2308" s="2"/>
      <c r="H2308" s="2"/>
      <c r="I2308" s="2"/>
      <c r="J2308" s="2"/>
      <c r="K2308" s="2"/>
    </row>
    <row r="2309" spans="1:11" ht="18">
      <c r="A2309" s="186"/>
      <c r="B2309" s="2"/>
      <c r="C2309" s="2"/>
      <c r="D2309" s="2"/>
      <c r="E2309" s="2"/>
      <c r="F2309" s="2"/>
      <c r="G2309" s="2"/>
      <c r="H2309" s="2"/>
      <c r="I2309" s="2"/>
      <c r="J2309" s="2"/>
      <c r="K2309" s="2"/>
    </row>
    <row r="2310" spans="1:11" ht="18">
      <c r="A2310" s="186"/>
      <c r="B2310" s="2"/>
      <c r="C2310" s="2"/>
      <c r="D2310" s="2"/>
      <c r="E2310" s="2"/>
      <c r="F2310" s="2"/>
      <c r="G2310" s="2"/>
      <c r="H2310" s="2"/>
      <c r="I2310" s="2"/>
      <c r="J2310" s="2"/>
      <c r="K2310" s="2"/>
    </row>
    <row r="2311" spans="1:11" ht="18">
      <c r="A2311" s="186"/>
      <c r="B2311" s="2"/>
      <c r="C2311" s="2"/>
      <c r="D2311" s="2"/>
      <c r="E2311" s="2"/>
      <c r="F2311" s="2"/>
      <c r="G2311" s="2"/>
      <c r="H2311" s="2"/>
      <c r="I2311" s="2"/>
      <c r="J2311" s="2"/>
      <c r="K2311" s="2"/>
    </row>
    <row r="2312" spans="1:11" ht="18">
      <c r="A2312" s="186"/>
      <c r="B2312" s="2"/>
      <c r="C2312" s="2"/>
      <c r="D2312" s="2"/>
      <c r="E2312" s="2"/>
      <c r="F2312" s="2"/>
      <c r="G2312" s="2"/>
      <c r="H2312" s="2"/>
      <c r="I2312" s="2"/>
      <c r="J2312" s="2"/>
      <c r="K2312" s="2"/>
    </row>
    <row r="2313" spans="1:11" ht="18">
      <c r="A2313" s="186"/>
      <c r="B2313" s="2"/>
      <c r="C2313" s="2"/>
      <c r="D2313" s="2"/>
      <c r="E2313" s="2"/>
      <c r="F2313" s="2"/>
      <c r="G2313" s="2"/>
      <c r="H2313" s="2"/>
      <c r="I2313" s="2"/>
      <c r="J2313" s="2"/>
      <c r="K2313" s="2"/>
    </row>
    <row r="2314" spans="1:11" ht="18">
      <c r="A2314" s="186"/>
      <c r="B2314" s="2"/>
      <c r="C2314" s="2"/>
      <c r="D2314" s="2"/>
      <c r="E2314" s="2"/>
      <c r="F2314" s="2"/>
      <c r="G2314" s="2"/>
      <c r="H2314" s="2"/>
      <c r="I2314" s="2"/>
      <c r="J2314" s="2"/>
      <c r="K2314" s="2"/>
    </row>
    <row r="2315" spans="1:11" ht="18">
      <c r="A2315" s="186"/>
      <c r="B2315" s="2"/>
      <c r="C2315" s="2"/>
      <c r="D2315" s="2"/>
      <c r="E2315" s="2"/>
      <c r="F2315" s="2"/>
      <c r="G2315" s="2"/>
      <c r="H2315" s="2"/>
      <c r="I2315" s="2"/>
      <c r="J2315" s="2"/>
      <c r="K2315" s="2"/>
    </row>
    <row r="2316" spans="1:11" ht="18">
      <c r="A2316" s="186"/>
      <c r="B2316" s="2"/>
      <c r="C2316" s="2"/>
      <c r="D2316" s="2"/>
      <c r="E2316" s="2"/>
      <c r="F2316" s="2"/>
      <c r="G2316" s="2"/>
      <c r="H2316" s="2"/>
      <c r="I2316" s="2"/>
      <c r="J2316" s="2"/>
      <c r="K2316" s="2"/>
    </row>
    <row r="2317" spans="1:11" ht="18">
      <c r="A2317" s="186"/>
      <c r="B2317" s="2"/>
      <c r="C2317" s="2"/>
      <c r="D2317" s="2"/>
      <c r="E2317" s="2"/>
      <c r="F2317" s="2"/>
      <c r="G2317" s="2"/>
      <c r="H2317" s="2"/>
      <c r="I2317" s="2"/>
      <c r="J2317" s="2"/>
      <c r="K2317" s="2"/>
    </row>
    <row r="2318" spans="1:11" ht="18">
      <c r="A2318" s="186"/>
      <c r="B2318" s="2"/>
      <c r="C2318" s="2"/>
      <c r="D2318" s="2"/>
      <c r="E2318" s="2"/>
      <c r="F2318" s="2"/>
      <c r="G2318" s="2"/>
      <c r="H2318" s="2"/>
      <c r="I2318" s="2"/>
      <c r="J2318" s="2"/>
      <c r="K2318" s="2"/>
    </row>
    <row r="2319" spans="1:11" ht="18">
      <c r="A2319" s="186"/>
      <c r="B2319" s="2"/>
      <c r="C2319" s="2"/>
      <c r="D2319" s="2"/>
      <c r="E2319" s="2"/>
      <c r="F2319" s="2"/>
      <c r="G2319" s="2"/>
      <c r="H2319" s="2"/>
      <c r="I2319" s="2"/>
      <c r="J2319" s="2"/>
      <c r="K2319" s="2"/>
    </row>
    <row r="2320" spans="1:11" ht="18">
      <c r="A2320" s="186"/>
      <c r="B2320" s="2"/>
      <c r="C2320" s="2"/>
      <c r="D2320" s="2"/>
      <c r="E2320" s="2"/>
      <c r="F2320" s="2"/>
      <c r="G2320" s="2"/>
      <c r="H2320" s="2"/>
      <c r="I2320" s="2"/>
      <c r="J2320" s="2"/>
      <c r="K2320" s="2"/>
    </row>
    <row r="2321" spans="1:11" ht="18">
      <c r="A2321" s="186"/>
      <c r="B2321" s="2"/>
      <c r="C2321" s="2"/>
      <c r="D2321" s="2"/>
      <c r="E2321" s="2"/>
      <c r="F2321" s="2"/>
      <c r="G2321" s="2"/>
      <c r="H2321" s="2"/>
      <c r="I2321" s="2"/>
      <c r="J2321" s="2"/>
      <c r="K2321" s="2"/>
    </row>
    <row r="2322" spans="1:11" ht="18">
      <c r="A2322" s="186"/>
      <c r="B2322" s="2"/>
      <c r="C2322" s="2"/>
      <c r="D2322" s="2"/>
      <c r="E2322" s="2"/>
      <c r="F2322" s="2"/>
      <c r="G2322" s="2"/>
      <c r="H2322" s="2"/>
      <c r="I2322" s="2"/>
      <c r="J2322" s="2"/>
      <c r="K2322" s="2"/>
    </row>
    <row r="2323" spans="1:11" ht="18">
      <c r="A2323" s="186"/>
      <c r="B2323" s="2"/>
      <c r="C2323" s="2"/>
      <c r="D2323" s="2"/>
      <c r="E2323" s="2"/>
      <c r="F2323" s="2"/>
      <c r="G2323" s="2"/>
      <c r="H2323" s="2"/>
      <c r="I2323" s="2"/>
      <c r="J2323" s="2"/>
      <c r="K2323" s="2"/>
    </row>
    <row r="2324" spans="1:11" ht="18">
      <c r="A2324" s="186"/>
      <c r="B2324" s="2"/>
      <c r="C2324" s="2"/>
      <c r="D2324" s="2"/>
      <c r="E2324" s="2"/>
      <c r="F2324" s="2"/>
      <c r="G2324" s="2"/>
      <c r="H2324" s="2"/>
      <c r="I2324" s="2"/>
      <c r="J2324" s="2"/>
      <c r="K2324" s="2"/>
    </row>
    <row r="2325" spans="1:11" ht="18">
      <c r="A2325" s="186"/>
      <c r="B2325" s="2"/>
      <c r="C2325" s="2"/>
      <c r="D2325" s="2"/>
      <c r="E2325" s="2"/>
      <c r="F2325" s="2"/>
      <c r="G2325" s="2"/>
      <c r="H2325" s="2"/>
      <c r="I2325" s="2"/>
      <c r="J2325" s="2"/>
      <c r="K2325" s="2"/>
    </row>
    <row r="2326" spans="1:11" ht="18">
      <c r="A2326" s="186"/>
      <c r="B2326" s="2"/>
      <c r="C2326" s="2"/>
      <c r="D2326" s="2"/>
      <c r="E2326" s="2"/>
      <c r="F2326" s="2"/>
      <c r="G2326" s="2"/>
      <c r="H2326" s="2"/>
      <c r="I2326" s="2"/>
      <c r="J2326" s="2"/>
      <c r="K2326" s="2"/>
    </row>
    <row r="2327" spans="1:11" ht="18">
      <c r="A2327" s="186"/>
      <c r="B2327" s="2"/>
      <c r="C2327" s="2"/>
      <c r="D2327" s="2"/>
      <c r="E2327" s="2"/>
      <c r="F2327" s="2"/>
      <c r="G2327" s="2"/>
      <c r="H2327" s="2"/>
      <c r="I2327" s="2"/>
      <c r="J2327" s="2"/>
      <c r="K2327" s="2"/>
    </row>
    <row r="2328" spans="1:11" ht="18">
      <c r="A2328" s="186"/>
      <c r="B2328" s="2"/>
      <c r="C2328" s="2"/>
      <c r="D2328" s="2"/>
      <c r="E2328" s="2"/>
      <c r="F2328" s="2"/>
      <c r="G2328" s="2"/>
      <c r="H2328" s="2"/>
      <c r="I2328" s="2"/>
      <c r="J2328" s="2"/>
      <c r="K2328" s="2"/>
    </row>
    <row r="2329" spans="1:11" ht="18">
      <c r="A2329" s="186"/>
      <c r="B2329" s="2"/>
      <c r="C2329" s="2"/>
      <c r="D2329" s="2"/>
      <c r="E2329" s="2"/>
      <c r="F2329" s="2"/>
      <c r="G2329" s="2"/>
      <c r="H2329" s="2"/>
      <c r="I2329" s="2"/>
      <c r="J2329" s="2"/>
      <c r="K2329" s="2"/>
    </row>
    <row r="2330" spans="1:11" ht="18">
      <c r="A2330" s="186"/>
      <c r="B2330" s="2"/>
      <c r="C2330" s="2"/>
      <c r="D2330" s="2"/>
      <c r="E2330" s="2"/>
      <c r="F2330" s="2"/>
      <c r="G2330" s="2"/>
      <c r="H2330" s="2"/>
      <c r="I2330" s="2"/>
      <c r="J2330" s="2"/>
      <c r="K2330" s="2"/>
    </row>
    <row r="2331" spans="1:11" ht="18">
      <c r="A2331" s="186"/>
      <c r="B2331" s="2"/>
      <c r="C2331" s="2"/>
      <c r="D2331" s="2"/>
      <c r="E2331" s="2"/>
      <c r="F2331" s="2"/>
      <c r="G2331" s="2"/>
      <c r="H2331" s="2"/>
      <c r="I2331" s="2"/>
      <c r="J2331" s="2"/>
      <c r="K2331" s="2"/>
    </row>
    <row r="2332" spans="1:11" ht="18">
      <c r="A2332" s="186"/>
      <c r="B2332" s="2"/>
      <c r="C2332" s="2"/>
      <c r="D2332" s="2"/>
      <c r="E2332" s="2"/>
      <c r="F2332" s="2"/>
      <c r="G2332" s="2"/>
      <c r="H2332" s="2"/>
      <c r="I2332" s="2"/>
      <c r="J2332" s="2"/>
      <c r="K2332" s="2"/>
    </row>
    <row r="2333" spans="1:11" ht="18">
      <c r="A2333" s="186"/>
      <c r="B2333" s="2"/>
      <c r="C2333" s="2"/>
      <c r="D2333" s="2"/>
      <c r="E2333" s="2"/>
      <c r="F2333" s="2"/>
      <c r="G2333" s="2"/>
      <c r="H2333" s="2"/>
      <c r="I2333" s="2"/>
      <c r="J2333" s="2"/>
      <c r="K2333" s="2"/>
    </row>
    <row r="2334" spans="1:11" ht="18">
      <c r="A2334" s="186"/>
      <c r="B2334" s="2"/>
      <c r="C2334" s="2"/>
      <c r="D2334" s="2"/>
      <c r="E2334" s="2"/>
      <c r="F2334" s="2"/>
      <c r="G2334" s="2"/>
      <c r="H2334" s="2"/>
      <c r="I2334" s="2"/>
      <c r="J2334" s="2"/>
      <c r="K2334" s="2"/>
    </row>
    <row r="2335" spans="1:11" ht="18">
      <c r="A2335" s="186"/>
      <c r="B2335" s="2"/>
      <c r="C2335" s="2"/>
      <c r="D2335" s="2"/>
      <c r="E2335" s="2"/>
      <c r="F2335" s="2"/>
      <c r="G2335" s="2"/>
      <c r="H2335" s="2"/>
      <c r="I2335" s="2"/>
      <c r="J2335" s="2"/>
      <c r="K2335" s="2"/>
    </row>
    <row r="2336" spans="1:11" ht="18">
      <c r="A2336" s="186"/>
      <c r="B2336" s="2"/>
      <c r="C2336" s="2"/>
      <c r="D2336" s="2"/>
      <c r="E2336" s="2"/>
      <c r="F2336" s="2"/>
      <c r="G2336" s="2"/>
      <c r="H2336" s="2"/>
      <c r="I2336" s="2"/>
      <c r="J2336" s="2"/>
      <c r="K2336" s="2"/>
    </row>
    <row r="2337" spans="1:11" ht="18">
      <c r="A2337" s="186"/>
      <c r="B2337" s="2"/>
      <c r="C2337" s="2"/>
      <c r="D2337" s="2"/>
      <c r="E2337" s="2"/>
      <c r="F2337" s="2"/>
      <c r="G2337" s="2"/>
      <c r="H2337" s="2"/>
      <c r="I2337" s="2"/>
      <c r="J2337" s="2"/>
      <c r="K2337" s="2"/>
    </row>
    <row r="2338" spans="1:11" ht="18">
      <c r="A2338" s="186"/>
      <c r="B2338" s="2"/>
      <c r="C2338" s="2"/>
      <c r="D2338" s="2"/>
      <c r="E2338" s="2"/>
      <c r="F2338" s="2"/>
      <c r="G2338" s="2"/>
      <c r="H2338" s="2"/>
      <c r="I2338" s="2"/>
      <c r="J2338" s="2"/>
      <c r="K2338" s="2"/>
    </row>
    <row r="2339" spans="1:11" ht="18">
      <c r="A2339" s="186"/>
      <c r="B2339" s="2"/>
      <c r="C2339" s="2"/>
      <c r="D2339" s="2"/>
      <c r="E2339" s="2"/>
      <c r="F2339" s="2"/>
      <c r="G2339" s="2"/>
      <c r="H2339" s="2"/>
      <c r="I2339" s="2"/>
      <c r="J2339" s="2"/>
      <c r="K2339" s="2"/>
    </row>
    <row r="2340" spans="1:11" ht="18">
      <c r="A2340" s="186"/>
      <c r="B2340" s="2"/>
      <c r="C2340" s="2"/>
      <c r="D2340" s="2"/>
      <c r="E2340" s="2"/>
      <c r="F2340" s="2"/>
      <c r="G2340" s="2"/>
      <c r="H2340" s="2"/>
      <c r="I2340" s="2"/>
      <c r="J2340" s="2"/>
      <c r="K2340" s="2"/>
    </row>
    <row r="2341" spans="1:11" ht="18">
      <c r="A2341" s="186"/>
      <c r="B2341" s="2"/>
      <c r="C2341" s="2"/>
      <c r="D2341" s="2"/>
      <c r="E2341" s="2"/>
      <c r="F2341" s="2"/>
      <c r="G2341" s="2"/>
      <c r="H2341" s="2"/>
      <c r="I2341" s="2"/>
      <c r="J2341" s="2"/>
      <c r="K2341" s="2"/>
    </row>
    <row r="2342" spans="1:11" ht="18">
      <c r="A2342" s="186"/>
      <c r="B2342" s="2"/>
      <c r="C2342" s="2"/>
      <c r="D2342" s="2"/>
      <c r="E2342" s="2"/>
      <c r="F2342" s="2"/>
      <c r="G2342" s="2"/>
      <c r="H2342" s="2"/>
      <c r="I2342" s="2"/>
      <c r="J2342" s="2"/>
      <c r="K2342" s="2"/>
    </row>
    <row r="2343" spans="1:11" ht="18">
      <c r="A2343" s="186"/>
      <c r="B2343" s="2"/>
      <c r="C2343" s="2"/>
      <c r="D2343" s="2"/>
      <c r="E2343" s="2"/>
      <c r="F2343" s="2"/>
      <c r="G2343" s="2"/>
      <c r="H2343" s="2"/>
      <c r="I2343" s="2"/>
      <c r="J2343" s="2"/>
      <c r="K2343" s="2"/>
    </row>
    <row r="2344" spans="1:11" ht="18">
      <c r="A2344" s="186"/>
      <c r="B2344" s="2"/>
      <c r="C2344" s="2"/>
      <c r="D2344" s="2"/>
      <c r="E2344" s="2"/>
      <c r="F2344" s="2"/>
      <c r="G2344" s="2"/>
      <c r="H2344" s="2"/>
      <c r="I2344" s="2"/>
      <c r="J2344" s="2"/>
      <c r="K2344" s="2"/>
    </row>
    <row r="2345" spans="1:11" ht="18">
      <c r="A2345" s="186"/>
      <c r="B2345" s="2"/>
      <c r="C2345" s="2"/>
      <c r="D2345" s="2"/>
      <c r="E2345" s="2"/>
      <c r="F2345" s="2"/>
      <c r="G2345" s="2"/>
      <c r="H2345" s="2"/>
      <c r="I2345" s="2"/>
      <c r="J2345" s="2"/>
      <c r="K2345" s="2"/>
    </row>
    <row r="2346" spans="1:11" ht="18">
      <c r="A2346" s="186"/>
      <c r="B2346" s="2"/>
      <c r="C2346" s="2"/>
      <c r="D2346" s="2"/>
      <c r="E2346" s="2"/>
      <c r="F2346" s="2"/>
      <c r="G2346" s="2"/>
      <c r="H2346" s="2"/>
      <c r="I2346" s="2"/>
      <c r="J2346" s="2"/>
      <c r="K2346" s="2"/>
    </row>
    <row r="2347" spans="1:11" ht="18">
      <c r="A2347" s="186"/>
      <c r="B2347" s="2"/>
      <c r="C2347" s="2"/>
      <c r="D2347" s="2"/>
      <c r="E2347" s="2"/>
      <c r="F2347" s="2"/>
      <c r="G2347" s="2"/>
      <c r="H2347" s="2"/>
      <c r="I2347" s="2"/>
      <c r="J2347" s="2"/>
      <c r="K2347" s="2"/>
    </row>
    <row r="2348" spans="1:11" ht="18">
      <c r="A2348" s="186"/>
      <c r="B2348" s="2"/>
      <c r="C2348" s="2"/>
      <c r="D2348" s="2"/>
      <c r="E2348" s="2"/>
      <c r="F2348" s="2"/>
      <c r="G2348" s="2"/>
      <c r="H2348" s="2"/>
      <c r="I2348" s="2"/>
      <c r="J2348" s="2"/>
      <c r="K2348" s="2"/>
    </row>
    <row r="2349" spans="1:11" ht="18">
      <c r="A2349" s="186"/>
      <c r="B2349" s="2"/>
      <c r="C2349" s="2"/>
      <c r="D2349" s="2"/>
      <c r="E2349" s="2"/>
      <c r="F2349" s="2"/>
      <c r="G2349" s="2"/>
      <c r="H2349" s="2"/>
      <c r="I2349" s="2"/>
      <c r="J2349" s="2"/>
      <c r="K2349" s="2"/>
    </row>
    <row r="2350" spans="1:11" ht="18">
      <c r="A2350" s="186"/>
      <c r="B2350" s="2"/>
      <c r="C2350" s="2"/>
      <c r="D2350" s="2"/>
      <c r="E2350" s="2"/>
      <c r="F2350" s="2"/>
      <c r="G2350" s="2"/>
      <c r="H2350" s="2"/>
      <c r="I2350" s="2"/>
      <c r="J2350" s="2"/>
      <c r="K2350" s="2"/>
    </row>
    <row r="2351" spans="1:11" ht="18">
      <c r="A2351" s="186"/>
      <c r="B2351" s="2"/>
      <c r="C2351" s="2"/>
      <c r="D2351" s="2"/>
      <c r="E2351" s="2"/>
      <c r="F2351" s="2"/>
      <c r="G2351" s="2"/>
      <c r="H2351" s="2"/>
      <c r="I2351" s="2"/>
      <c r="J2351" s="2"/>
      <c r="K2351" s="2"/>
    </row>
    <row r="2352" spans="1:11" ht="18">
      <c r="A2352" s="186"/>
      <c r="B2352" s="2"/>
      <c r="C2352" s="2"/>
      <c r="D2352" s="2"/>
      <c r="E2352" s="2"/>
      <c r="F2352" s="2"/>
      <c r="G2352" s="2"/>
      <c r="H2352" s="2"/>
      <c r="I2352" s="2"/>
      <c r="J2352" s="2"/>
      <c r="K2352" s="2"/>
    </row>
    <row r="2353" spans="1:11" ht="18">
      <c r="A2353" s="186"/>
      <c r="B2353" s="2"/>
      <c r="C2353" s="2"/>
      <c r="D2353" s="2"/>
      <c r="E2353" s="2"/>
      <c r="F2353" s="2"/>
      <c r="G2353" s="2"/>
      <c r="H2353" s="2"/>
      <c r="I2353" s="2"/>
      <c r="J2353" s="2"/>
      <c r="K2353" s="2"/>
    </row>
    <row r="2354" spans="1:11" ht="18">
      <c r="A2354" s="186"/>
      <c r="B2354" s="2"/>
      <c r="C2354" s="2"/>
      <c r="D2354" s="2"/>
      <c r="E2354" s="2"/>
      <c r="F2354" s="2"/>
      <c r="G2354" s="2"/>
      <c r="H2354" s="2"/>
      <c r="I2354" s="2"/>
      <c r="J2354" s="2"/>
      <c r="K2354" s="2"/>
    </row>
    <row r="2355" spans="1:11" ht="18">
      <c r="A2355" s="186"/>
      <c r="B2355" s="2"/>
      <c r="C2355" s="2"/>
      <c r="D2355" s="2"/>
      <c r="E2355" s="2"/>
      <c r="F2355" s="2"/>
      <c r="G2355" s="2"/>
      <c r="H2355" s="2"/>
      <c r="I2355" s="2"/>
      <c r="J2355" s="2"/>
      <c r="K2355" s="2"/>
    </row>
    <row r="2356" spans="1:11" ht="18">
      <c r="A2356" s="186"/>
      <c r="B2356" s="2"/>
      <c r="C2356" s="2"/>
      <c r="D2356" s="2"/>
      <c r="E2356" s="2"/>
      <c r="F2356" s="2"/>
      <c r="G2356" s="2"/>
      <c r="H2356" s="2"/>
      <c r="I2356" s="2"/>
      <c r="J2356" s="2"/>
      <c r="K2356" s="2"/>
    </row>
    <row r="2357" spans="1:11" ht="18">
      <c r="A2357" s="186"/>
      <c r="B2357" s="2"/>
      <c r="C2357" s="2"/>
      <c r="D2357" s="2"/>
      <c r="E2357" s="2"/>
      <c r="F2357" s="2"/>
      <c r="G2357" s="2"/>
      <c r="H2357" s="2"/>
      <c r="I2357" s="2"/>
      <c r="J2357" s="2"/>
      <c r="K2357" s="2"/>
    </row>
    <row r="2358" spans="1:11" ht="18">
      <c r="A2358" s="186"/>
      <c r="B2358" s="2"/>
      <c r="C2358" s="2"/>
      <c r="D2358" s="2"/>
      <c r="E2358" s="2"/>
      <c r="F2358" s="2"/>
      <c r="G2358" s="2"/>
      <c r="H2358" s="2"/>
      <c r="I2358" s="2"/>
      <c r="J2358" s="2"/>
      <c r="K2358" s="2"/>
    </row>
    <row r="2359" spans="1:11" ht="18">
      <c r="A2359" s="186"/>
      <c r="B2359" s="2"/>
      <c r="C2359" s="2"/>
      <c r="D2359" s="2"/>
      <c r="E2359" s="2"/>
      <c r="F2359" s="2"/>
      <c r="G2359" s="2"/>
      <c r="H2359" s="2"/>
      <c r="I2359" s="2"/>
      <c r="J2359" s="2"/>
      <c r="K2359" s="2"/>
    </row>
    <row r="2360" spans="1:11" ht="18">
      <c r="A2360" s="186"/>
      <c r="B2360" s="2"/>
      <c r="C2360" s="2"/>
      <c r="D2360" s="2"/>
      <c r="E2360" s="2"/>
      <c r="F2360" s="2"/>
      <c r="G2360" s="2"/>
      <c r="H2360" s="2"/>
      <c r="I2360" s="2"/>
      <c r="J2360" s="2"/>
      <c r="K2360" s="2"/>
    </row>
    <row r="2361" spans="1:11" ht="18">
      <c r="A2361" s="186"/>
      <c r="B2361" s="2"/>
      <c r="C2361" s="2"/>
      <c r="D2361" s="2"/>
      <c r="E2361" s="2"/>
      <c r="F2361" s="2"/>
      <c r="G2361" s="2"/>
      <c r="H2361" s="2"/>
      <c r="I2361" s="2"/>
      <c r="J2361" s="2"/>
      <c r="K2361" s="2"/>
    </row>
    <row r="2362" spans="1:11" ht="18">
      <c r="A2362" s="186"/>
      <c r="B2362" s="2"/>
      <c r="C2362" s="2"/>
      <c r="D2362" s="2"/>
      <c r="E2362" s="2"/>
      <c r="F2362" s="2"/>
      <c r="G2362" s="2"/>
      <c r="H2362" s="2"/>
      <c r="I2362" s="2"/>
      <c r="J2362" s="2"/>
      <c r="K2362" s="2"/>
    </row>
    <row r="2363" spans="1:11" ht="18">
      <c r="A2363" s="186"/>
      <c r="B2363" s="2"/>
      <c r="C2363" s="2"/>
      <c r="D2363" s="2"/>
      <c r="E2363" s="2"/>
      <c r="F2363" s="2"/>
      <c r="G2363" s="2"/>
      <c r="H2363" s="2"/>
      <c r="I2363" s="2"/>
      <c r="J2363" s="2"/>
      <c r="K2363" s="2"/>
    </row>
    <row r="2364" spans="1:11" ht="18">
      <c r="A2364" s="186"/>
      <c r="B2364" s="2"/>
      <c r="C2364" s="2"/>
      <c r="D2364" s="2"/>
      <c r="E2364" s="2"/>
      <c r="F2364" s="2"/>
      <c r="G2364" s="2"/>
      <c r="H2364" s="2"/>
      <c r="I2364" s="2"/>
      <c r="J2364" s="2"/>
      <c r="K2364" s="2"/>
    </row>
    <row r="2365" spans="1:11" ht="18">
      <c r="A2365" s="186"/>
      <c r="B2365" s="2"/>
      <c r="C2365" s="2"/>
      <c r="D2365" s="2"/>
      <c r="E2365" s="2"/>
      <c r="F2365" s="2"/>
      <c r="G2365" s="2"/>
      <c r="H2365" s="2"/>
      <c r="I2365" s="2"/>
      <c r="J2365" s="2"/>
      <c r="K2365" s="2"/>
    </row>
    <row r="2366" spans="1:11" ht="18">
      <c r="A2366" s="186"/>
      <c r="B2366" s="2"/>
      <c r="C2366" s="2"/>
      <c r="D2366" s="2"/>
      <c r="E2366" s="2"/>
      <c r="F2366" s="2"/>
      <c r="G2366" s="2"/>
      <c r="H2366" s="2"/>
      <c r="I2366" s="2"/>
      <c r="J2366" s="2"/>
      <c r="K2366" s="2"/>
    </row>
    <row r="2367" spans="1:11" ht="18">
      <c r="A2367" s="186"/>
      <c r="B2367" s="2"/>
      <c r="C2367" s="2"/>
      <c r="D2367" s="2"/>
      <c r="E2367" s="2"/>
      <c r="F2367" s="2"/>
      <c r="G2367" s="2"/>
      <c r="H2367" s="2"/>
      <c r="I2367" s="2"/>
      <c r="J2367" s="2"/>
      <c r="K2367" s="2"/>
    </row>
    <row r="2368" spans="1:11" ht="18">
      <c r="A2368" s="186"/>
      <c r="B2368" s="2"/>
      <c r="C2368" s="2"/>
      <c r="D2368" s="2"/>
      <c r="E2368" s="2"/>
      <c r="F2368" s="2"/>
      <c r="G2368" s="2"/>
      <c r="H2368" s="2"/>
      <c r="I2368" s="2"/>
      <c r="J2368" s="2"/>
      <c r="K2368" s="2"/>
    </row>
    <row r="2369" spans="1:11" ht="18">
      <c r="A2369" s="186"/>
      <c r="B2369" s="2"/>
      <c r="C2369" s="2"/>
      <c r="D2369" s="2"/>
      <c r="E2369" s="2"/>
      <c r="F2369" s="2"/>
      <c r="G2369" s="2"/>
      <c r="H2369" s="2"/>
      <c r="I2369" s="2"/>
      <c r="J2369" s="2"/>
      <c r="K2369" s="2"/>
    </row>
    <row r="2370" spans="1:11" ht="18">
      <c r="A2370" s="186"/>
      <c r="B2370" s="2"/>
      <c r="C2370" s="2"/>
      <c r="D2370" s="2"/>
      <c r="E2370" s="2"/>
      <c r="F2370" s="2"/>
      <c r="G2370" s="2"/>
      <c r="H2370" s="2"/>
      <c r="I2370" s="2"/>
      <c r="J2370" s="2"/>
      <c r="K2370" s="2"/>
    </row>
    <row r="2371" spans="1:11" ht="18">
      <c r="A2371" s="186"/>
      <c r="B2371" s="2"/>
      <c r="C2371" s="2"/>
      <c r="D2371" s="2"/>
      <c r="E2371" s="2"/>
      <c r="F2371" s="2"/>
      <c r="G2371" s="2"/>
      <c r="H2371" s="2"/>
      <c r="I2371" s="2"/>
      <c r="J2371" s="2"/>
      <c r="K2371" s="2"/>
    </row>
    <row r="2372" spans="1:11" ht="18">
      <c r="A2372" s="186"/>
      <c r="B2372" s="2"/>
      <c r="C2372" s="2"/>
      <c r="D2372" s="2"/>
      <c r="E2372" s="2"/>
      <c r="F2372" s="2"/>
      <c r="G2372" s="2"/>
      <c r="H2372" s="2"/>
      <c r="I2372" s="2"/>
      <c r="J2372" s="2"/>
      <c r="K2372" s="2"/>
    </row>
    <row r="2373" spans="1:11" ht="18">
      <c r="A2373" s="186"/>
      <c r="B2373" s="2"/>
      <c r="C2373" s="2"/>
      <c r="D2373" s="2"/>
      <c r="E2373" s="2"/>
      <c r="F2373" s="2"/>
      <c r="G2373" s="2"/>
      <c r="H2373" s="2"/>
      <c r="I2373" s="2"/>
      <c r="J2373" s="2"/>
      <c r="K2373" s="2"/>
    </row>
    <row r="2374" spans="1:11" ht="18">
      <c r="A2374" s="186"/>
      <c r="B2374" s="2"/>
      <c r="C2374" s="2"/>
      <c r="D2374" s="2"/>
      <c r="E2374" s="2"/>
      <c r="F2374" s="2"/>
      <c r="G2374" s="2"/>
      <c r="H2374" s="2"/>
      <c r="I2374" s="2"/>
      <c r="J2374" s="2"/>
      <c r="K2374" s="2"/>
    </row>
    <row r="2375" spans="1:11" ht="18">
      <c r="A2375" s="186"/>
      <c r="B2375" s="2"/>
      <c r="C2375" s="2"/>
      <c r="D2375" s="2"/>
      <c r="E2375" s="2"/>
      <c r="F2375" s="2"/>
      <c r="G2375" s="2"/>
      <c r="H2375" s="2"/>
      <c r="I2375" s="2"/>
      <c r="J2375" s="2"/>
      <c r="K2375" s="2"/>
    </row>
    <row r="2376" spans="1:11" ht="18">
      <c r="A2376" s="186"/>
      <c r="B2376" s="2"/>
      <c r="C2376" s="2"/>
      <c r="D2376" s="2"/>
      <c r="E2376" s="2"/>
      <c r="F2376" s="2"/>
      <c r="G2376" s="2"/>
      <c r="H2376" s="2"/>
      <c r="I2376" s="2"/>
      <c r="J2376" s="2"/>
      <c r="K2376" s="2"/>
    </row>
    <row r="2377" spans="1:11" ht="18">
      <c r="A2377" s="186"/>
      <c r="B2377" s="2"/>
      <c r="C2377" s="2"/>
      <c r="D2377" s="2"/>
      <c r="E2377" s="2"/>
      <c r="F2377" s="2"/>
      <c r="G2377" s="2"/>
      <c r="H2377" s="2"/>
      <c r="I2377" s="2"/>
      <c r="J2377" s="2"/>
      <c r="K2377" s="2"/>
    </row>
    <row r="2378" spans="1:11" ht="18">
      <c r="A2378" s="186"/>
      <c r="B2378" s="2"/>
      <c r="C2378" s="2"/>
      <c r="D2378" s="2"/>
      <c r="E2378" s="2"/>
      <c r="F2378" s="2"/>
      <c r="G2378" s="2"/>
      <c r="H2378" s="2"/>
      <c r="I2378" s="2"/>
      <c r="J2378" s="2"/>
      <c r="K2378" s="2"/>
    </row>
    <row r="2379" spans="1:11" ht="18">
      <c r="A2379" s="186"/>
      <c r="B2379" s="2"/>
      <c r="C2379" s="2"/>
      <c r="D2379" s="2"/>
      <c r="E2379" s="2"/>
      <c r="F2379" s="2"/>
      <c r="G2379" s="2"/>
      <c r="H2379" s="2"/>
      <c r="I2379" s="2"/>
      <c r="J2379" s="2"/>
      <c r="K2379" s="2"/>
    </row>
    <row r="2380" spans="1:11" ht="18">
      <c r="A2380" s="186"/>
      <c r="B2380" s="2"/>
      <c r="C2380" s="2"/>
      <c r="D2380" s="2"/>
      <c r="E2380" s="2"/>
      <c r="F2380" s="2"/>
      <c r="G2380" s="2"/>
      <c r="H2380" s="2"/>
      <c r="I2380" s="2"/>
      <c r="J2380" s="2"/>
      <c r="K2380" s="2"/>
    </row>
    <row r="2381" spans="1:11" ht="18">
      <c r="A2381" s="186"/>
      <c r="B2381" s="2"/>
      <c r="C2381" s="2"/>
      <c r="D2381" s="2"/>
      <c r="E2381" s="2"/>
      <c r="F2381" s="2"/>
      <c r="G2381" s="2"/>
      <c r="H2381" s="2"/>
      <c r="I2381" s="2"/>
      <c r="J2381" s="2"/>
      <c r="K2381" s="2"/>
    </row>
    <row r="2382" spans="1:11" ht="18">
      <c r="A2382" s="186"/>
      <c r="B2382" s="2"/>
      <c r="C2382" s="2"/>
      <c r="D2382" s="2"/>
      <c r="E2382" s="2"/>
      <c r="F2382" s="2"/>
      <c r="G2382" s="2"/>
      <c r="H2382" s="2"/>
      <c r="I2382" s="2"/>
      <c r="J2382" s="2"/>
      <c r="K2382" s="2"/>
    </row>
    <row r="2383" spans="1:11" ht="18">
      <c r="A2383" s="186"/>
      <c r="B2383" s="2"/>
      <c r="C2383" s="2"/>
      <c r="D2383" s="2"/>
      <c r="E2383" s="2"/>
      <c r="F2383" s="2"/>
      <c r="G2383" s="2"/>
      <c r="H2383" s="2"/>
      <c r="I2383" s="2"/>
      <c r="J2383" s="2"/>
      <c r="K2383" s="2"/>
    </row>
    <row r="2384" spans="1:11" ht="18">
      <c r="A2384" s="186"/>
      <c r="B2384" s="2"/>
      <c r="C2384" s="2"/>
      <c r="D2384" s="2"/>
      <c r="E2384" s="2"/>
      <c r="F2384" s="2"/>
      <c r="G2384" s="2"/>
      <c r="H2384" s="2"/>
      <c r="I2384" s="2"/>
      <c r="J2384" s="2"/>
      <c r="K2384" s="2"/>
    </row>
    <row r="2385" spans="1:15" ht="18">
      <c r="A2385" s="186"/>
      <c r="B2385" s="2"/>
      <c r="C2385" s="2"/>
      <c r="D2385" s="2"/>
      <c r="E2385" s="2"/>
      <c r="F2385" s="2"/>
      <c r="G2385" s="2"/>
      <c r="H2385" s="2"/>
      <c r="I2385" s="2"/>
      <c r="J2385" s="2"/>
      <c r="K2385" s="2"/>
    </row>
    <row r="2386" spans="1:15" ht="18">
      <c r="A2386" s="186"/>
      <c r="B2386" s="2"/>
      <c r="C2386" s="2"/>
      <c r="D2386" s="2"/>
      <c r="E2386" s="2"/>
      <c r="F2386" s="2"/>
      <c r="G2386" s="2"/>
      <c r="H2386" s="2"/>
      <c r="I2386" s="2"/>
      <c r="J2386" s="2"/>
      <c r="K2386" s="2"/>
    </row>
    <row r="2387" spans="1:15" ht="18">
      <c r="A2387" s="186"/>
      <c r="B2387" s="2"/>
      <c r="C2387" s="2"/>
      <c r="D2387" s="2"/>
      <c r="E2387" s="2"/>
      <c r="F2387" s="2"/>
      <c r="G2387" s="2"/>
      <c r="H2387" s="2"/>
      <c r="I2387" s="2"/>
      <c r="J2387" s="2"/>
      <c r="K2387" s="2"/>
    </row>
    <row r="2388" spans="1:15" ht="18">
      <c r="A2388" s="186"/>
      <c r="B2388" s="2"/>
      <c r="C2388" s="2"/>
      <c r="D2388" s="2"/>
      <c r="E2388" s="2"/>
      <c r="F2388" s="2"/>
      <c r="G2388" s="2"/>
      <c r="H2388" s="2"/>
      <c r="I2388" s="2"/>
      <c r="J2388" s="2"/>
      <c r="K2388" s="2"/>
    </row>
    <row r="2389" spans="1:15" ht="18">
      <c r="A2389" s="186"/>
      <c r="B2389" s="2"/>
      <c r="C2389" s="2"/>
      <c r="D2389" s="2"/>
      <c r="E2389" s="2"/>
      <c r="F2389" s="2"/>
      <c r="G2389" s="2"/>
      <c r="H2389" s="2"/>
      <c r="I2389" s="2"/>
      <c r="J2389" s="2"/>
      <c r="K2389" s="2"/>
    </row>
    <row r="2390" spans="1:15" ht="18">
      <c r="A2390" s="186"/>
      <c r="B2390" s="2"/>
      <c r="C2390" s="2"/>
      <c r="D2390" s="2"/>
      <c r="E2390" s="2"/>
      <c r="F2390" s="2"/>
      <c r="G2390" s="2"/>
      <c r="H2390" s="2"/>
      <c r="I2390" s="2"/>
      <c r="J2390" s="2"/>
      <c r="K2390" s="2"/>
    </row>
    <row r="2391" spans="1:15" ht="18">
      <c r="A2391" s="186"/>
      <c r="B2391" s="2"/>
      <c r="C2391" s="2"/>
      <c r="D2391" s="2"/>
      <c r="E2391" s="2"/>
      <c r="F2391" s="2"/>
      <c r="G2391" s="2"/>
      <c r="H2391" s="2"/>
      <c r="I2391" s="2"/>
      <c r="J2391" s="2"/>
      <c r="K2391" s="2"/>
    </row>
    <row r="2392" spans="1:15" ht="18">
      <c r="A2392" s="186"/>
      <c r="B2392" s="2"/>
      <c r="C2392" s="2"/>
      <c r="D2392" s="2"/>
      <c r="E2392" s="2"/>
      <c r="F2392" s="2"/>
      <c r="G2392" s="2"/>
      <c r="H2392" s="2"/>
      <c r="I2392" s="2"/>
      <c r="J2392" s="2"/>
      <c r="K2392" s="2"/>
    </row>
    <row r="2393" spans="1:15" ht="18">
      <c r="A2393" s="186"/>
      <c r="B2393" s="2"/>
      <c r="C2393" s="2"/>
      <c r="D2393" s="2"/>
      <c r="E2393" s="2"/>
      <c r="F2393" s="2"/>
      <c r="G2393" s="2"/>
      <c r="H2393" s="2"/>
      <c r="I2393" s="2"/>
      <c r="J2393" s="2"/>
      <c r="K2393" s="2"/>
    </row>
    <row r="2394" spans="1:15" ht="18">
      <c r="A2394" s="186"/>
      <c r="B2394" s="2"/>
      <c r="C2394" s="2"/>
      <c r="D2394" s="2"/>
      <c r="E2394" s="2"/>
      <c r="F2394" s="2"/>
      <c r="G2394" s="2"/>
      <c r="H2394" s="2"/>
      <c r="I2394" s="2"/>
      <c r="J2394" s="2"/>
      <c r="K2394" s="2"/>
    </row>
    <row r="2395" spans="1:15" ht="18">
      <c r="A2395" s="2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34" t="str">
        <f t="shared" ref="L2395:L2454" si="146">IF($A2395="","",$D2395&amp;" ("&amp;$G2395&amp;")")</f>
        <v/>
      </c>
      <c r="M2395" s="34" t="str">
        <f t="shared" ref="M2395:M2454" si="147">IF($A2395="","",LEFT($F2395,2))</f>
        <v/>
      </c>
      <c r="N2395" s="34" t="str">
        <f t="shared" ref="N2395:N2454" si="148">IF($A2395="","",$J2395&amp;" "&amp;$I2395&amp;" ("&amp;$M2395&amp;")")</f>
        <v/>
      </c>
      <c r="O2395" s="34" t="str">
        <f t="shared" ref="O2395:O2425" si="149">IF($A2395="","",100000000+$A2395)</f>
        <v/>
      </c>
    </row>
    <row r="2396" spans="1:15" ht="18">
      <c r="A2396" s="2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34" t="str">
        <f t="shared" si="146"/>
        <v/>
      </c>
      <c r="M2396" s="34" t="str">
        <f t="shared" si="147"/>
        <v/>
      </c>
      <c r="N2396" s="34" t="str">
        <f t="shared" si="148"/>
        <v/>
      </c>
      <c r="O2396" s="34" t="str">
        <f t="shared" si="149"/>
        <v/>
      </c>
    </row>
    <row r="2397" spans="1:15" ht="18">
      <c r="A2397" s="2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34" t="str">
        <f t="shared" si="146"/>
        <v/>
      </c>
      <c r="M2397" s="34" t="str">
        <f t="shared" si="147"/>
        <v/>
      </c>
      <c r="N2397" s="34" t="str">
        <f t="shared" si="148"/>
        <v/>
      </c>
      <c r="O2397" s="34" t="str">
        <f t="shared" si="149"/>
        <v/>
      </c>
    </row>
    <row r="2398" spans="1:15" ht="18">
      <c r="A2398" s="2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34" t="str">
        <f t="shared" si="146"/>
        <v/>
      </c>
      <c r="M2398" s="34" t="str">
        <f t="shared" si="147"/>
        <v/>
      </c>
      <c r="N2398" s="34" t="str">
        <f t="shared" si="148"/>
        <v/>
      </c>
      <c r="O2398" s="34" t="str">
        <f t="shared" si="149"/>
        <v/>
      </c>
    </row>
    <row r="2399" spans="1:15" ht="18">
      <c r="A2399" s="2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34" t="str">
        <f t="shared" si="146"/>
        <v/>
      </c>
      <c r="M2399" s="34" t="str">
        <f t="shared" si="147"/>
        <v/>
      </c>
      <c r="N2399" s="34" t="str">
        <f t="shared" si="148"/>
        <v/>
      </c>
      <c r="O2399" s="34" t="str">
        <f t="shared" si="149"/>
        <v/>
      </c>
    </row>
    <row r="2400" spans="1:15" ht="18">
      <c r="A2400" s="2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34" t="str">
        <f t="shared" si="146"/>
        <v/>
      </c>
      <c r="M2400" s="34" t="str">
        <f t="shared" si="147"/>
        <v/>
      </c>
      <c r="N2400" s="34" t="str">
        <f t="shared" si="148"/>
        <v/>
      </c>
      <c r="O2400" s="34" t="str">
        <f t="shared" si="149"/>
        <v/>
      </c>
    </row>
    <row r="2401" spans="1:15" ht="18">
      <c r="A2401" s="2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34" t="str">
        <f t="shared" si="146"/>
        <v/>
      </c>
      <c r="M2401" s="34" t="str">
        <f t="shared" si="147"/>
        <v/>
      </c>
      <c r="N2401" s="34" t="str">
        <f t="shared" si="148"/>
        <v/>
      </c>
      <c r="O2401" s="34" t="str">
        <f t="shared" si="149"/>
        <v/>
      </c>
    </row>
    <row r="2402" spans="1:15" ht="18">
      <c r="A2402" s="2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34" t="str">
        <f t="shared" si="146"/>
        <v/>
      </c>
      <c r="M2402" s="34" t="str">
        <f t="shared" si="147"/>
        <v/>
      </c>
      <c r="N2402" s="34" t="str">
        <f t="shared" si="148"/>
        <v/>
      </c>
      <c r="O2402" s="34" t="str">
        <f t="shared" si="149"/>
        <v/>
      </c>
    </row>
    <row r="2403" spans="1:15" ht="18">
      <c r="A2403" s="2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34" t="str">
        <f t="shared" si="146"/>
        <v/>
      </c>
      <c r="M2403" s="34" t="str">
        <f t="shared" si="147"/>
        <v/>
      </c>
      <c r="N2403" s="34" t="str">
        <f t="shared" si="148"/>
        <v/>
      </c>
      <c r="O2403" s="34" t="str">
        <f t="shared" si="149"/>
        <v/>
      </c>
    </row>
    <row r="2404" spans="1:15" ht="18">
      <c r="A2404" s="2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34" t="str">
        <f t="shared" si="146"/>
        <v/>
      </c>
      <c r="M2404" s="34" t="str">
        <f t="shared" si="147"/>
        <v/>
      </c>
      <c r="N2404" s="34" t="str">
        <f t="shared" si="148"/>
        <v/>
      </c>
      <c r="O2404" s="34" t="str">
        <f t="shared" si="149"/>
        <v/>
      </c>
    </row>
    <row r="2405" spans="1:15" ht="18">
      <c r="A2405" s="2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34" t="str">
        <f t="shared" si="146"/>
        <v/>
      </c>
      <c r="M2405" s="34" t="str">
        <f t="shared" si="147"/>
        <v/>
      </c>
      <c r="N2405" s="34" t="str">
        <f t="shared" si="148"/>
        <v/>
      </c>
      <c r="O2405" s="34" t="str">
        <f t="shared" si="149"/>
        <v/>
      </c>
    </row>
    <row r="2406" spans="1:15" ht="18">
      <c r="A2406" s="2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34" t="str">
        <f t="shared" si="146"/>
        <v/>
      </c>
      <c r="M2406" s="34" t="str">
        <f t="shared" si="147"/>
        <v/>
      </c>
      <c r="N2406" s="34" t="str">
        <f t="shared" si="148"/>
        <v/>
      </c>
      <c r="O2406" s="34" t="str">
        <f t="shared" si="149"/>
        <v/>
      </c>
    </row>
    <row r="2407" spans="1:15" ht="18">
      <c r="A2407" s="2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34" t="str">
        <f t="shared" si="146"/>
        <v/>
      </c>
      <c r="M2407" s="34" t="str">
        <f t="shared" si="147"/>
        <v/>
      </c>
      <c r="N2407" s="34" t="str">
        <f t="shared" si="148"/>
        <v/>
      </c>
      <c r="O2407" s="34" t="str">
        <f t="shared" si="149"/>
        <v/>
      </c>
    </row>
    <row r="2408" spans="1:15" ht="18">
      <c r="A2408" s="2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34" t="str">
        <f t="shared" si="146"/>
        <v/>
      </c>
      <c r="M2408" s="34" t="str">
        <f t="shared" si="147"/>
        <v/>
      </c>
      <c r="N2408" s="34" t="str">
        <f t="shared" si="148"/>
        <v/>
      </c>
      <c r="O2408" s="34" t="str">
        <f t="shared" si="149"/>
        <v/>
      </c>
    </row>
    <row r="2409" spans="1:15" ht="18">
      <c r="A2409" s="2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34" t="str">
        <f t="shared" si="146"/>
        <v/>
      </c>
      <c r="M2409" s="34" t="str">
        <f t="shared" si="147"/>
        <v/>
      </c>
      <c r="N2409" s="34" t="str">
        <f t="shared" si="148"/>
        <v/>
      </c>
      <c r="O2409" s="34" t="str">
        <f t="shared" si="149"/>
        <v/>
      </c>
    </row>
    <row r="2410" spans="1:15" ht="18">
      <c r="A2410" s="2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34" t="str">
        <f t="shared" si="146"/>
        <v/>
      </c>
      <c r="M2410" s="34" t="str">
        <f t="shared" si="147"/>
        <v/>
      </c>
      <c r="N2410" s="34" t="str">
        <f t="shared" si="148"/>
        <v/>
      </c>
      <c r="O2410" s="34" t="str">
        <f t="shared" si="149"/>
        <v/>
      </c>
    </row>
    <row r="2411" spans="1:15" ht="18">
      <c r="A2411" s="2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34" t="str">
        <f t="shared" si="146"/>
        <v/>
      </c>
      <c r="M2411" s="34" t="str">
        <f t="shared" si="147"/>
        <v/>
      </c>
      <c r="N2411" s="34" t="str">
        <f t="shared" si="148"/>
        <v/>
      </c>
      <c r="O2411" s="34" t="str">
        <f t="shared" si="149"/>
        <v/>
      </c>
    </row>
    <row r="2412" spans="1:15" ht="18">
      <c r="A2412" s="2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34" t="str">
        <f t="shared" si="146"/>
        <v/>
      </c>
      <c r="M2412" s="34" t="str">
        <f t="shared" si="147"/>
        <v/>
      </c>
      <c r="N2412" s="34" t="str">
        <f t="shared" si="148"/>
        <v/>
      </c>
      <c r="O2412" s="34" t="str">
        <f t="shared" si="149"/>
        <v/>
      </c>
    </row>
    <row r="2413" spans="1:15" ht="18">
      <c r="A2413" s="2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34" t="str">
        <f t="shared" si="146"/>
        <v/>
      </c>
      <c r="M2413" s="34" t="str">
        <f t="shared" si="147"/>
        <v/>
      </c>
      <c r="N2413" s="34" t="str">
        <f t="shared" si="148"/>
        <v/>
      </c>
      <c r="O2413" s="34" t="str">
        <f t="shared" si="149"/>
        <v/>
      </c>
    </row>
    <row r="2414" spans="1:15" ht="18">
      <c r="A2414" s="2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34" t="str">
        <f t="shared" si="146"/>
        <v/>
      </c>
      <c r="M2414" s="34" t="str">
        <f t="shared" si="147"/>
        <v/>
      </c>
      <c r="N2414" s="34" t="str">
        <f t="shared" si="148"/>
        <v/>
      </c>
      <c r="O2414" s="34" t="str">
        <f t="shared" si="149"/>
        <v/>
      </c>
    </row>
    <row r="2415" spans="1:15" ht="18">
      <c r="A2415" s="2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34" t="str">
        <f t="shared" si="146"/>
        <v/>
      </c>
      <c r="M2415" s="34" t="str">
        <f t="shared" si="147"/>
        <v/>
      </c>
      <c r="N2415" s="34" t="str">
        <f t="shared" si="148"/>
        <v/>
      </c>
      <c r="O2415" s="34" t="str">
        <f t="shared" si="149"/>
        <v/>
      </c>
    </row>
    <row r="2416" spans="1:15" ht="18">
      <c r="A2416" s="2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34" t="str">
        <f t="shared" si="146"/>
        <v/>
      </c>
      <c r="M2416" s="34" t="str">
        <f t="shared" si="147"/>
        <v/>
      </c>
      <c r="N2416" s="34" t="str">
        <f t="shared" si="148"/>
        <v/>
      </c>
      <c r="O2416" s="34" t="str">
        <f t="shared" si="149"/>
        <v/>
      </c>
    </row>
    <row r="2417" spans="1:15" ht="18">
      <c r="A2417" s="2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34" t="str">
        <f t="shared" si="146"/>
        <v/>
      </c>
      <c r="M2417" s="34" t="str">
        <f t="shared" si="147"/>
        <v/>
      </c>
      <c r="N2417" s="34" t="str">
        <f t="shared" si="148"/>
        <v/>
      </c>
      <c r="O2417" s="34" t="str">
        <f t="shared" si="149"/>
        <v/>
      </c>
    </row>
    <row r="2418" spans="1:15" ht="18">
      <c r="A2418" s="2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34" t="str">
        <f t="shared" si="146"/>
        <v/>
      </c>
      <c r="M2418" s="34" t="str">
        <f t="shared" si="147"/>
        <v/>
      </c>
      <c r="N2418" s="34" t="str">
        <f t="shared" si="148"/>
        <v/>
      </c>
      <c r="O2418" s="34" t="str">
        <f t="shared" si="149"/>
        <v/>
      </c>
    </row>
    <row r="2419" spans="1:15" ht="18">
      <c r="A2419" s="2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34" t="str">
        <f t="shared" si="146"/>
        <v/>
      </c>
      <c r="M2419" s="34" t="str">
        <f t="shared" si="147"/>
        <v/>
      </c>
      <c r="N2419" s="34" t="str">
        <f t="shared" si="148"/>
        <v/>
      </c>
      <c r="O2419" s="34" t="str">
        <f t="shared" si="149"/>
        <v/>
      </c>
    </row>
    <row r="2420" spans="1:15" ht="18">
      <c r="A2420" s="2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34" t="str">
        <f t="shared" si="146"/>
        <v/>
      </c>
      <c r="M2420" s="34" t="str">
        <f t="shared" si="147"/>
        <v/>
      </c>
      <c r="N2420" s="34" t="str">
        <f t="shared" si="148"/>
        <v/>
      </c>
      <c r="O2420" s="34" t="str">
        <f t="shared" si="149"/>
        <v/>
      </c>
    </row>
    <row r="2421" spans="1:15" ht="18">
      <c r="A2421" s="2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34" t="str">
        <f t="shared" si="146"/>
        <v/>
      </c>
      <c r="M2421" s="34" t="str">
        <f t="shared" si="147"/>
        <v/>
      </c>
      <c r="N2421" s="34" t="str">
        <f t="shared" si="148"/>
        <v/>
      </c>
      <c r="O2421" s="34" t="str">
        <f t="shared" si="149"/>
        <v/>
      </c>
    </row>
    <row r="2422" spans="1:15" ht="18">
      <c r="A2422" s="2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34" t="str">
        <f t="shared" si="146"/>
        <v/>
      </c>
      <c r="M2422" s="34" t="str">
        <f t="shared" si="147"/>
        <v/>
      </c>
      <c r="N2422" s="34" t="str">
        <f t="shared" si="148"/>
        <v/>
      </c>
      <c r="O2422" s="34" t="str">
        <f t="shared" si="149"/>
        <v/>
      </c>
    </row>
    <row r="2423" spans="1:15" ht="18">
      <c r="A2423" s="2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34" t="str">
        <f t="shared" si="146"/>
        <v/>
      </c>
      <c r="M2423" s="34" t="str">
        <f t="shared" si="147"/>
        <v/>
      </c>
      <c r="N2423" s="34" t="str">
        <f t="shared" si="148"/>
        <v/>
      </c>
      <c r="O2423" s="34" t="str">
        <f t="shared" si="149"/>
        <v/>
      </c>
    </row>
    <row r="2424" spans="1:15" ht="18">
      <c r="A2424" s="2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34" t="str">
        <f t="shared" si="146"/>
        <v/>
      </c>
      <c r="M2424" s="34" t="str">
        <f t="shared" si="147"/>
        <v/>
      </c>
      <c r="N2424" s="34" t="str">
        <f t="shared" si="148"/>
        <v/>
      </c>
      <c r="O2424" s="34" t="str">
        <f t="shared" si="149"/>
        <v/>
      </c>
    </row>
    <row r="2425" spans="1:15" ht="18">
      <c r="A2425" s="2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34" t="str">
        <f t="shared" si="146"/>
        <v/>
      </c>
      <c r="M2425" s="34" t="str">
        <f t="shared" si="147"/>
        <v/>
      </c>
      <c r="N2425" s="34" t="str">
        <f t="shared" si="148"/>
        <v/>
      </c>
      <c r="O2425" s="34" t="str">
        <f t="shared" si="149"/>
        <v/>
      </c>
    </row>
    <row r="2426" spans="1:15" ht="18">
      <c r="A2426" s="2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34" t="str">
        <f t="shared" si="146"/>
        <v/>
      </c>
      <c r="M2426" s="34" t="str">
        <f t="shared" si="147"/>
        <v/>
      </c>
      <c r="N2426" s="34" t="str">
        <f t="shared" si="148"/>
        <v/>
      </c>
      <c r="O2426" s="34" t="str">
        <f t="shared" ref="O2426:O2489" si="150">IF($A2426="","",100000000+$A2426)</f>
        <v/>
      </c>
    </row>
    <row r="2427" spans="1:15" ht="18">
      <c r="A2427" s="2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34" t="str">
        <f t="shared" si="146"/>
        <v/>
      </c>
      <c r="M2427" s="34" t="str">
        <f t="shared" si="147"/>
        <v/>
      </c>
      <c r="N2427" s="34" t="str">
        <f t="shared" si="148"/>
        <v/>
      </c>
      <c r="O2427" s="34" t="str">
        <f t="shared" si="150"/>
        <v/>
      </c>
    </row>
    <row r="2428" spans="1:15" ht="18">
      <c r="A2428" s="2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34" t="str">
        <f t="shared" si="146"/>
        <v/>
      </c>
      <c r="M2428" s="34" t="str">
        <f t="shared" si="147"/>
        <v/>
      </c>
      <c r="N2428" s="34" t="str">
        <f t="shared" si="148"/>
        <v/>
      </c>
      <c r="O2428" s="34" t="str">
        <f t="shared" si="150"/>
        <v/>
      </c>
    </row>
    <row r="2429" spans="1:15" ht="18">
      <c r="A2429" s="2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34" t="str">
        <f t="shared" si="146"/>
        <v/>
      </c>
      <c r="M2429" s="34" t="str">
        <f t="shared" si="147"/>
        <v/>
      </c>
      <c r="N2429" s="34" t="str">
        <f t="shared" si="148"/>
        <v/>
      </c>
      <c r="O2429" s="34" t="str">
        <f t="shared" si="150"/>
        <v/>
      </c>
    </row>
    <row r="2430" spans="1:15" ht="18">
      <c r="A2430" s="2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34" t="str">
        <f t="shared" si="146"/>
        <v/>
      </c>
      <c r="M2430" s="34" t="str">
        <f t="shared" si="147"/>
        <v/>
      </c>
      <c r="N2430" s="34" t="str">
        <f t="shared" si="148"/>
        <v/>
      </c>
      <c r="O2430" s="34" t="str">
        <f t="shared" si="150"/>
        <v/>
      </c>
    </row>
    <row r="2431" spans="1:15" ht="18">
      <c r="A2431" s="2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34" t="str">
        <f t="shared" si="146"/>
        <v/>
      </c>
      <c r="M2431" s="34" t="str">
        <f t="shared" si="147"/>
        <v/>
      </c>
      <c r="N2431" s="34" t="str">
        <f t="shared" si="148"/>
        <v/>
      </c>
      <c r="O2431" s="34" t="str">
        <f t="shared" si="150"/>
        <v/>
      </c>
    </row>
    <row r="2432" spans="1:15" ht="18">
      <c r="A2432" s="2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34" t="str">
        <f t="shared" si="146"/>
        <v/>
      </c>
      <c r="M2432" s="34" t="str">
        <f t="shared" si="147"/>
        <v/>
      </c>
      <c r="N2432" s="34" t="str">
        <f t="shared" si="148"/>
        <v/>
      </c>
      <c r="O2432" s="34" t="str">
        <f t="shared" si="150"/>
        <v/>
      </c>
    </row>
    <row r="2433" spans="1:15" ht="18">
      <c r="A2433" s="2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34" t="str">
        <f t="shared" si="146"/>
        <v/>
      </c>
      <c r="M2433" s="34" t="str">
        <f t="shared" si="147"/>
        <v/>
      </c>
      <c r="N2433" s="34" t="str">
        <f t="shared" si="148"/>
        <v/>
      </c>
      <c r="O2433" s="34" t="str">
        <f t="shared" si="150"/>
        <v/>
      </c>
    </row>
    <row r="2434" spans="1:15" ht="18">
      <c r="A2434" s="2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34" t="str">
        <f t="shared" si="146"/>
        <v/>
      </c>
      <c r="M2434" s="34" t="str">
        <f t="shared" si="147"/>
        <v/>
      </c>
      <c r="N2434" s="34" t="str">
        <f t="shared" si="148"/>
        <v/>
      </c>
      <c r="O2434" s="34" t="str">
        <f t="shared" si="150"/>
        <v/>
      </c>
    </row>
    <row r="2435" spans="1:15" ht="18">
      <c r="A2435" s="2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34" t="str">
        <f t="shared" si="146"/>
        <v/>
      </c>
      <c r="M2435" s="34" t="str">
        <f t="shared" si="147"/>
        <v/>
      </c>
      <c r="N2435" s="34" t="str">
        <f t="shared" si="148"/>
        <v/>
      </c>
      <c r="O2435" s="34" t="str">
        <f t="shared" si="150"/>
        <v/>
      </c>
    </row>
    <row r="2436" spans="1:15" ht="18">
      <c r="A2436" s="2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34" t="str">
        <f t="shared" si="146"/>
        <v/>
      </c>
      <c r="M2436" s="34" t="str">
        <f t="shared" si="147"/>
        <v/>
      </c>
      <c r="N2436" s="34" t="str">
        <f t="shared" si="148"/>
        <v/>
      </c>
      <c r="O2436" s="34" t="str">
        <f t="shared" si="150"/>
        <v/>
      </c>
    </row>
    <row r="2437" spans="1:15" ht="18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34" t="str">
        <f t="shared" si="146"/>
        <v/>
      </c>
      <c r="M2437" s="34" t="str">
        <f t="shared" si="147"/>
        <v/>
      </c>
      <c r="N2437" s="34" t="str">
        <f t="shared" si="148"/>
        <v/>
      </c>
      <c r="O2437" s="34" t="str">
        <f t="shared" si="150"/>
        <v/>
      </c>
    </row>
    <row r="2438" spans="1:15" ht="18">
      <c r="A2438" s="2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34" t="str">
        <f t="shared" si="146"/>
        <v/>
      </c>
      <c r="M2438" s="34" t="str">
        <f t="shared" si="147"/>
        <v/>
      </c>
      <c r="N2438" s="34" t="str">
        <f t="shared" si="148"/>
        <v/>
      </c>
      <c r="O2438" s="34" t="str">
        <f t="shared" si="150"/>
        <v/>
      </c>
    </row>
    <row r="2439" spans="1:15" ht="18">
      <c r="A2439" s="2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34" t="str">
        <f t="shared" si="146"/>
        <v/>
      </c>
      <c r="M2439" s="34" t="str">
        <f t="shared" si="147"/>
        <v/>
      </c>
      <c r="N2439" s="34" t="str">
        <f t="shared" si="148"/>
        <v/>
      </c>
      <c r="O2439" s="34" t="str">
        <f t="shared" si="150"/>
        <v/>
      </c>
    </row>
    <row r="2440" spans="1:15" ht="18">
      <c r="A2440" s="2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34" t="str">
        <f t="shared" si="146"/>
        <v/>
      </c>
      <c r="M2440" s="34" t="str">
        <f t="shared" si="147"/>
        <v/>
      </c>
      <c r="N2440" s="34" t="str">
        <f t="shared" si="148"/>
        <v/>
      </c>
      <c r="O2440" s="34" t="str">
        <f t="shared" si="150"/>
        <v/>
      </c>
    </row>
    <row r="2441" spans="1:15" ht="18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34" t="str">
        <f t="shared" si="146"/>
        <v/>
      </c>
      <c r="M2441" s="34" t="str">
        <f t="shared" si="147"/>
        <v/>
      </c>
      <c r="N2441" s="34" t="str">
        <f t="shared" si="148"/>
        <v/>
      </c>
      <c r="O2441" s="34" t="str">
        <f t="shared" si="150"/>
        <v/>
      </c>
    </row>
    <row r="2442" spans="1:15" ht="18">
      <c r="A2442" s="2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34" t="str">
        <f t="shared" si="146"/>
        <v/>
      </c>
      <c r="M2442" s="34" t="str">
        <f t="shared" si="147"/>
        <v/>
      </c>
      <c r="N2442" s="34" t="str">
        <f t="shared" si="148"/>
        <v/>
      </c>
      <c r="O2442" s="34" t="str">
        <f t="shared" si="150"/>
        <v/>
      </c>
    </row>
    <row r="2443" spans="1:15" ht="18">
      <c r="A2443" s="2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34" t="str">
        <f t="shared" si="146"/>
        <v/>
      </c>
      <c r="M2443" s="34" t="str">
        <f t="shared" si="147"/>
        <v/>
      </c>
      <c r="N2443" s="34" t="str">
        <f t="shared" si="148"/>
        <v/>
      </c>
      <c r="O2443" s="34" t="str">
        <f t="shared" si="150"/>
        <v/>
      </c>
    </row>
    <row r="2444" spans="1:15" ht="18">
      <c r="A2444" s="2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34" t="str">
        <f t="shared" si="146"/>
        <v/>
      </c>
      <c r="M2444" s="34" t="str">
        <f t="shared" si="147"/>
        <v/>
      </c>
      <c r="N2444" s="34" t="str">
        <f t="shared" si="148"/>
        <v/>
      </c>
      <c r="O2444" s="34" t="str">
        <f t="shared" si="150"/>
        <v/>
      </c>
    </row>
    <row r="2445" spans="1:15" ht="18">
      <c r="A2445" s="2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34" t="str">
        <f t="shared" si="146"/>
        <v/>
      </c>
      <c r="M2445" s="34" t="str">
        <f t="shared" si="147"/>
        <v/>
      </c>
      <c r="N2445" s="34" t="str">
        <f t="shared" si="148"/>
        <v/>
      </c>
      <c r="O2445" s="34" t="str">
        <f t="shared" si="150"/>
        <v/>
      </c>
    </row>
    <row r="2446" spans="1:15" ht="18">
      <c r="A2446" s="2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34" t="str">
        <f t="shared" si="146"/>
        <v/>
      </c>
      <c r="M2446" s="34" t="str">
        <f t="shared" si="147"/>
        <v/>
      </c>
      <c r="N2446" s="34" t="str">
        <f t="shared" si="148"/>
        <v/>
      </c>
      <c r="O2446" s="34" t="str">
        <f t="shared" si="150"/>
        <v/>
      </c>
    </row>
    <row r="2447" spans="1:15" ht="18">
      <c r="A2447" s="2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34" t="str">
        <f t="shared" si="146"/>
        <v/>
      </c>
      <c r="M2447" s="34" t="str">
        <f t="shared" si="147"/>
        <v/>
      </c>
      <c r="N2447" s="34" t="str">
        <f t="shared" si="148"/>
        <v/>
      </c>
      <c r="O2447" s="34" t="str">
        <f t="shared" si="150"/>
        <v/>
      </c>
    </row>
    <row r="2448" spans="1:15" ht="18">
      <c r="A2448" s="2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34" t="str">
        <f t="shared" si="146"/>
        <v/>
      </c>
      <c r="M2448" s="34" t="str">
        <f t="shared" si="147"/>
        <v/>
      </c>
      <c r="N2448" s="34" t="str">
        <f t="shared" si="148"/>
        <v/>
      </c>
      <c r="O2448" s="34" t="str">
        <f t="shared" si="150"/>
        <v/>
      </c>
    </row>
    <row r="2449" spans="1:15" ht="18">
      <c r="A2449" s="2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34" t="str">
        <f t="shared" si="146"/>
        <v/>
      </c>
      <c r="M2449" s="34" t="str">
        <f t="shared" si="147"/>
        <v/>
      </c>
      <c r="N2449" s="34" t="str">
        <f t="shared" si="148"/>
        <v/>
      </c>
      <c r="O2449" s="34" t="str">
        <f t="shared" si="150"/>
        <v/>
      </c>
    </row>
    <row r="2450" spans="1:15" ht="18">
      <c r="A2450" s="2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34" t="str">
        <f t="shared" si="146"/>
        <v/>
      </c>
      <c r="M2450" s="34" t="str">
        <f t="shared" si="147"/>
        <v/>
      </c>
      <c r="N2450" s="34" t="str">
        <f t="shared" si="148"/>
        <v/>
      </c>
      <c r="O2450" s="34" t="str">
        <f t="shared" si="150"/>
        <v/>
      </c>
    </row>
    <row r="2451" spans="1:15" ht="18">
      <c r="A2451" s="2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34" t="str">
        <f t="shared" si="146"/>
        <v/>
      </c>
      <c r="M2451" s="34" t="str">
        <f t="shared" si="147"/>
        <v/>
      </c>
      <c r="N2451" s="34" t="str">
        <f t="shared" si="148"/>
        <v/>
      </c>
      <c r="O2451" s="34" t="str">
        <f t="shared" si="150"/>
        <v/>
      </c>
    </row>
    <row r="2452" spans="1:15" ht="18">
      <c r="A2452" s="2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34" t="str">
        <f t="shared" si="146"/>
        <v/>
      </c>
      <c r="M2452" s="34" t="str">
        <f t="shared" si="147"/>
        <v/>
      </c>
      <c r="N2452" s="34" t="str">
        <f t="shared" si="148"/>
        <v/>
      </c>
      <c r="O2452" s="34" t="str">
        <f t="shared" si="150"/>
        <v/>
      </c>
    </row>
    <row r="2453" spans="1:15" ht="18">
      <c r="A2453" s="2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34" t="str">
        <f t="shared" si="146"/>
        <v/>
      </c>
      <c r="M2453" s="34" t="str">
        <f t="shared" si="147"/>
        <v/>
      </c>
      <c r="N2453" s="34" t="str">
        <f t="shared" si="148"/>
        <v/>
      </c>
      <c r="O2453" s="34" t="str">
        <f t="shared" si="150"/>
        <v/>
      </c>
    </row>
    <row r="2454" spans="1:15" ht="18">
      <c r="A2454" s="2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34" t="str">
        <f t="shared" si="146"/>
        <v/>
      </c>
      <c r="M2454" s="34" t="str">
        <f t="shared" si="147"/>
        <v/>
      </c>
      <c r="N2454" s="34" t="str">
        <f t="shared" si="148"/>
        <v/>
      </c>
      <c r="O2454" s="34" t="str">
        <f t="shared" si="150"/>
        <v/>
      </c>
    </row>
    <row r="2455" spans="1:15" ht="18">
      <c r="A2455" s="2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34" t="str">
        <f t="shared" ref="L2455:L2518" si="151">IF($A2455="","",$D2455&amp;" ("&amp;$G2455&amp;")")</f>
        <v/>
      </c>
      <c r="M2455" s="34" t="str">
        <f t="shared" ref="M2455:M2518" si="152">IF($A2455="","",LEFT($F2455,2))</f>
        <v/>
      </c>
      <c r="N2455" s="34" t="str">
        <f t="shared" ref="N2455:N2518" si="153">IF($A2455="","",$J2455&amp;" "&amp;$I2455&amp;" ("&amp;$M2455&amp;")")</f>
        <v/>
      </c>
      <c r="O2455" s="34" t="str">
        <f t="shared" si="150"/>
        <v/>
      </c>
    </row>
    <row r="2456" spans="1:15" ht="18">
      <c r="A2456" s="2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34" t="str">
        <f t="shared" si="151"/>
        <v/>
      </c>
      <c r="M2456" s="34" t="str">
        <f t="shared" si="152"/>
        <v/>
      </c>
      <c r="N2456" s="34" t="str">
        <f t="shared" si="153"/>
        <v/>
      </c>
      <c r="O2456" s="34" t="str">
        <f t="shared" si="150"/>
        <v/>
      </c>
    </row>
    <row r="2457" spans="1:15" ht="18">
      <c r="A2457" s="2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34" t="str">
        <f t="shared" si="151"/>
        <v/>
      </c>
      <c r="M2457" s="34" t="str">
        <f t="shared" si="152"/>
        <v/>
      </c>
      <c r="N2457" s="34" t="str">
        <f t="shared" si="153"/>
        <v/>
      </c>
      <c r="O2457" s="34" t="str">
        <f t="shared" si="150"/>
        <v/>
      </c>
    </row>
    <row r="2458" spans="1:15" ht="18">
      <c r="A2458" s="2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34" t="str">
        <f t="shared" si="151"/>
        <v/>
      </c>
      <c r="M2458" s="34" t="str">
        <f t="shared" si="152"/>
        <v/>
      </c>
      <c r="N2458" s="34" t="str">
        <f t="shared" si="153"/>
        <v/>
      </c>
      <c r="O2458" s="34" t="str">
        <f t="shared" si="150"/>
        <v/>
      </c>
    </row>
    <row r="2459" spans="1:15" ht="18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34" t="str">
        <f t="shared" si="151"/>
        <v/>
      </c>
      <c r="M2459" s="34" t="str">
        <f t="shared" si="152"/>
        <v/>
      </c>
      <c r="N2459" s="34" t="str">
        <f t="shared" si="153"/>
        <v/>
      </c>
      <c r="O2459" s="34" t="str">
        <f t="shared" si="150"/>
        <v/>
      </c>
    </row>
    <row r="2460" spans="1:15" ht="18">
      <c r="A2460" s="2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34" t="str">
        <f t="shared" si="151"/>
        <v/>
      </c>
      <c r="M2460" s="34" t="str">
        <f t="shared" si="152"/>
        <v/>
      </c>
      <c r="N2460" s="34" t="str">
        <f t="shared" si="153"/>
        <v/>
      </c>
      <c r="O2460" s="34" t="str">
        <f t="shared" si="150"/>
        <v/>
      </c>
    </row>
    <row r="2461" spans="1:15" ht="18">
      <c r="A2461" s="2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34" t="str">
        <f t="shared" si="151"/>
        <v/>
      </c>
      <c r="M2461" s="34" t="str">
        <f t="shared" si="152"/>
        <v/>
      </c>
      <c r="N2461" s="34" t="str">
        <f t="shared" si="153"/>
        <v/>
      </c>
      <c r="O2461" s="34" t="str">
        <f t="shared" si="150"/>
        <v/>
      </c>
    </row>
    <row r="2462" spans="1:15" ht="18">
      <c r="A2462" s="2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34" t="str">
        <f t="shared" si="151"/>
        <v/>
      </c>
      <c r="M2462" s="34" t="str">
        <f t="shared" si="152"/>
        <v/>
      </c>
      <c r="N2462" s="34" t="str">
        <f t="shared" si="153"/>
        <v/>
      </c>
      <c r="O2462" s="34" t="str">
        <f t="shared" si="150"/>
        <v/>
      </c>
    </row>
    <row r="2463" spans="1:15" ht="18">
      <c r="A2463" s="2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34" t="str">
        <f t="shared" si="151"/>
        <v/>
      </c>
      <c r="M2463" s="34" t="str">
        <f t="shared" si="152"/>
        <v/>
      </c>
      <c r="N2463" s="34" t="str">
        <f t="shared" si="153"/>
        <v/>
      </c>
      <c r="O2463" s="34" t="str">
        <f t="shared" si="150"/>
        <v/>
      </c>
    </row>
    <row r="2464" spans="1:15" ht="18">
      <c r="A2464" s="2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34" t="str">
        <f t="shared" si="151"/>
        <v/>
      </c>
      <c r="M2464" s="34" t="str">
        <f t="shared" si="152"/>
        <v/>
      </c>
      <c r="N2464" s="34" t="str">
        <f t="shared" si="153"/>
        <v/>
      </c>
      <c r="O2464" s="34" t="str">
        <f t="shared" si="150"/>
        <v/>
      </c>
    </row>
    <row r="2465" spans="1:15" ht="18">
      <c r="A2465" s="2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34" t="str">
        <f t="shared" si="151"/>
        <v/>
      </c>
      <c r="M2465" s="34" t="str">
        <f t="shared" si="152"/>
        <v/>
      </c>
      <c r="N2465" s="34" t="str">
        <f t="shared" si="153"/>
        <v/>
      </c>
      <c r="O2465" s="34" t="str">
        <f t="shared" si="150"/>
        <v/>
      </c>
    </row>
    <row r="2466" spans="1:15" ht="18">
      <c r="A2466" s="2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34" t="str">
        <f t="shared" si="151"/>
        <v/>
      </c>
      <c r="M2466" s="34" t="str">
        <f t="shared" si="152"/>
        <v/>
      </c>
      <c r="N2466" s="34" t="str">
        <f t="shared" si="153"/>
        <v/>
      </c>
      <c r="O2466" s="34" t="str">
        <f t="shared" si="150"/>
        <v/>
      </c>
    </row>
    <row r="2467" spans="1:15" ht="18">
      <c r="A2467" s="2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34" t="str">
        <f t="shared" si="151"/>
        <v/>
      </c>
      <c r="M2467" s="34" t="str">
        <f t="shared" si="152"/>
        <v/>
      </c>
      <c r="N2467" s="34" t="str">
        <f t="shared" si="153"/>
        <v/>
      </c>
      <c r="O2467" s="34" t="str">
        <f t="shared" si="150"/>
        <v/>
      </c>
    </row>
    <row r="2468" spans="1:15" ht="18">
      <c r="A2468" s="2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34" t="str">
        <f t="shared" si="151"/>
        <v/>
      </c>
      <c r="M2468" s="34" t="str">
        <f t="shared" si="152"/>
        <v/>
      </c>
      <c r="N2468" s="34" t="str">
        <f t="shared" si="153"/>
        <v/>
      </c>
      <c r="O2468" s="34" t="str">
        <f t="shared" si="150"/>
        <v/>
      </c>
    </row>
    <row r="2469" spans="1:15" ht="18">
      <c r="A2469" s="2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34" t="str">
        <f t="shared" si="151"/>
        <v/>
      </c>
      <c r="M2469" s="34" t="str">
        <f t="shared" si="152"/>
        <v/>
      </c>
      <c r="N2469" s="34" t="str">
        <f t="shared" si="153"/>
        <v/>
      </c>
      <c r="O2469" s="34" t="str">
        <f t="shared" si="150"/>
        <v/>
      </c>
    </row>
    <row r="2470" spans="1:15" ht="18">
      <c r="A2470" s="2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34" t="str">
        <f t="shared" si="151"/>
        <v/>
      </c>
      <c r="M2470" s="34" t="str">
        <f t="shared" si="152"/>
        <v/>
      </c>
      <c r="N2470" s="34" t="str">
        <f t="shared" si="153"/>
        <v/>
      </c>
      <c r="O2470" s="34" t="str">
        <f t="shared" si="150"/>
        <v/>
      </c>
    </row>
    <row r="2471" spans="1:15" ht="18">
      <c r="A2471" s="2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34" t="str">
        <f t="shared" si="151"/>
        <v/>
      </c>
      <c r="M2471" s="34" t="str">
        <f t="shared" si="152"/>
        <v/>
      </c>
      <c r="N2471" s="34" t="str">
        <f t="shared" si="153"/>
        <v/>
      </c>
      <c r="O2471" s="34" t="str">
        <f t="shared" si="150"/>
        <v/>
      </c>
    </row>
    <row r="2472" spans="1:15" ht="18">
      <c r="A2472" s="2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34" t="str">
        <f t="shared" si="151"/>
        <v/>
      </c>
      <c r="M2472" s="34" t="str">
        <f t="shared" si="152"/>
        <v/>
      </c>
      <c r="N2472" s="34" t="str">
        <f t="shared" si="153"/>
        <v/>
      </c>
      <c r="O2472" s="34" t="str">
        <f t="shared" si="150"/>
        <v/>
      </c>
    </row>
    <row r="2473" spans="1:15" ht="18">
      <c r="A2473" s="2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34" t="str">
        <f t="shared" si="151"/>
        <v/>
      </c>
      <c r="M2473" s="34" t="str">
        <f t="shared" si="152"/>
        <v/>
      </c>
      <c r="N2473" s="34" t="str">
        <f t="shared" si="153"/>
        <v/>
      </c>
      <c r="O2473" s="34" t="str">
        <f t="shared" si="150"/>
        <v/>
      </c>
    </row>
    <row r="2474" spans="1:15" ht="18">
      <c r="A2474" s="2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34" t="str">
        <f t="shared" si="151"/>
        <v/>
      </c>
      <c r="M2474" s="34" t="str">
        <f t="shared" si="152"/>
        <v/>
      </c>
      <c r="N2474" s="34" t="str">
        <f t="shared" si="153"/>
        <v/>
      </c>
      <c r="O2474" s="34" t="str">
        <f t="shared" si="150"/>
        <v/>
      </c>
    </row>
    <row r="2475" spans="1:15" ht="18">
      <c r="A2475" s="2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34" t="str">
        <f t="shared" si="151"/>
        <v/>
      </c>
      <c r="M2475" s="34" t="str">
        <f t="shared" si="152"/>
        <v/>
      </c>
      <c r="N2475" s="34" t="str">
        <f t="shared" si="153"/>
        <v/>
      </c>
      <c r="O2475" s="34" t="str">
        <f t="shared" si="150"/>
        <v/>
      </c>
    </row>
    <row r="2476" spans="1:15" ht="18">
      <c r="A2476" s="2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34" t="str">
        <f t="shared" si="151"/>
        <v/>
      </c>
      <c r="M2476" s="34" t="str">
        <f t="shared" si="152"/>
        <v/>
      </c>
      <c r="N2476" s="34" t="str">
        <f t="shared" si="153"/>
        <v/>
      </c>
      <c r="O2476" s="34" t="str">
        <f t="shared" si="150"/>
        <v/>
      </c>
    </row>
    <row r="2477" spans="1:15" ht="18">
      <c r="A2477" s="2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34" t="str">
        <f t="shared" si="151"/>
        <v/>
      </c>
      <c r="M2477" s="34" t="str">
        <f t="shared" si="152"/>
        <v/>
      </c>
      <c r="N2477" s="34" t="str">
        <f t="shared" si="153"/>
        <v/>
      </c>
      <c r="O2477" s="34" t="str">
        <f t="shared" si="150"/>
        <v/>
      </c>
    </row>
    <row r="2478" spans="1:15" ht="18">
      <c r="A2478" s="2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34" t="str">
        <f t="shared" si="151"/>
        <v/>
      </c>
      <c r="M2478" s="34" t="str">
        <f t="shared" si="152"/>
        <v/>
      </c>
      <c r="N2478" s="34" t="str">
        <f t="shared" si="153"/>
        <v/>
      </c>
      <c r="O2478" s="34" t="str">
        <f t="shared" si="150"/>
        <v/>
      </c>
    </row>
    <row r="2479" spans="1:15" ht="18">
      <c r="A2479" s="2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34" t="str">
        <f t="shared" si="151"/>
        <v/>
      </c>
      <c r="M2479" s="34" t="str">
        <f t="shared" si="152"/>
        <v/>
      </c>
      <c r="N2479" s="34" t="str">
        <f t="shared" si="153"/>
        <v/>
      </c>
      <c r="O2479" s="34" t="str">
        <f t="shared" si="150"/>
        <v/>
      </c>
    </row>
    <row r="2480" spans="1:15" ht="18">
      <c r="A2480" s="2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34" t="str">
        <f t="shared" si="151"/>
        <v/>
      </c>
      <c r="M2480" s="34" t="str">
        <f t="shared" si="152"/>
        <v/>
      </c>
      <c r="N2480" s="34" t="str">
        <f t="shared" si="153"/>
        <v/>
      </c>
      <c r="O2480" s="34" t="str">
        <f t="shared" si="150"/>
        <v/>
      </c>
    </row>
    <row r="2481" spans="1:15" ht="18">
      <c r="A2481" s="2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34" t="str">
        <f t="shared" si="151"/>
        <v/>
      </c>
      <c r="M2481" s="34" t="str">
        <f t="shared" si="152"/>
        <v/>
      </c>
      <c r="N2481" s="34" t="str">
        <f t="shared" si="153"/>
        <v/>
      </c>
      <c r="O2481" s="34" t="str">
        <f t="shared" si="150"/>
        <v/>
      </c>
    </row>
    <row r="2482" spans="1:15" ht="18">
      <c r="A2482" s="2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34" t="str">
        <f t="shared" si="151"/>
        <v/>
      </c>
      <c r="M2482" s="34" t="str">
        <f t="shared" si="152"/>
        <v/>
      </c>
      <c r="N2482" s="34" t="str">
        <f t="shared" si="153"/>
        <v/>
      </c>
      <c r="O2482" s="34" t="str">
        <f t="shared" si="150"/>
        <v/>
      </c>
    </row>
    <row r="2483" spans="1:15" ht="18">
      <c r="A2483" s="2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34" t="str">
        <f t="shared" si="151"/>
        <v/>
      </c>
      <c r="M2483" s="34" t="str">
        <f t="shared" si="152"/>
        <v/>
      </c>
      <c r="N2483" s="34" t="str">
        <f t="shared" si="153"/>
        <v/>
      </c>
      <c r="O2483" s="34" t="str">
        <f t="shared" si="150"/>
        <v/>
      </c>
    </row>
    <row r="2484" spans="1:15" ht="18">
      <c r="A2484" s="2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34" t="str">
        <f t="shared" si="151"/>
        <v/>
      </c>
      <c r="M2484" s="34" t="str">
        <f t="shared" si="152"/>
        <v/>
      </c>
      <c r="N2484" s="34" t="str">
        <f t="shared" si="153"/>
        <v/>
      </c>
      <c r="O2484" s="34" t="str">
        <f t="shared" si="150"/>
        <v/>
      </c>
    </row>
    <row r="2485" spans="1:15" ht="18">
      <c r="A2485" s="2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34" t="str">
        <f t="shared" si="151"/>
        <v/>
      </c>
      <c r="M2485" s="34" t="str">
        <f t="shared" si="152"/>
        <v/>
      </c>
      <c r="N2485" s="34" t="str">
        <f t="shared" si="153"/>
        <v/>
      </c>
      <c r="O2485" s="34" t="str">
        <f t="shared" si="150"/>
        <v/>
      </c>
    </row>
    <row r="2486" spans="1:15" ht="18">
      <c r="A2486" s="2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34" t="str">
        <f t="shared" si="151"/>
        <v/>
      </c>
      <c r="M2486" s="34" t="str">
        <f t="shared" si="152"/>
        <v/>
      </c>
      <c r="N2486" s="34" t="str">
        <f t="shared" si="153"/>
        <v/>
      </c>
      <c r="O2486" s="34" t="str">
        <f t="shared" si="150"/>
        <v/>
      </c>
    </row>
    <row r="2487" spans="1:15" ht="18">
      <c r="A2487" s="2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34" t="str">
        <f t="shared" si="151"/>
        <v/>
      </c>
      <c r="M2487" s="34" t="str">
        <f t="shared" si="152"/>
        <v/>
      </c>
      <c r="N2487" s="34" t="str">
        <f t="shared" si="153"/>
        <v/>
      </c>
      <c r="O2487" s="34" t="str">
        <f t="shared" si="150"/>
        <v/>
      </c>
    </row>
    <row r="2488" spans="1:15" ht="18">
      <c r="A2488" s="2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34" t="str">
        <f t="shared" si="151"/>
        <v/>
      </c>
      <c r="M2488" s="34" t="str">
        <f t="shared" si="152"/>
        <v/>
      </c>
      <c r="N2488" s="34" t="str">
        <f t="shared" si="153"/>
        <v/>
      </c>
      <c r="O2488" s="34" t="str">
        <f t="shared" si="150"/>
        <v/>
      </c>
    </row>
    <row r="2489" spans="1:15" ht="18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34" t="str">
        <f t="shared" si="151"/>
        <v/>
      </c>
      <c r="M2489" s="34" t="str">
        <f t="shared" si="152"/>
        <v/>
      </c>
      <c r="N2489" s="34" t="str">
        <f t="shared" si="153"/>
        <v/>
      </c>
      <c r="O2489" s="34" t="str">
        <f t="shared" si="150"/>
        <v/>
      </c>
    </row>
    <row r="2490" spans="1:15" ht="18">
      <c r="A2490" s="2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34" t="str">
        <f t="shared" si="151"/>
        <v/>
      </c>
      <c r="M2490" s="34" t="str">
        <f t="shared" si="152"/>
        <v/>
      </c>
      <c r="N2490" s="34" t="str">
        <f t="shared" si="153"/>
        <v/>
      </c>
      <c r="O2490" s="34" t="str">
        <f t="shared" ref="O2490:O2553" si="154">IF($A2490="","",100000000+$A2490)</f>
        <v/>
      </c>
    </row>
    <row r="2491" spans="1:15" ht="18">
      <c r="A2491" s="2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34" t="str">
        <f t="shared" si="151"/>
        <v/>
      </c>
      <c r="M2491" s="34" t="str">
        <f t="shared" si="152"/>
        <v/>
      </c>
      <c r="N2491" s="34" t="str">
        <f t="shared" si="153"/>
        <v/>
      </c>
      <c r="O2491" s="34" t="str">
        <f t="shared" si="154"/>
        <v/>
      </c>
    </row>
    <row r="2492" spans="1:15" ht="18">
      <c r="A2492" s="2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34" t="str">
        <f t="shared" si="151"/>
        <v/>
      </c>
      <c r="M2492" s="34" t="str">
        <f t="shared" si="152"/>
        <v/>
      </c>
      <c r="N2492" s="34" t="str">
        <f t="shared" si="153"/>
        <v/>
      </c>
      <c r="O2492" s="34" t="str">
        <f t="shared" si="154"/>
        <v/>
      </c>
    </row>
    <row r="2493" spans="1:15" ht="18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34" t="str">
        <f t="shared" si="151"/>
        <v/>
      </c>
      <c r="M2493" s="34" t="str">
        <f t="shared" si="152"/>
        <v/>
      </c>
      <c r="N2493" s="34" t="str">
        <f t="shared" si="153"/>
        <v/>
      </c>
      <c r="O2493" s="34" t="str">
        <f t="shared" si="154"/>
        <v/>
      </c>
    </row>
    <row r="2494" spans="1:15" ht="18">
      <c r="A2494" s="2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34" t="str">
        <f t="shared" si="151"/>
        <v/>
      </c>
      <c r="M2494" s="34" t="str">
        <f t="shared" si="152"/>
        <v/>
      </c>
      <c r="N2494" s="34" t="str">
        <f t="shared" si="153"/>
        <v/>
      </c>
      <c r="O2494" s="34" t="str">
        <f t="shared" si="154"/>
        <v/>
      </c>
    </row>
    <row r="2495" spans="1:15" ht="18">
      <c r="A2495" s="2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34" t="str">
        <f t="shared" si="151"/>
        <v/>
      </c>
      <c r="M2495" s="34" t="str">
        <f t="shared" si="152"/>
        <v/>
      </c>
      <c r="N2495" s="34" t="str">
        <f t="shared" si="153"/>
        <v/>
      </c>
      <c r="O2495" s="34" t="str">
        <f t="shared" si="154"/>
        <v/>
      </c>
    </row>
    <row r="2496" spans="1:15" ht="18">
      <c r="B2496" s="2"/>
      <c r="L2496" s="34" t="str">
        <f t="shared" si="151"/>
        <v/>
      </c>
      <c r="M2496" s="34" t="str">
        <f t="shared" si="152"/>
        <v/>
      </c>
      <c r="N2496" s="34" t="str">
        <f t="shared" si="153"/>
        <v/>
      </c>
      <c r="O2496" s="34" t="str">
        <f t="shared" si="154"/>
        <v/>
      </c>
    </row>
    <row r="2497" spans="2:15" ht="18">
      <c r="B2497" s="2"/>
      <c r="L2497" s="34" t="str">
        <f t="shared" si="151"/>
        <v/>
      </c>
      <c r="M2497" s="34" t="str">
        <f t="shared" si="152"/>
        <v/>
      </c>
      <c r="N2497" s="34" t="str">
        <f t="shared" si="153"/>
        <v/>
      </c>
      <c r="O2497" s="34" t="str">
        <f t="shared" si="154"/>
        <v/>
      </c>
    </row>
    <row r="2498" spans="2:15" ht="18">
      <c r="B2498" s="2"/>
      <c r="L2498" s="34" t="str">
        <f t="shared" si="151"/>
        <v/>
      </c>
      <c r="M2498" s="34" t="str">
        <f t="shared" si="152"/>
        <v/>
      </c>
      <c r="N2498" s="34" t="str">
        <f t="shared" si="153"/>
        <v/>
      </c>
      <c r="O2498" s="34" t="str">
        <f t="shared" si="154"/>
        <v/>
      </c>
    </row>
    <row r="2499" spans="2:15" ht="18">
      <c r="B2499" s="2"/>
      <c r="L2499" s="34" t="str">
        <f t="shared" si="151"/>
        <v/>
      </c>
      <c r="M2499" s="34" t="str">
        <f t="shared" si="152"/>
        <v/>
      </c>
      <c r="N2499" s="34" t="str">
        <f t="shared" si="153"/>
        <v/>
      </c>
      <c r="O2499" s="34" t="str">
        <f t="shared" si="154"/>
        <v/>
      </c>
    </row>
    <row r="2500" spans="2:15" ht="18">
      <c r="B2500" s="2"/>
      <c r="L2500" s="34" t="str">
        <f t="shared" si="151"/>
        <v/>
      </c>
      <c r="M2500" s="34" t="str">
        <f t="shared" si="152"/>
        <v/>
      </c>
      <c r="N2500" s="34" t="str">
        <f t="shared" si="153"/>
        <v/>
      </c>
      <c r="O2500" s="34" t="str">
        <f t="shared" si="154"/>
        <v/>
      </c>
    </row>
    <row r="2501" spans="2:15" ht="18">
      <c r="B2501" s="2"/>
      <c r="L2501" s="34" t="str">
        <f t="shared" si="151"/>
        <v/>
      </c>
      <c r="M2501" s="34" t="str">
        <f t="shared" si="152"/>
        <v/>
      </c>
      <c r="N2501" s="34" t="str">
        <f t="shared" si="153"/>
        <v/>
      </c>
      <c r="O2501" s="34" t="str">
        <f t="shared" si="154"/>
        <v/>
      </c>
    </row>
    <row r="2502" spans="2:15" ht="18">
      <c r="B2502" s="2"/>
      <c r="L2502" s="34" t="str">
        <f t="shared" si="151"/>
        <v/>
      </c>
      <c r="M2502" s="34" t="str">
        <f t="shared" si="152"/>
        <v/>
      </c>
      <c r="N2502" s="34" t="str">
        <f t="shared" si="153"/>
        <v/>
      </c>
      <c r="O2502" s="34" t="str">
        <f t="shared" si="154"/>
        <v/>
      </c>
    </row>
    <row r="2503" spans="2:15" ht="18">
      <c r="B2503" s="2"/>
      <c r="L2503" s="34" t="str">
        <f t="shared" si="151"/>
        <v/>
      </c>
      <c r="M2503" s="34" t="str">
        <f t="shared" si="152"/>
        <v/>
      </c>
      <c r="N2503" s="34" t="str">
        <f t="shared" si="153"/>
        <v/>
      </c>
      <c r="O2503" s="34" t="str">
        <f t="shared" si="154"/>
        <v/>
      </c>
    </row>
    <row r="2504" spans="2:15" ht="18">
      <c r="B2504" s="2"/>
      <c r="L2504" s="34" t="str">
        <f t="shared" si="151"/>
        <v/>
      </c>
      <c r="M2504" s="34" t="str">
        <f t="shared" si="152"/>
        <v/>
      </c>
      <c r="N2504" s="34" t="str">
        <f t="shared" si="153"/>
        <v/>
      </c>
      <c r="O2504" s="34" t="str">
        <f t="shared" si="154"/>
        <v/>
      </c>
    </row>
    <row r="2505" spans="2:15" ht="18">
      <c r="B2505" s="2"/>
      <c r="L2505" s="34" t="str">
        <f t="shared" si="151"/>
        <v/>
      </c>
      <c r="M2505" s="34" t="str">
        <f t="shared" si="152"/>
        <v/>
      </c>
      <c r="N2505" s="34" t="str">
        <f t="shared" si="153"/>
        <v/>
      </c>
      <c r="O2505" s="34" t="str">
        <f t="shared" si="154"/>
        <v/>
      </c>
    </row>
    <row r="2506" spans="2:15" ht="18">
      <c r="B2506" s="2"/>
      <c r="L2506" s="34" t="str">
        <f t="shared" si="151"/>
        <v/>
      </c>
      <c r="M2506" s="34" t="str">
        <f t="shared" si="152"/>
        <v/>
      </c>
      <c r="N2506" s="34" t="str">
        <f t="shared" si="153"/>
        <v/>
      </c>
      <c r="O2506" s="34" t="str">
        <f t="shared" si="154"/>
        <v/>
      </c>
    </row>
    <row r="2507" spans="2:15" ht="18">
      <c r="B2507" s="2"/>
      <c r="L2507" s="34" t="str">
        <f t="shared" si="151"/>
        <v/>
      </c>
      <c r="M2507" s="34" t="str">
        <f t="shared" si="152"/>
        <v/>
      </c>
      <c r="N2507" s="34" t="str">
        <f t="shared" si="153"/>
        <v/>
      </c>
      <c r="O2507" s="34" t="str">
        <f t="shared" si="154"/>
        <v/>
      </c>
    </row>
    <row r="2508" spans="2:15" ht="18">
      <c r="B2508" s="2"/>
      <c r="L2508" s="34" t="str">
        <f t="shared" si="151"/>
        <v/>
      </c>
      <c r="M2508" s="34" t="str">
        <f t="shared" si="152"/>
        <v/>
      </c>
      <c r="N2508" s="34" t="str">
        <f t="shared" si="153"/>
        <v/>
      </c>
      <c r="O2508" s="34" t="str">
        <f t="shared" si="154"/>
        <v/>
      </c>
    </row>
    <row r="2509" spans="2:15" ht="18">
      <c r="B2509" s="2"/>
      <c r="L2509" s="34" t="str">
        <f t="shared" si="151"/>
        <v/>
      </c>
      <c r="M2509" s="34" t="str">
        <f t="shared" si="152"/>
        <v/>
      </c>
      <c r="N2509" s="34" t="str">
        <f t="shared" si="153"/>
        <v/>
      </c>
      <c r="O2509" s="34" t="str">
        <f t="shared" si="154"/>
        <v/>
      </c>
    </row>
    <row r="2510" spans="2:15" ht="18">
      <c r="B2510" s="2"/>
      <c r="L2510" s="34" t="str">
        <f t="shared" si="151"/>
        <v/>
      </c>
      <c r="M2510" s="34" t="str">
        <f t="shared" si="152"/>
        <v/>
      </c>
      <c r="N2510" s="34" t="str">
        <f t="shared" si="153"/>
        <v/>
      </c>
      <c r="O2510" s="34" t="str">
        <f t="shared" si="154"/>
        <v/>
      </c>
    </row>
    <row r="2511" spans="2:15" ht="18">
      <c r="B2511" s="2"/>
      <c r="L2511" s="34" t="str">
        <f t="shared" si="151"/>
        <v/>
      </c>
      <c r="M2511" s="34" t="str">
        <f t="shared" si="152"/>
        <v/>
      </c>
      <c r="N2511" s="34" t="str">
        <f t="shared" si="153"/>
        <v/>
      </c>
      <c r="O2511" s="34" t="str">
        <f t="shared" si="154"/>
        <v/>
      </c>
    </row>
    <row r="2512" spans="2:15" ht="18">
      <c r="B2512" s="2"/>
      <c r="L2512" s="34" t="str">
        <f t="shared" si="151"/>
        <v/>
      </c>
      <c r="M2512" s="34" t="str">
        <f t="shared" si="152"/>
        <v/>
      </c>
      <c r="N2512" s="34" t="str">
        <f t="shared" si="153"/>
        <v/>
      </c>
      <c r="O2512" s="34" t="str">
        <f t="shared" si="154"/>
        <v/>
      </c>
    </row>
    <row r="2513" spans="2:15" ht="18">
      <c r="B2513" s="2"/>
      <c r="L2513" s="34" t="str">
        <f t="shared" si="151"/>
        <v/>
      </c>
      <c r="M2513" s="34" t="str">
        <f t="shared" si="152"/>
        <v/>
      </c>
      <c r="N2513" s="34" t="str">
        <f t="shared" si="153"/>
        <v/>
      </c>
      <c r="O2513" s="34" t="str">
        <f t="shared" si="154"/>
        <v/>
      </c>
    </row>
    <row r="2514" spans="2:15" ht="18">
      <c r="B2514" s="2"/>
      <c r="L2514" s="34" t="str">
        <f t="shared" si="151"/>
        <v/>
      </c>
      <c r="M2514" s="34" t="str">
        <f t="shared" si="152"/>
        <v/>
      </c>
      <c r="N2514" s="34" t="str">
        <f t="shared" si="153"/>
        <v/>
      </c>
      <c r="O2514" s="34" t="str">
        <f t="shared" si="154"/>
        <v/>
      </c>
    </row>
    <row r="2515" spans="2:15" ht="18">
      <c r="B2515" s="2"/>
      <c r="L2515" s="34" t="str">
        <f t="shared" si="151"/>
        <v/>
      </c>
      <c r="M2515" s="34" t="str">
        <f t="shared" si="152"/>
        <v/>
      </c>
      <c r="N2515" s="34" t="str">
        <f t="shared" si="153"/>
        <v/>
      </c>
      <c r="O2515" s="34" t="str">
        <f t="shared" si="154"/>
        <v/>
      </c>
    </row>
    <row r="2516" spans="2:15" ht="18">
      <c r="B2516" s="2"/>
      <c r="L2516" s="34" t="str">
        <f t="shared" si="151"/>
        <v/>
      </c>
      <c r="M2516" s="34" t="str">
        <f t="shared" si="152"/>
        <v/>
      </c>
      <c r="N2516" s="34" t="str">
        <f t="shared" si="153"/>
        <v/>
      </c>
      <c r="O2516" s="34" t="str">
        <f t="shared" si="154"/>
        <v/>
      </c>
    </row>
    <row r="2517" spans="2:15" ht="18">
      <c r="B2517" s="2"/>
      <c r="L2517" s="34" t="str">
        <f t="shared" si="151"/>
        <v/>
      </c>
      <c r="M2517" s="34" t="str">
        <f t="shared" si="152"/>
        <v/>
      </c>
      <c r="N2517" s="34" t="str">
        <f t="shared" si="153"/>
        <v/>
      </c>
      <c r="O2517" s="34" t="str">
        <f t="shared" si="154"/>
        <v/>
      </c>
    </row>
    <row r="2518" spans="2:15" ht="18">
      <c r="B2518" s="2"/>
      <c r="L2518" s="34" t="str">
        <f t="shared" si="151"/>
        <v/>
      </c>
      <c r="M2518" s="34" t="str">
        <f t="shared" si="152"/>
        <v/>
      </c>
      <c r="N2518" s="34" t="str">
        <f t="shared" si="153"/>
        <v/>
      </c>
      <c r="O2518" s="34" t="str">
        <f t="shared" si="154"/>
        <v/>
      </c>
    </row>
    <row r="2519" spans="2:15" ht="18">
      <c r="B2519" s="2"/>
      <c r="L2519" s="34" t="str">
        <f t="shared" ref="L2519:L2582" si="155">IF($A2519="","",$D2519&amp;" ("&amp;$G2519&amp;")")</f>
        <v/>
      </c>
      <c r="M2519" s="34" t="str">
        <f t="shared" ref="M2519:M2582" si="156">IF($A2519="","",LEFT($F2519,2))</f>
        <v/>
      </c>
      <c r="N2519" s="34" t="str">
        <f t="shared" ref="N2519:N2582" si="157">IF($A2519="","",$J2519&amp;" "&amp;$I2519&amp;" ("&amp;$M2519&amp;")")</f>
        <v/>
      </c>
      <c r="O2519" s="34" t="str">
        <f t="shared" si="154"/>
        <v/>
      </c>
    </row>
    <row r="2520" spans="2:15" ht="18">
      <c r="B2520" s="2"/>
      <c r="L2520" s="34" t="str">
        <f t="shared" si="155"/>
        <v/>
      </c>
      <c r="M2520" s="34" t="str">
        <f t="shared" si="156"/>
        <v/>
      </c>
      <c r="N2520" s="34" t="str">
        <f t="shared" si="157"/>
        <v/>
      </c>
      <c r="O2520" s="34" t="str">
        <f t="shared" si="154"/>
        <v/>
      </c>
    </row>
    <row r="2521" spans="2:15" ht="18">
      <c r="B2521" s="2"/>
      <c r="L2521" s="34" t="str">
        <f t="shared" si="155"/>
        <v/>
      </c>
      <c r="M2521" s="34" t="str">
        <f t="shared" si="156"/>
        <v/>
      </c>
      <c r="N2521" s="34" t="str">
        <f t="shared" si="157"/>
        <v/>
      </c>
      <c r="O2521" s="34" t="str">
        <f t="shared" si="154"/>
        <v/>
      </c>
    </row>
    <row r="2522" spans="2:15" ht="18">
      <c r="B2522" s="2"/>
      <c r="L2522" s="34" t="str">
        <f t="shared" si="155"/>
        <v/>
      </c>
      <c r="M2522" s="34" t="str">
        <f t="shared" si="156"/>
        <v/>
      </c>
      <c r="N2522" s="34" t="str">
        <f t="shared" si="157"/>
        <v/>
      </c>
      <c r="O2522" s="34" t="str">
        <f t="shared" si="154"/>
        <v/>
      </c>
    </row>
    <row r="2523" spans="2:15" ht="18">
      <c r="B2523" s="2"/>
      <c r="L2523" s="34" t="str">
        <f t="shared" si="155"/>
        <v/>
      </c>
      <c r="M2523" s="34" t="str">
        <f t="shared" si="156"/>
        <v/>
      </c>
      <c r="N2523" s="34" t="str">
        <f t="shared" si="157"/>
        <v/>
      </c>
      <c r="O2523" s="34" t="str">
        <f t="shared" si="154"/>
        <v/>
      </c>
    </row>
    <row r="2524" spans="2:15" ht="18">
      <c r="B2524" s="2"/>
      <c r="L2524" s="34" t="str">
        <f t="shared" si="155"/>
        <v/>
      </c>
      <c r="M2524" s="34" t="str">
        <f t="shared" si="156"/>
        <v/>
      </c>
      <c r="N2524" s="34" t="str">
        <f t="shared" si="157"/>
        <v/>
      </c>
      <c r="O2524" s="34" t="str">
        <f t="shared" si="154"/>
        <v/>
      </c>
    </row>
    <row r="2525" spans="2:15" ht="18">
      <c r="B2525" s="2"/>
      <c r="L2525" s="34" t="str">
        <f t="shared" si="155"/>
        <v/>
      </c>
      <c r="M2525" s="34" t="str">
        <f t="shared" si="156"/>
        <v/>
      </c>
      <c r="N2525" s="34" t="str">
        <f t="shared" si="157"/>
        <v/>
      </c>
      <c r="O2525" s="34" t="str">
        <f t="shared" si="154"/>
        <v/>
      </c>
    </row>
    <row r="2526" spans="2:15" ht="18">
      <c r="B2526" s="2"/>
      <c r="L2526" s="34" t="str">
        <f t="shared" si="155"/>
        <v/>
      </c>
      <c r="M2526" s="34" t="str">
        <f t="shared" si="156"/>
        <v/>
      </c>
      <c r="N2526" s="34" t="str">
        <f t="shared" si="157"/>
        <v/>
      </c>
      <c r="O2526" s="34" t="str">
        <f t="shared" si="154"/>
        <v/>
      </c>
    </row>
    <row r="2527" spans="2:15" ht="18">
      <c r="B2527" s="2"/>
      <c r="L2527" s="34" t="str">
        <f t="shared" si="155"/>
        <v/>
      </c>
      <c r="M2527" s="34" t="str">
        <f t="shared" si="156"/>
        <v/>
      </c>
      <c r="N2527" s="34" t="str">
        <f t="shared" si="157"/>
        <v/>
      </c>
      <c r="O2527" s="34" t="str">
        <f t="shared" si="154"/>
        <v/>
      </c>
    </row>
    <row r="2528" spans="2:15" ht="18">
      <c r="B2528" s="2"/>
      <c r="L2528" s="34" t="str">
        <f t="shared" si="155"/>
        <v/>
      </c>
      <c r="M2528" s="34" t="str">
        <f t="shared" si="156"/>
        <v/>
      </c>
      <c r="N2528" s="34" t="str">
        <f t="shared" si="157"/>
        <v/>
      </c>
      <c r="O2528" s="34" t="str">
        <f t="shared" si="154"/>
        <v/>
      </c>
    </row>
    <row r="2529" spans="2:15" ht="18">
      <c r="B2529" s="2"/>
      <c r="L2529" s="34" t="str">
        <f t="shared" si="155"/>
        <v/>
      </c>
      <c r="M2529" s="34" t="str">
        <f t="shared" si="156"/>
        <v/>
      </c>
      <c r="N2529" s="34" t="str">
        <f t="shared" si="157"/>
        <v/>
      </c>
      <c r="O2529" s="34" t="str">
        <f t="shared" si="154"/>
        <v/>
      </c>
    </row>
    <row r="2530" spans="2:15" ht="18">
      <c r="B2530" s="2"/>
      <c r="L2530" s="34" t="str">
        <f t="shared" si="155"/>
        <v/>
      </c>
      <c r="M2530" s="34" t="str">
        <f t="shared" si="156"/>
        <v/>
      </c>
      <c r="N2530" s="34" t="str">
        <f t="shared" si="157"/>
        <v/>
      </c>
      <c r="O2530" s="34" t="str">
        <f t="shared" si="154"/>
        <v/>
      </c>
    </row>
    <row r="2531" spans="2:15" ht="18">
      <c r="B2531" s="2"/>
      <c r="L2531" s="34" t="str">
        <f t="shared" si="155"/>
        <v/>
      </c>
      <c r="M2531" s="34" t="str">
        <f t="shared" si="156"/>
        <v/>
      </c>
      <c r="N2531" s="34" t="str">
        <f t="shared" si="157"/>
        <v/>
      </c>
      <c r="O2531" s="34" t="str">
        <f t="shared" si="154"/>
        <v/>
      </c>
    </row>
    <row r="2532" spans="2:15" ht="18">
      <c r="B2532" s="2"/>
      <c r="L2532" s="34" t="str">
        <f t="shared" si="155"/>
        <v/>
      </c>
      <c r="M2532" s="34" t="str">
        <f t="shared" si="156"/>
        <v/>
      </c>
      <c r="N2532" s="34" t="str">
        <f t="shared" si="157"/>
        <v/>
      </c>
      <c r="O2532" s="34" t="str">
        <f t="shared" si="154"/>
        <v/>
      </c>
    </row>
    <row r="2533" spans="2:15" ht="18">
      <c r="B2533" s="2"/>
      <c r="L2533" s="34" t="str">
        <f t="shared" si="155"/>
        <v/>
      </c>
      <c r="M2533" s="34" t="str">
        <f t="shared" si="156"/>
        <v/>
      </c>
      <c r="N2533" s="34" t="str">
        <f t="shared" si="157"/>
        <v/>
      </c>
      <c r="O2533" s="34" t="str">
        <f t="shared" si="154"/>
        <v/>
      </c>
    </row>
    <row r="2534" spans="2:15" ht="18">
      <c r="B2534" s="2"/>
      <c r="L2534" s="34" t="str">
        <f t="shared" si="155"/>
        <v/>
      </c>
      <c r="M2534" s="34" t="str">
        <f t="shared" si="156"/>
        <v/>
      </c>
      <c r="N2534" s="34" t="str">
        <f t="shared" si="157"/>
        <v/>
      </c>
      <c r="O2534" s="34" t="str">
        <f t="shared" si="154"/>
        <v/>
      </c>
    </row>
    <row r="2535" spans="2:15" ht="18">
      <c r="B2535" s="2"/>
      <c r="L2535" s="34" t="str">
        <f t="shared" si="155"/>
        <v/>
      </c>
      <c r="M2535" s="34" t="str">
        <f t="shared" si="156"/>
        <v/>
      </c>
      <c r="N2535" s="34" t="str">
        <f t="shared" si="157"/>
        <v/>
      </c>
      <c r="O2535" s="34" t="str">
        <f t="shared" si="154"/>
        <v/>
      </c>
    </row>
    <row r="2536" spans="2:15" ht="18">
      <c r="B2536" s="2"/>
      <c r="L2536" s="34" t="str">
        <f t="shared" si="155"/>
        <v/>
      </c>
      <c r="M2536" s="34" t="str">
        <f t="shared" si="156"/>
        <v/>
      </c>
      <c r="N2536" s="34" t="str">
        <f t="shared" si="157"/>
        <v/>
      </c>
      <c r="O2536" s="34" t="str">
        <f t="shared" si="154"/>
        <v/>
      </c>
    </row>
    <row r="2537" spans="2:15" ht="18">
      <c r="B2537" s="2"/>
      <c r="L2537" s="34" t="str">
        <f t="shared" si="155"/>
        <v/>
      </c>
      <c r="M2537" s="34" t="str">
        <f t="shared" si="156"/>
        <v/>
      </c>
      <c r="N2537" s="34" t="str">
        <f t="shared" si="157"/>
        <v/>
      </c>
      <c r="O2537" s="34" t="str">
        <f t="shared" si="154"/>
        <v/>
      </c>
    </row>
    <row r="2538" spans="2:15" ht="18">
      <c r="B2538" s="2"/>
      <c r="L2538" s="34" t="str">
        <f t="shared" si="155"/>
        <v/>
      </c>
      <c r="M2538" s="34" t="str">
        <f t="shared" si="156"/>
        <v/>
      </c>
      <c r="N2538" s="34" t="str">
        <f t="shared" si="157"/>
        <v/>
      </c>
      <c r="O2538" s="34" t="str">
        <f t="shared" si="154"/>
        <v/>
      </c>
    </row>
    <row r="2539" spans="2:15" ht="18">
      <c r="B2539" s="2"/>
      <c r="L2539" s="34" t="str">
        <f t="shared" si="155"/>
        <v/>
      </c>
      <c r="M2539" s="34" t="str">
        <f t="shared" si="156"/>
        <v/>
      </c>
      <c r="N2539" s="34" t="str">
        <f t="shared" si="157"/>
        <v/>
      </c>
      <c r="O2539" s="34" t="str">
        <f t="shared" si="154"/>
        <v/>
      </c>
    </row>
    <row r="2540" spans="2:15" ht="18">
      <c r="B2540" s="2"/>
      <c r="L2540" s="34" t="str">
        <f t="shared" si="155"/>
        <v/>
      </c>
      <c r="M2540" s="34" t="str">
        <f t="shared" si="156"/>
        <v/>
      </c>
      <c r="N2540" s="34" t="str">
        <f t="shared" si="157"/>
        <v/>
      </c>
      <c r="O2540" s="34" t="str">
        <f t="shared" si="154"/>
        <v/>
      </c>
    </row>
    <row r="2541" spans="2:15" ht="18">
      <c r="B2541" s="2"/>
      <c r="L2541" s="34" t="str">
        <f t="shared" si="155"/>
        <v/>
      </c>
      <c r="M2541" s="34" t="str">
        <f t="shared" si="156"/>
        <v/>
      </c>
      <c r="N2541" s="34" t="str">
        <f t="shared" si="157"/>
        <v/>
      </c>
      <c r="O2541" s="34" t="str">
        <f t="shared" si="154"/>
        <v/>
      </c>
    </row>
    <row r="2542" spans="2:15" ht="18">
      <c r="B2542" s="2"/>
      <c r="L2542" s="34" t="str">
        <f t="shared" si="155"/>
        <v/>
      </c>
      <c r="M2542" s="34" t="str">
        <f t="shared" si="156"/>
        <v/>
      </c>
      <c r="N2542" s="34" t="str">
        <f t="shared" si="157"/>
        <v/>
      </c>
      <c r="O2542" s="34" t="str">
        <f t="shared" si="154"/>
        <v/>
      </c>
    </row>
    <row r="2543" spans="2:15" ht="18">
      <c r="B2543" s="2"/>
      <c r="L2543" s="34" t="str">
        <f t="shared" si="155"/>
        <v/>
      </c>
      <c r="M2543" s="34" t="str">
        <f t="shared" si="156"/>
        <v/>
      </c>
      <c r="N2543" s="34" t="str">
        <f t="shared" si="157"/>
        <v/>
      </c>
      <c r="O2543" s="34" t="str">
        <f t="shared" si="154"/>
        <v/>
      </c>
    </row>
    <row r="2544" spans="2:15" ht="18">
      <c r="B2544" s="2"/>
      <c r="L2544" s="34" t="str">
        <f t="shared" si="155"/>
        <v/>
      </c>
      <c r="M2544" s="34" t="str">
        <f t="shared" si="156"/>
        <v/>
      </c>
      <c r="N2544" s="34" t="str">
        <f t="shared" si="157"/>
        <v/>
      </c>
      <c r="O2544" s="34" t="str">
        <f t="shared" si="154"/>
        <v/>
      </c>
    </row>
    <row r="2545" spans="2:15" ht="18">
      <c r="B2545" s="2"/>
      <c r="L2545" s="34" t="str">
        <f t="shared" si="155"/>
        <v/>
      </c>
      <c r="M2545" s="34" t="str">
        <f t="shared" si="156"/>
        <v/>
      </c>
      <c r="N2545" s="34" t="str">
        <f t="shared" si="157"/>
        <v/>
      </c>
      <c r="O2545" s="34" t="str">
        <f t="shared" si="154"/>
        <v/>
      </c>
    </row>
    <row r="2546" spans="2:15" ht="18">
      <c r="B2546" s="2"/>
      <c r="L2546" s="34" t="str">
        <f t="shared" si="155"/>
        <v/>
      </c>
      <c r="M2546" s="34" t="str">
        <f t="shared" si="156"/>
        <v/>
      </c>
      <c r="N2546" s="34" t="str">
        <f t="shared" si="157"/>
        <v/>
      </c>
      <c r="O2546" s="34" t="str">
        <f t="shared" si="154"/>
        <v/>
      </c>
    </row>
    <row r="2547" spans="2:15" ht="18">
      <c r="B2547" s="2"/>
      <c r="L2547" s="34" t="str">
        <f t="shared" si="155"/>
        <v/>
      </c>
      <c r="M2547" s="34" t="str">
        <f t="shared" si="156"/>
        <v/>
      </c>
      <c r="N2547" s="34" t="str">
        <f t="shared" si="157"/>
        <v/>
      </c>
      <c r="O2547" s="34" t="str">
        <f t="shared" si="154"/>
        <v/>
      </c>
    </row>
    <row r="2548" spans="2:15" ht="18">
      <c r="B2548" s="2"/>
      <c r="L2548" s="34" t="str">
        <f t="shared" si="155"/>
        <v/>
      </c>
      <c r="M2548" s="34" t="str">
        <f t="shared" si="156"/>
        <v/>
      </c>
      <c r="N2548" s="34" t="str">
        <f t="shared" si="157"/>
        <v/>
      </c>
      <c r="O2548" s="34" t="str">
        <f t="shared" si="154"/>
        <v/>
      </c>
    </row>
    <row r="2549" spans="2:15" ht="18">
      <c r="B2549" s="2"/>
      <c r="L2549" s="34" t="str">
        <f t="shared" si="155"/>
        <v/>
      </c>
      <c r="M2549" s="34" t="str">
        <f t="shared" si="156"/>
        <v/>
      </c>
      <c r="N2549" s="34" t="str">
        <f t="shared" si="157"/>
        <v/>
      </c>
      <c r="O2549" s="34" t="str">
        <f t="shared" si="154"/>
        <v/>
      </c>
    </row>
    <row r="2550" spans="2:15" ht="18">
      <c r="B2550" s="2"/>
      <c r="L2550" s="34" t="str">
        <f t="shared" si="155"/>
        <v/>
      </c>
      <c r="M2550" s="34" t="str">
        <f t="shared" si="156"/>
        <v/>
      </c>
      <c r="N2550" s="34" t="str">
        <f t="shared" si="157"/>
        <v/>
      </c>
      <c r="O2550" s="34" t="str">
        <f t="shared" si="154"/>
        <v/>
      </c>
    </row>
    <row r="2551" spans="2:15" ht="18">
      <c r="B2551" s="2"/>
      <c r="L2551" s="34" t="str">
        <f t="shared" si="155"/>
        <v/>
      </c>
      <c r="M2551" s="34" t="str">
        <f t="shared" si="156"/>
        <v/>
      </c>
      <c r="N2551" s="34" t="str">
        <f t="shared" si="157"/>
        <v/>
      </c>
      <c r="O2551" s="34" t="str">
        <f t="shared" si="154"/>
        <v/>
      </c>
    </row>
    <row r="2552" spans="2:15" ht="18">
      <c r="B2552" s="2"/>
      <c r="L2552" s="34" t="str">
        <f t="shared" si="155"/>
        <v/>
      </c>
      <c r="M2552" s="34" t="str">
        <f t="shared" si="156"/>
        <v/>
      </c>
      <c r="N2552" s="34" t="str">
        <f t="shared" si="157"/>
        <v/>
      </c>
      <c r="O2552" s="34" t="str">
        <f t="shared" si="154"/>
        <v/>
      </c>
    </row>
    <row r="2553" spans="2:15" ht="18">
      <c r="B2553" s="2"/>
      <c r="L2553" s="34" t="str">
        <f t="shared" si="155"/>
        <v/>
      </c>
      <c r="M2553" s="34" t="str">
        <f t="shared" si="156"/>
        <v/>
      </c>
      <c r="N2553" s="34" t="str">
        <f t="shared" si="157"/>
        <v/>
      </c>
      <c r="O2553" s="34" t="str">
        <f t="shared" si="154"/>
        <v/>
      </c>
    </row>
    <row r="2554" spans="2:15" ht="18">
      <c r="B2554" s="2"/>
      <c r="L2554" s="34" t="str">
        <f t="shared" si="155"/>
        <v/>
      </c>
      <c r="M2554" s="34" t="str">
        <f t="shared" si="156"/>
        <v/>
      </c>
      <c r="N2554" s="34" t="str">
        <f t="shared" si="157"/>
        <v/>
      </c>
      <c r="O2554" s="34" t="str">
        <f t="shared" ref="O2554:O2617" si="158">IF($A2554="","",100000000+$A2554)</f>
        <v/>
      </c>
    </row>
    <row r="2555" spans="2:15" ht="18">
      <c r="B2555" s="2"/>
      <c r="L2555" s="34" t="str">
        <f t="shared" si="155"/>
        <v/>
      </c>
      <c r="M2555" s="34" t="str">
        <f t="shared" si="156"/>
        <v/>
      </c>
      <c r="N2555" s="34" t="str">
        <f t="shared" si="157"/>
        <v/>
      </c>
      <c r="O2555" s="34" t="str">
        <f t="shared" si="158"/>
        <v/>
      </c>
    </row>
    <row r="2556" spans="2:15" ht="18">
      <c r="B2556" s="2"/>
      <c r="L2556" s="34" t="str">
        <f t="shared" si="155"/>
        <v/>
      </c>
      <c r="M2556" s="34" t="str">
        <f t="shared" si="156"/>
        <v/>
      </c>
      <c r="N2556" s="34" t="str">
        <f t="shared" si="157"/>
        <v/>
      </c>
      <c r="O2556" s="34" t="str">
        <f t="shared" si="158"/>
        <v/>
      </c>
    </row>
    <row r="2557" spans="2:15" ht="18">
      <c r="B2557" s="2"/>
      <c r="L2557" s="34" t="str">
        <f t="shared" si="155"/>
        <v/>
      </c>
      <c r="M2557" s="34" t="str">
        <f t="shared" si="156"/>
        <v/>
      </c>
      <c r="N2557" s="34" t="str">
        <f t="shared" si="157"/>
        <v/>
      </c>
      <c r="O2557" s="34" t="str">
        <f t="shared" si="158"/>
        <v/>
      </c>
    </row>
    <row r="2558" spans="2:15" ht="18">
      <c r="B2558" s="2"/>
      <c r="L2558" s="34" t="str">
        <f t="shared" si="155"/>
        <v/>
      </c>
      <c r="M2558" s="34" t="str">
        <f t="shared" si="156"/>
        <v/>
      </c>
      <c r="N2558" s="34" t="str">
        <f t="shared" si="157"/>
        <v/>
      </c>
      <c r="O2558" s="34" t="str">
        <f t="shared" si="158"/>
        <v/>
      </c>
    </row>
    <row r="2559" spans="2:15" ht="18">
      <c r="B2559" s="2"/>
      <c r="L2559" s="34" t="str">
        <f t="shared" si="155"/>
        <v/>
      </c>
      <c r="M2559" s="34" t="str">
        <f t="shared" si="156"/>
        <v/>
      </c>
      <c r="N2559" s="34" t="str">
        <f t="shared" si="157"/>
        <v/>
      </c>
      <c r="O2559" s="34" t="str">
        <f t="shared" si="158"/>
        <v/>
      </c>
    </row>
    <row r="2560" spans="2:15" ht="18">
      <c r="B2560" s="2"/>
      <c r="L2560" s="34" t="str">
        <f t="shared" si="155"/>
        <v/>
      </c>
      <c r="M2560" s="34" t="str">
        <f t="shared" si="156"/>
        <v/>
      </c>
      <c r="N2560" s="34" t="str">
        <f t="shared" si="157"/>
        <v/>
      </c>
      <c r="O2560" s="34" t="str">
        <f t="shared" si="158"/>
        <v/>
      </c>
    </row>
    <row r="2561" spans="2:15" ht="18">
      <c r="B2561" s="2"/>
      <c r="L2561" s="34" t="str">
        <f t="shared" si="155"/>
        <v/>
      </c>
      <c r="M2561" s="34" t="str">
        <f t="shared" si="156"/>
        <v/>
      </c>
      <c r="N2561" s="34" t="str">
        <f t="shared" si="157"/>
        <v/>
      </c>
      <c r="O2561" s="34" t="str">
        <f t="shared" si="158"/>
        <v/>
      </c>
    </row>
    <row r="2562" spans="2:15" ht="18">
      <c r="B2562" s="2"/>
      <c r="L2562" s="34" t="str">
        <f t="shared" si="155"/>
        <v/>
      </c>
      <c r="M2562" s="34" t="str">
        <f t="shared" si="156"/>
        <v/>
      </c>
      <c r="N2562" s="34" t="str">
        <f t="shared" si="157"/>
        <v/>
      </c>
      <c r="O2562" s="34" t="str">
        <f t="shared" si="158"/>
        <v/>
      </c>
    </row>
    <row r="2563" spans="2:15" ht="18">
      <c r="B2563" s="2"/>
      <c r="L2563" s="34" t="str">
        <f t="shared" si="155"/>
        <v/>
      </c>
      <c r="M2563" s="34" t="str">
        <f t="shared" si="156"/>
        <v/>
      </c>
      <c r="N2563" s="34" t="str">
        <f t="shared" si="157"/>
        <v/>
      </c>
      <c r="O2563" s="34" t="str">
        <f t="shared" si="158"/>
        <v/>
      </c>
    </row>
    <row r="2564" spans="2:15" ht="18">
      <c r="B2564" s="2"/>
      <c r="L2564" s="34" t="str">
        <f t="shared" si="155"/>
        <v/>
      </c>
      <c r="M2564" s="34" t="str">
        <f t="shared" si="156"/>
        <v/>
      </c>
      <c r="N2564" s="34" t="str">
        <f t="shared" si="157"/>
        <v/>
      </c>
      <c r="O2564" s="34" t="str">
        <f t="shared" si="158"/>
        <v/>
      </c>
    </row>
    <row r="2565" spans="2:15" ht="18">
      <c r="B2565" s="2"/>
      <c r="L2565" s="34" t="str">
        <f t="shared" si="155"/>
        <v/>
      </c>
      <c r="M2565" s="34" t="str">
        <f t="shared" si="156"/>
        <v/>
      </c>
      <c r="N2565" s="34" t="str">
        <f t="shared" si="157"/>
        <v/>
      </c>
      <c r="O2565" s="34" t="str">
        <f t="shared" si="158"/>
        <v/>
      </c>
    </row>
    <row r="2566" spans="2:15" ht="18">
      <c r="B2566" s="2"/>
      <c r="L2566" s="34" t="str">
        <f t="shared" si="155"/>
        <v/>
      </c>
      <c r="M2566" s="34" t="str">
        <f t="shared" si="156"/>
        <v/>
      </c>
      <c r="N2566" s="34" t="str">
        <f t="shared" si="157"/>
        <v/>
      </c>
      <c r="O2566" s="34" t="str">
        <f t="shared" si="158"/>
        <v/>
      </c>
    </row>
    <row r="2567" spans="2:15" ht="18">
      <c r="B2567" s="2"/>
      <c r="L2567" s="34" t="str">
        <f t="shared" si="155"/>
        <v/>
      </c>
      <c r="M2567" s="34" t="str">
        <f t="shared" si="156"/>
        <v/>
      </c>
      <c r="N2567" s="34" t="str">
        <f t="shared" si="157"/>
        <v/>
      </c>
      <c r="O2567" s="34" t="str">
        <f t="shared" si="158"/>
        <v/>
      </c>
    </row>
    <row r="2568" spans="2:15" ht="18">
      <c r="B2568" s="2"/>
      <c r="L2568" s="34" t="str">
        <f t="shared" si="155"/>
        <v/>
      </c>
      <c r="M2568" s="34" t="str">
        <f t="shared" si="156"/>
        <v/>
      </c>
      <c r="N2568" s="34" t="str">
        <f t="shared" si="157"/>
        <v/>
      </c>
      <c r="O2568" s="34" t="str">
        <f t="shared" si="158"/>
        <v/>
      </c>
    </row>
    <row r="2569" spans="2:15" ht="18">
      <c r="B2569" s="2"/>
      <c r="L2569" s="34" t="str">
        <f t="shared" si="155"/>
        <v/>
      </c>
      <c r="M2569" s="34" t="str">
        <f t="shared" si="156"/>
        <v/>
      </c>
      <c r="N2569" s="34" t="str">
        <f t="shared" si="157"/>
        <v/>
      </c>
      <c r="O2569" s="34" t="str">
        <f t="shared" si="158"/>
        <v/>
      </c>
    </row>
    <row r="2570" spans="2:15" ht="18">
      <c r="B2570" s="2"/>
      <c r="L2570" s="34" t="str">
        <f t="shared" si="155"/>
        <v/>
      </c>
      <c r="M2570" s="34" t="str">
        <f t="shared" si="156"/>
        <v/>
      </c>
      <c r="N2570" s="34" t="str">
        <f t="shared" si="157"/>
        <v/>
      </c>
      <c r="O2570" s="34" t="str">
        <f t="shared" si="158"/>
        <v/>
      </c>
    </row>
    <row r="2571" spans="2:15" ht="18">
      <c r="B2571" s="2"/>
      <c r="L2571" s="34" t="str">
        <f t="shared" si="155"/>
        <v/>
      </c>
      <c r="M2571" s="34" t="str">
        <f t="shared" si="156"/>
        <v/>
      </c>
      <c r="N2571" s="34" t="str">
        <f t="shared" si="157"/>
        <v/>
      </c>
      <c r="O2571" s="34" t="str">
        <f t="shared" si="158"/>
        <v/>
      </c>
    </row>
    <row r="2572" spans="2:15" ht="18">
      <c r="B2572" s="2"/>
      <c r="L2572" s="34" t="str">
        <f t="shared" si="155"/>
        <v/>
      </c>
      <c r="M2572" s="34" t="str">
        <f t="shared" si="156"/>
        <v/>
      </c>
      <c r="N2572" s="34" t="str">
        <f t="shared" si="157"/>
        <v/>
      </c>
      <c r="O2572" s="34" t="str">
        <f t="shared" si="158"/>
        <v/>
      </c>
    </row>
    <row r="2573" spans="2:15" ht="18">
      <c r="B2573" s="2"/>
      <c r="L2573" s="34" t="str">
        <f t="shared" si="155"/>
        <v/>
      </c>
      <c r="M2573" s="34" t="str">
        <f t="shared" si="156"/>
        <v/>
      </c>
      <c r="N2573" s="34" t="str">
        <f t="shared" si="157"/>
        <v/>
      </c>
      <c r="O2573" s="34" t="str">
        <f t="shared" si="158"/>
        <v/>
      </c>
    </row>
    <row r="2574" spans="2:15" ht="18">
      <c r="B2574" s="2"/>
      <c r="L2574" s="34" t="str">
        <f t="shared" si="155"/>
        <v/>
      </c>
      <c r="M2574" s="34" t="str">
        <f t="shared" si="156"/>
        <v/>
      </c>
      <c r="N2574" s="34" t="str">
        <f t="shared" si="157"/>
        <v/>
      </c>
      <c r="O2574" s="34" t="str">
        <f t="shared" si="158"/>
        <v/>
      </c>
    </row>
    <row r="2575" spans="2:15" ht="18">
      <c r="B2575" s="2"/>
      <c r="L2575" s="34" t="str">
        <f t="shared" si="155"/>
        <v/>
      </c>
      <c r="M2575" s="34" t="str">
        <f t="shared" si="156"/>
        <v/>
      </c>
      <c r="N2575" s="34" t="str">
        <f t="shared" si="157"/>
        <v/>
      </c>
      <c r="O2575" s="34" t="str">
        <f t="shared" si="158"/>
        <v/>
      </c>
    </row>
    <row r="2576" spans="2:15" ht="18">
      <c r="B2576" s="2"/>
      <c r="L2576" s="34" t="str">
        <f t="shared" si="155"/>
        <v/>
      </c>
      <c r="M2576" s="34" t="str">
        <f t="shared" si="156"/>
        <v/>
      </c>
      <c r="N2576" s="34" t="str">
        <f t="shared" si="157"/>
        <v/>
      </c>
      <c r="O2576" s="34" t="str">
        <f t="shared" si="158"/>
        <v/>
      </c>
    </row>
    <row r="2577" spans="2:15" ht="18">
      <c r="B2577" s="2"/>
      <c r="L2577" s="34" t="str">
        <f t="shared" si="155"/>
        <v/>
      </c>
      <c r="M2577" s="34" t="str">
        <f t="shared" si="156"/>
        <v/>
      </c>
      <c r="N2577" s="34" t="str">
        <f t="shared" si="157"/>
        <v/>
      </c>
      <c r="O2577" s="34" t="str">
        <f t="shared" si="158"/>
        <v/>
      </c>
    </row>
    <row r="2578" spans="2:15" ht="18">
      <c r="B2578" s="2"/>
      <c r="L2578" s="34" t="str">
        <f t="shared" si="155"/>
        <v/>
      </c>
      <c r="M2578" s="34" t="str">
        <f t="shared" si="156"/>
        <v/>
      </c>
      <c r="N2578" s="34" t="str">
        <f t="shared" si="157"/>
        <v/>
      </c>
      <c r="O2578" s="34" t="str">
        <f t="shared" si="158"/>
        <v/>
      </c>
    </row>
    <row r="2579" spans="2:15" ht="18">
      <c r="B2579" s="2"/>
      <c r="L2579" s="34" t="str">
        <f t="shared" si="155"/>
        <v/>
      </c>
      <c r="M2579" s="34" t="str">
        <f t="shared" si="156"/>
        <v/>
      </c>
      <c r="N2579" s="34" t="str">
        <f t="shared" si="157"/>
        <v/>
      </c>
      <c r="O2579" s="34" t="str">
        <f t="shared" si="158"/>
        <v/>
      </c>
    </row>
    <row r="2580" spans="2:15" ht="18">
      <c r="B2580" s="2"/>
      <c r="L2580" s="34" t="str">
        <f t="shared" si="155"/>
        <v/>
      </c>
      <c r="M2580" s="34" t="str">
        <f t="shared" si="156"/>
        <v/>
      </c>
      <c r="N2580" s="34" t="str">
        <f t="shared" si="157"/>
        <v/>
      </c>
      <c r="O2580" s="34" t="str">
        <f t="shared" si="158"/>
        <v/>
      </c>
    </row>
    <row r="2581" spans="2:15" ht="18">
      <c r="B2581" s="2"/>
      <c r="L2581" s="34" t="str">
        <f t="shared" si="155"/>
        <v/>
      </c>
      <c r="M2581" s="34" t="str">
        <f t="shared" si="156"/>
        <v/>
      </c>
      <c r="N2581" s="34" t="str">
        <f t="shared" si="157"/>
        <v/>
      </c>
      <c r="O2581" s="34" t="str">
        <f t="shared" si="158"/>
        <v/>
      </c>
    </row>
    <row r="2582" spans="2:15" ht="18">
      <c r="B2582" s="2"/>
      <c r="L2582" s="34" t="str">
        <f t="shared" si="155"/>
        <v/>
      </c>
      <c r="M2582" s="34" t="str">
        <f t="shared" si="156"/>
        <v/>
      </c>
      <c r="N2582" s="34" t="str">
        <f t="shared" si="157"/>
        <v/>
      </c>
      <c r="O2582" s="34" t="str">
        <f t="shared" si="158"/>
        <v/>
      </c>
    </row>
    <row r="2583" spans="2:15" ht="18">
      <c r="B2583" s="2"/>
      <c r="L2583" s="34" t="str">
        <f t="shared" ref="L2583:L2646" si="159">IF($A2583="","",$D2583&amp;" ("&amp;$G2583&amp;")")</f>
        <v/>
      </c>
      <c r="M2583" s="34" t="str">
        <f t="shared" ref="M2583:M2646" si="160">IF($A2583="","",LEFT($F2583,2))</f>
        <v/>
      </c>
      <c r="N2583" s="34" t="str">
        <f t="shared" ref="N2583:N2646" si="161">IF($A2583="","",$J2583&amp;" "&amp;$I2583&amp;" ("&amp;$M2583&amp;")")</f>
        <v/>
      </c>
      <c r="O2583" s="34" t="str">
        <f t="shared" si="158"/>
        <v/>
      </c>
    </row>
    <row r="2584" spans="2:15" ht="18">
      <c r="B2584" s="2"/>
      <c r="L2584" s="34" t="str">
        <f t="shared" si="159"/>
        <v/>
      </c>
      <c r="M2584" s="34" t="str">
        <f t="shared" si="160"/>
        <v/>
      </c>
      <c r="N2584" s="34" t="str">
        <f t="shared" si="161"/>
        <v/>
      </c>
      <c r="O2584" s="34" t="str">
        <f t="shared" si="158"/>
        <v/>
      </c>
    </row>
    <row r="2585" spans="2:15" ht="18">
      <c r="B2585" s="2"/>
      <c r="L2585" s="34" t="str">
        <f t="shared" si="159"/>
        <v/>
      </c>
      <c r="M2585" s="34" t="str">
        <f t="shared" si="160"/>
        <v/>
      </c>
      <c r="N2585" s="34" t="str">
        <f t="shared" si="161"/>
        <v/>
      </c>
      <c r="O2585" s="34" t="str">
        <f t="shared" si="158"/>
        <v/>
      </c>
    </row>
    <row r="2586" spans="2:15" ht="18">
      <c r="B2586" s="2"/>
      <c r="L2586" s="34" t="str">
        <f t="shared" si="159"/>
        <v/>
      </c>
      <c r="M2586" s="34" t="str">
        <f t="shared" si="160"/>
        <v/>
      </c>
      <c r="N2586" s="34" t="str">
        <f t="shared" si="161"/>
        <v/>
      </c>
      <c r="O2586" s="34" t="str">
        <f t="shared" si="158"/>
        <v/>
      </c>
    </row>
    <row r="2587" spans="2:15" ht="18">
      <c r="B2587" s="2"/>
      <c r="L2587" s="34" t="str">
        <f t="shared" si="159"/>
        <v/>
      </c>
      <c r="M2587" s="34" t="str">
        <f t="shared" si="160"/>
        <v/>
      </c>
      <c r="N2587" s="34" t="str">
        <f t="shared" si="161"/>
        <v/>
      </c>
      <c r="O2587" s="34" t="str">
        <f t="shared" si="158"/>
        <v/>
      </c>
    </row>
    <row r="2588" spans="2:15" ht="18">
      <c r="B2588" s="2"/>
      <c r="L2588" s="34" t="str">
        <f t="shared" si="159"/>
        <v/>
      </c>
      <c r="M2588" s="34" t="str">
        <f t="shared" si="160"/>
        <v/>
      </c>
      <c r="N2588" s="34" t="str">
        <f t="shared" si="161"/>
        <v/>
      </c>
      <c r="O2588" s="34" t="str">
        <f t="shared" si="158"/>
        <v/>
      </c>
    </row>
    <row r="2589" spans="2:15" ht="18">
      <c r="B2589" s="2"/>
      <c r="L2589" s="34" t="str">
        <f t="shared" si="159"/>
        <v/>
      </c>
      <c r="M2589" s="34" t="str">
        <f t="shared" si="160"/>
        <v/>
      </c>
      <c r="N2589" s="34" t="str">
        <f t="shared" si="161"/>
        <v/>
      </c>
      <c r="O2589" s="34" t="str">
        <f t="shared" si="158"/>
        <v/>
      </c>
    </row>
    <row r="2590" spans="2:15" ht="18">
      <c r="B2590" s="2"/>
      <c r="L2590" s="34" t="str">
        <f t="shared" si="159"/>
        <v/>
      </c>
      <c r="M2590" s="34" t="str">
        <f t="shared" si="160"/>
        <v/>
      </c>
      <c r="N2590" s="34" t="str">
        <f t="shared" si="161"/>
        <v/>
      </c>
      <c r="O2590" s="34" t="str">
        <f t="shared" si="158"/>
        <v/>
      </c>
    </row>
    <row r="2591" spans="2:15" ht="18">
      <c r="B2591" s="2"/>
      <c r="L2591" s="34" t="str">
        <f t="shared" si="159"/>
        <v/>
      </c>
      <c r="M2591" s="34" t="str">
        <f t="shared" si="160"/>
        <v/>
      </c>
      <c r="N2591" s="34" t="str">
        <f t="shared" si="161"/>
        <v/>
      </c>
      <c r="O2591" s="34" t="str">
        <f t="shared" si="158"/>
        <v/>
      </c>
    </row>
    <row r="2592" spans="2:15" ht="18">
      <c r="B2592" s="2"/>
      <c r="L2592" s="34" t="str">
        <f t="shared" si="159"/>
        <v/>
      </c>
      <c r="M2592" s="34" t="str">
        <f t="shared" si="160"/>
        <v/>
      </c>
      <c r="N2592" s="34" t="str">
        <f t="shared" si="161"/>
        <v/>
      </c>
      <c r="O2592" s="34" t="str">
        <f t="shared" si="158"/>
        <v/>
      </c>
    </row>
    <row r="2593" spans="2:15" ht="18">
      <c r="B2593" s="2"/>
      <c r="L2593" s="34" t="str">
        <f t="shared" si="159"/>
        <v/>
      </c>
      <c r="M2593" s="34" t="str">
        <f t="shared" si="160"/>
        <v/>
      </c>
      <c r="N2593" s="34" t="str">
        <f t="shared" si="161"/>
        <v/>
      </c>
      <c r="O2593" s="34" t="str">
        <f t="shared" si="158"/>
        <v/>
      </c>
    </row>
    <row r="2594" spans="2:15" ht="18">
      <c r="B2594" s="2"/>
      <c r="L2594" s="34" t="str">
        <f t="shared" si="159"/>
        <v/>
      </c>
      <c r="M2594" s="34" t="str">
        <f t="shared" si="160"/>
        <v/>
      </c>
      <c r="N2594" s="34" t="str">
        <f t="shared" si="161"/>
        <v/>
      </c>
      <c r="O2594" s="34" t="str">
        <f t="shared" si="158"/>
        <v/>
      </c>
    </row>
    <row r="2595" spans="2:15" ht="18">
      <c r="B2595" s="2"/>
      <c r="L2595" s="34" t="str">
        <f t="shared" si="159"/>
        <v/>
      </c>
      <c r="M2595" s="34" t="str">
        <f t="shared" si="160"/>
        <v/>
      </c>
      <c r="N2595" s="34" t="str">
        <f t="shared" si="161"/>
        <v/>
      </c>
      <c r="O2595" s="34" t="str">
        <f t="shared" si="158"/>
        <v/>
      </c>
    </row>
    <row r="2596" spans="2:15" ht="18">
      <c r="B2596" s="2"/>
      <c r="L2596" s="34" t="str">
        <f t="shared" si="159"/>
        <v/>
      </c>
      <c r="M2596" s="34" t="str">
        <f t="shared" si="160"/>
        <v/>
      </c>
      <c r="N2596" s="34" t="str">
        <f t="shared" si="161"/>
        <v/>
      </c>
      <c r="O2596" s="34" t="str">
        <f t="shared" si="158"/>
        <v/>
      </c>
    </row>
    <row r="2597" spans="2:15" ht="18">
      <c r="B2597" s="2"/>
      <c r="L2597" s="34" t="str">
        <f t="shared" si="159"/>
        <v/>
      </c>
      <c r="M2597" s="34" t="str">
        <f t="shared" si="160"/>
        <v/>
      </c>
      <c r="N2597" s="34" t="str">
        <f t="shared" si="161"/>
        <v/>
      </c>
      <c r="O2597" s="34" t="str">
        <f t="shared" si="158"/>
        <v/>
      </c>
    </row>
    <row r="2598" spans="2:15" ht="18">
      <c r="B2598" s="2"/>
      <c r="L2598" s="34" t="str">
        <f t="shared" si="159"/>
        <v/>
      </c>
      <c r="M2598" s="34" t="str">
        <f t="shared" si="160"/>
        <v/>
      </c>
      <c r="N2598" s="34" t="str">
        <f t="shared" si="161"/>
        <v/>
      </c>
      <c r="O2598" s="34" t="str">
        <f t="shared" si="158"/>
        <v/>
      </c>
    </row>
    <row r="2599" spans="2:15" ht="18">
      <c r="B2599" s="2"/>
      <c r="L2599" s="34" t="str">
        <f t="shared" si="159"/>
        <v/>
      </c>
      <c r="M2599" s="34" t="str">
        <f t="shared" si="160"/>
        <v/>
      </c>
      <c r="N2599" s="34" t="str">
        <f t="shared" si="161"/>
        <v/>
      </c>
      <c r="O2599" s="34" t="str">
        <f t="shared" si="158"/>
        <v/>
      </c>
    </row>
    <row r="2600" spans="2:15" ht="18">
      <c r="B2600" s="2"/>
      <c r="L2600" s="34" t="str">
        <f t="shared" si="159"/>
        <v/>
      </c>
      <c r="M2600" s="34" t="str">
        <f t="shared" si="160"/>
        <v/>
      </c>
      <c r="N2600" s="34" t="str">
        <f t="shared" si="161"/>
        <v/>
      </c>
      <c r="O2600" s="34" t="str">
        <f t="shared" si="158"/>
        <v/>
      </c>
    </row>
    <row r="2601" spans="2:15" ht="18">
      <c r="B2601" s="2"/>
      <c r="L2601" s="34" t="str">
        <f t="shared" si="159"/>
        <v/>
      </c>
      <c r="M2601" s="34" t="str">
        <f t="shared" si="160"/>
        <v/>
      </c>
      <c r="N2601" s="34" t="str">
        <f t="shared" si="161"/>
        <v/>
      </c>
      <c r="O2601" s="34" t="str">
        <f t="shared" si="158"/>
        <v/>
      </c>
    </row>
    <row r="2602" spans="2:15" ht="18">
      <c r="B2602" s="2"/>
      <c r="L2602" s="34" t="str">
        <f t="shared" si="159"/>
        <v/>
      </c>
      <c r="M2602" s="34" t="str">
        <f t="shared" si="160"/>
        <v/>
      </c>
      <c r="N2602" s="34" t="str">
        <f t="shared" si="161"/>
        <v/>
      </c>
      <c r="O2602" s="34" t="str">
        <f t="shared" si="158"/>
        <v/>
      </c>
    </row>
    <row r="2603" spans="2:15" ht="18">
      <c r="B2603" s="2"/>
      <c r="L2603" s="34" t="str">
        <f t="shared" si="159"/>
        <v/>
      </c>
      <c r="M2603" s="34" t="str">
        <f t="shared" si="160"/>
        <v/>
      </c>
      <c r="N2603" s="34" t="str">
        <f t="shared" si="161"/>
        <v/>
      </c>
      <c r="O2603" s="34" t="str">
        <f t="shared" si="158"/>
        <v/>
      </c>
    </row>
    <row r="2604" spans="2:15" ht="18">
      <c r="B2604" s="2"/>
      <c r="L2604" s="34" t="str">
        <f t="shared" si="159"/>
        <v/>
      </c>
      <c r="M2604" s="34" t="str">
        <f t="shared" si="160"/>
        <v/>
      </c>
      <c r="N2604" s="34" t="str">
        <f t="shared" si="161"/>
        <v/>
      </c>
      <c r="O2604" s="34" t="str">
        <f t="shared" si="158"/>
        <v/>
      </c>
    </row>
    <row r="2605" spans="2:15" ht="18">
      <c r="B2605" s="2"/>
      <c r="L2605" s="34" t="str">
        <f t="shared" si="159"/>
        <v/>
      </c>
      <c r="M2605" s="34" t="str">
        <f t="shared" si="160"/>
        <v/>
      </c>
      <c r="N2605" s="34" t="str">
        <f t="shared" si="161"/>
        <v/>
      </c>
      <c r="O2605" s="34" t="str">
        <f t="shared" si="158"/>
        <v/>
      </c>
    </row>
    <row r="2606" spans="2:15" ht="18">
      <c r="B2606" s="2"/>
      <c r="L2606" s="34" t="str">
        <f t="shared" si="159"/>
        <v/>
      </c>
      <c r="M2606" s="34" t="str">
        <f t="shared" si="160"/>
        <v/>
      </c>
      <c r="N2606" s="34" t="str">
        <f t="shared" si="161"/>
        <v/>
      </c>
      <c r="O2606" s="34" t="str">
        <f t="shared" si="158"/>
        <v/>
      </c>
    </row>
    <row r="2607" spans="2:15" ht="18">
      <c r="B2607" s="2"/>
      <c r="L2607" s="34" t="str">
        <f t="shared" si="159"/>
        <v/>
      </c>
      <c r="M2607" s="34" t="str">
        <f t="shared" si="160"/>
        <v/>
      </c>
      <c r="N2607" s="34" t="str">
        <f t="shared" si="161"/>
        <v/>
      </c>
      <c r="O2607" s="34" t="str">
        <f t="shared" si="158"/>
        <v/>
      </c>
    </row>
    <row r="2608" spans="2:15" ht="18">
      <c r="B2608" s="2"/>
      <c r="L2608" s="34" t="str">
        <f t="shared" si="159"/>
        <v/>
      </c>
      <c r="M2608" s="34" t="str">
        <f t="shared" si="160"/>
        <v/>
      </c>
      <c r="N2608" s="34" t="str">
        <f t="shared" si="161"/>
        <v/>
      </c>
      <c r="O2608" s="34" t="str">
        <f t="shared" si="158"/>
        <v/>
      </c>
    </row>
    <row r="2609" spans="2:15" ht="18">
      <c r="B2609" s="2"/>
      <c r="L2609" s="34" t="str">
        <f t="shared" si="159"/>
        <v/>
      </c>
      <c r="M2609" s="34" t="str">
        <f t="shared" si="160"/>
        <v/>
      </c>
      <c r="N2609" s="34" t="str">
        <f t="shared" si="161"/>
        <v/>
      </c>
      <c r="O2609" s="34" t="str">
        <f t="shared" si="158"/>
        <v/>
      </c>
    </row>
    <row r="2610" spans="2:15" ht="18">
      <c r="B2610" s="2"/>
      <c r="L2610" s="34" t="str">
        <f t="shared" si="159"/>
        <v/>
      </c>
      <c r="M2610" s="34" t="str">
        <f t="shared" si="160"/>
        <v/>
      </c>
      <c r="N2610" s="34" t="str">
        <f t="shared" si="161"/>
        <v/>
      </c>
      <c r="O2610" s="34" t="str">
        <f t="shared" si="158"/>
        <v/>
      </c>
    </row>
    <row r="2611" spans="2:15" ht="18">
      <c r="B2611" s="2"/>
      <c r="L2611" s="34" t="str">
        <f t="shared" si="159"/>
        <v/>
      </c>
      <c r="M2611" s="34" t="str">
        <f t="shared" si="160"/>
        <v/>
      </c>
      <c r="N2611" s="34" t="str">
        <f t="shared" si="161"/>
        <v/>
      </c>
      <c r="O2611" s="34" t="str">
        <f t="shared" si="158"/>
        <v/>
      </c>
    </row>
    <row r="2612" spans="2:15" ht="18">
      <c r="B2612" s="2"/>
      <c r="L2612" s="34" t="str">
        <f t="shared" si="159"/>
        <v/>
      </c>
      <c r="M2612" s="34" t="str">
        <f t="shared" si="160"/>
        <v/>
      </c>
      <c r="N2612" s="34" t="str">
        <f t="shared" si="161"/>
        <v/>
      </c>
      <c r="O2612" s="34" t="str">
        <f t="shared" si="158"/>
        <v/>
      </c>
    </row>
    <row r="2613" spans="2:15" ht="18">
      <c r="B2613" s="2"/>
      <c r="L2613" s="34" t="str">
        <f t="shared" si="159"/>
        <v/>
      </c>
      <c r="M2613" s="34" t="str">
        <f t="shared" si="160"/>
        <v/>
      </c>
      <c r="N2613" s="34" t="str">
        <f t="shared" si="161"/>
        <v/>
      </c>
      <c r="O2613" s="34" t="str">
        <f t="shared" si="158"/>
        <v/>
      </c>
    </row>
    <row r="2614" spans="2:15" ht="18">
      <c r="B2614" s="2"/>
      <c r="L2614" s="34" t="str">
        <f t="shared" si="159"/>
        <v/>
      </c>
      <c r="M2614" s="34" t="str">
        <f t="shared" si="160"/>
        <v/>
      </c>
      <c r="N2614" s="34" t="str">
        <f t="shared" si="161"/>
        <v/>
      </c>
      <c r="O2614" s="34" t="str">
        <f t="shared" si="158"/>
        <v/>
      </c>
    </row>
    <row r="2615" spans="2:15" ht="18">
      <c r="B2615" s="2"/>
      <c r="L2615" s="34" t="str">
        <f t="shared" si="159"/>
        <v/>
      </c>
      <c r="M2615" s="34" t="str">
        <f t="shared" si="160"/>
        <v/>
      </c>
      <c r="N2615" s="34" t="str">
        <f t="shared" si="161"/>
        <v/>
      </c>
      <c r="O2615" s="34" t="str">
        <f t="shared" si="158"/>
        <v/>
      </c>
    </row>
    <row r="2616" spans="2:15" ht="18">
      <c r="B2616" s="2"/>
      <c r="L2616" s="34" t="str">
        <f t="shared" si="159"/>
        <v/>
      </c>
      <c r="M2616" s="34" t="str">
        <f t="shared" si="160"/>
        <v/>
      </c>
      <c r="N2616" s="34" t="str">
        <f t="shared" si="161"/>
        <v/>
      </c>
      <c r="O2616" s="34" t="str">
        <f t="shared" si="158"/>
        <v/>
      </c>
    </row>
    <row r="2617" spans="2:15" ht="18">
      <c r="B2617" s="2"/>
      <c r="L2617" s="34" t="str">
        <f t="shared" si="159"/>
        <v/>
      </c>
      <c r="M2617" s="34" t="str">
        <f t="shared" si="160"/>
        <v/>
      </c>
      <c r="N2617" s="34" t="str">
        <f t="shared" si="161"/>
        <v/>
      </c>
      <c r="O2617" s="34" t="str">
        <f t="shared" si="158"/>
        <v/>
      </c>
    </row>
    <row r="2618" spans="2:15" ht="18">
      <c r="B2618" s="2"/>
      <c r="L2618" s="34" t="str">
        <f t="shared" si="159"/>
        <v/>
      </c>
      <c r="M2618" s="34" t="str">
        <f t="shared" si="160"/>
        <v/>
      </c>
      <c r="N2618" s="34" t="str">
        <f t="shared" si="161"/>
        <v/>
      </c>
      <c r="O2618" s="34" t="str">
        <f t="shared" ref="O2618:O2681" si="162">IF($A2618="","",100000000+$A2618)</f>
        <v/>
      </c>
    </row>
    <row r="2619" spans="2:15" ht="18">
      <c r="B2619" s="2"/>
      <c r="L2619" s="34" t="str">
        <f t="shared" si="159"/>
        <v/>
      </c>
      <c r="M2619" s="34" t="str">
        <f t="shared" si="160"/>
        <v/>
      </c>
      <c r="N2619" s="34" t="str">
        <f t="shared" si="161"/>
        <v/>
      </c>
      <c r="O2619" s="34" t="str">
        <f t="shared" si="162"/>
        <v/>
      </c>
    </row>
    <row r="2620" spans="2:15" ht="18">
      <c r="B2620" s="2"/>
      <c r="L2620" s="34" t="str">
        <f t="shared" si="159"/>
        <v/>
      </c>
      <c r="M2620" s="34" t="str">
        <f t="shared" si="160"/>
        <v/>
      </c>
      <c r="N2620" s="34" t="str">
        <f t="shared" si="161"/>
        <v/>
      </c>
      <c r="O2620" s="34" t="str">
        <f t="shared" si="162"/>
        <v/>
      </c>
    </row>
    <row r="2621" spans="2:15" ht="18">
      <c r="B2621" s="2"/>
      <c r="L2621" s="34" t="str">
        <f t="shared" si="159"/>
        <v/>
      </c>
      <c r="M2621" s="34" t="str">
        <f t="shared" si="160"/>
        <v/>
      </c>
      <c r="N2621" s="34" t="str">
        <f t="shared" si="161"/>
        <v/>
      </c>
      <c r="O2621" s="34" t="str">
        <f t="shared" si="162"/>
        <v/>
      </c>
    </row>
    <row r="2622" spans="2:15" ht="18">
      <c r="B2622" s="2"/>
      <c r="L2622" s="34" t="str">
        <f t="shared" si="159"/>
        <v/>
      </c>
      <c r="M2622" s="34" t="str">
        <f t="shared" si="160"/>
        <v/>
      </c>
      <c r="N2622" s="34" t="str">
        <f t="shared" si="161"/>
        <v/>
      </c>
      <c r="O2622" s="34" t="str">
        <f t="shared" si="162"/>
        <v/>
      </c>
    </row>
    <row r="2623" spans="2:15" ht="18">
      <c r="B2623" s="2"/>
      <c r="L2623" s="34" t="str">
        <f t="shared" si="159"/>
        <v/>
      </c>
      <c r="M2623" s="34" t="str">
        <f t="shared" si="160"/>
        <v/>
      </c>
      <c r="N2623" s="34" t="str">
        <f t="shared" si="161"/>
        <v/>
      </c>
      <c r="O2623" s="34" t="str">
        <f t="shared" si="162"/>
        <v/>
      </c>
    </row>
    <row r="2624" spans="2:15" ht="18">
      <c r="B2624" s="2"/>
      <c r="L2624" s="34" t="str">
        <f t="shared" si="159"/>
        <v/>
      </c>
      <c r="M2624" s="34" t="str">
        <f t="shared" si="160"/>
        <v/>
      </c>
      <c r="N2624" s="34" t="str">
        <f t="shared" si="161"/>
        <v/>
      </c>
      <c r="O2624" s="34" t="str">
        <f t="shared" si="162"/>
        <v/>
      </c>
    </row>
    <row r="2625" spans="2:15" ht="18">
      <c r="B2625" s="2"/>
      <c r="L2625" s="34" t="str">
        <f t="shared" si="159"/>
        <v/>
      </c>
      <c r="M2625" s="34" t="str">
        <f t="shared" si="160"/>
        <v/>
      </c>
      <c r="N2625" s="34" t="str">
        <f t="shared" si="161"/>
        <v/>
      </c>
      <c r="O2625" s="34" t="str">
        <f t="shared" si="162"/>
        <v/>
      </c>
    </row>
    <row r="2626" spans="2:15" ht="18">
      <c r="B2626" s="2"/>
      <c r="L2626" s="34" t="str">
        <f t="shared" si="159"/>
        <v/>
      </c>
      <c r="M2626" s="34" t="str">
        <f t="shared" si="160"/>
        <v/>
      </c>
      <c r="N2626" s="34" t="str">
        <f t="shared" si="161"/>
        <v/>
      </c>
      <c r="O2626" s="34" t="str">
        <f t="shared" si="162"/>
        <v/>
      </c>
    </row>
    <row r="2627" spans="2:15" ht="18">
      <c r="B2627" s="2"/>
      <c r="L2627" s="34" t="str">
        <f t="shared" si="159"/>
        <v/>
      </c>
      <c r="M2627" s="34" t="str">
        <f t="shared" si="160"/>
        <v/>
      </c>
      <c r="N2627" s="34" t="str">
        <f t="shared" si="161"/>
        <v/>
      </c>
      <c r="O2627" s="34" t="str">
        <f t="shared" si="162"/>
        <v/>
      </c>
    </row>
    <row r="2628" spans="2:15" ht="18">
      <c r="B2628" s="2"/>
      <c r="L2628" s="34" t="str">
        <f t="shared" si="159"/>
        <v/>
      </c>
      <c r="M2628" s="34" t="str">
        <f t="shared" si="160"/>
        <v/>
      </c>
      <c r="N2628" s="34" t="str">
        <f t="shared" si="161"/>
        <v/>
      </c>
      <c r="O2628" s="34" t="str">
        <f t="shared" si="162"/>
        <v/>
      </c>
    </row>
    <row r="2629" spans="2:15" ht="18">
      <c r="B2629" s="2"/>
      <c r="L2629" s="34" t="str">
        <f t="shared" si="159"/>
        <v/>
      </c>
      <c r="M2629" s="34" t="str">
        <f t="shared" si="160"/>
        <v/>
      </c>
      <c r="N2629" s="34" t="str">
        <f t="shared" si="161"/>
        <v/>
      </c>
      <c r="O2629" s="34" t="str">
        <f t="shared" si="162"/>
        <v/>
      </c>
    </row>
    <row r="2630" spans="2:15" ht="18">
      <c r="B2630" s="2"/>
      <c r="L2630" s="34" t="str">
        <f t="shared" si="159"/>
        <v/>
      </c>
      <c r="M2630" s="34" t="str">
        <f t="shared" si="160"/>
        <v/>
      </c>
      <c r="N2630" s="34" t="str">
        <f t="shared" si="161"/>
        <v/>
      </c>
      <c r="O2630" s="34" t="str">
        <f t="shared" si="162"/>
        <v/>
      </c>
    </row>
    <row r="2631" spans="2:15" ht="18">
      <c r="B2631" s="2"/>
      <c r="L2631" s="34" t="str">
        <f t="shared" si="159"/>
        <v/>
      </c>
      <c r="M2631" s="34" t="str">
        <f t="shared" si="160"/>
        <v/>
      </c>
      <c r="N2631" s="34" t="str">
        <f t="shared" si="161"/>
        <v/>
      </c>
      <c r="O2631" s="34" t="str">
        <f t="shared" si="162"/>
        <v/>
      </c>
    </row>
    <row r="2632" spans="2:15" ht="18">
      <c r="B2632" s="2"/>
      <c r="L2632" s="34" t="str">
        <f t="shared" si="159"/>
        <v/>
      </c>
      <c r="M2632" s="34" t="str">
        <f t="shared" si="160"/>
        <v/>
      </c>
      <c r="N2632" s="34" t="str">
        <f t="shared" si="161"/>
        <v/>
      </c>
      <c r="O2632" s="34" t="str">
        <f t="shared" si="162"/>
        <v/>
      </c>
    </row>
    <row r="2633" spans="2:15" ht="18">
      <c r="B2633" s="2"/>
      <c r="L2633" s="34" t="str">
        <f t="shared" si="159"/>
        <v/>
      </c>
      <c r="M2633" s="34" t="str">
        <f t="shared" si="160"/>
        <v/>
      </c>
      <c r="N2633" s="34" t="str">
        <f t="shared" si="161"/>
        <v/>
      </c>
      <c r="O2633" s="34" t="str">
        <f t="shared" si="162"/>
        <v/>
      </c>
    </row>
    <row r="2634" spans="2:15" ht="18">
      <c r="B2634" s="2"/>
      <c r="L2634" s="34" t="str">
        <f t="shared" si="159"/>
        <v/>
      </c>
      <c r="M2634" s="34" t="str">
        <f t="shared" si="160"/>
        <v/>
      </c>
      <c r="N2634" s="34" t="str">
        <f t="shared" si="161"/>
        <v/>
      </c>
      <c r="O2634" s="34" t="str">
        <f t="shared" si="162"/>
        <v/>
      </c>
    </row>
    <row r="2635" spans="2:15" ht="18">
      <c r="B2635" s="2"/>
      <c r="L2635" s="34" t="str">
        <f t="shared" si="159"/>
        <v/>
      </c>
      <c r="M2635" s="34" t="str">
        <f t="shared" si="160"/>
        <v/>
      </c>
      <c r="N2635" s="34" t="str">
        <f t="shared" si="161"/>
        <v/>
      </c>
      <c r="O2635" s="34" t="str">
        <f t="shared" si="162"/>
        <v/>
      </c>
    </row>
    <row r="2636" spans="2:15" ht="18">
      <c r="B2636" s="2"/>
      <c r="L2636" s="34" t="str">
        <f t="shared" si="159"/>
        <v/>
      </c>
      <c r="M2636" s="34" t="str">
        <f t="shared" si="160"/>
        <v/>
      </c>
      <c r="N2636" s="34" t="str">
        <f t="shared" si="161"/>
        <v/>
      </c>
      <c r="O2636" s="34" t="str">
        <f t="shared" si="162"/>
        <v/>
      </c>
    </row>
    <row r="2637" spans="2:15" ht="18">
      <c r="B2637" s="2"/>
      <c r="L2637" s="34" t="str">
        <f t="shared" si="159"/>
        <v/>
      </c>
      <c r="M2637" s="34" t="str">
        <f t="shared" si="160"/>
        <v/>
      </c>
      <c r="N2637" s="34" t="str">
        <f t="shared" si="161"/>
        <v/>
      </c>
      <c r="O2637" s="34" t="str">
        <f t="shared" si="162"/>
        <v/>
      </c>
    </row>
    <row r="2638" spans="2:15" ht="18">
      <c r="B2638" s="2"/>
      <c r="L2638" s="34" t="str">
        <f t="shared" si="159"/>
        <v/>
      </c>
      <c r="M2638" s="34" t="str">
        <f t="shared" si="160"/>
        <v/>
      </c>
      <c r="N2638" s="34" t="str">
        <f t="shared" si="161"/>
        <v/>
      </c>
      <c r="O2638" s="34" t="str">
        <f t="shared" si="162"/>
        <v/>
      </c>
    </row>
    <row r="2639" spans="2:15" ht="18">
      <c r="B2639" s="2"/>
      <c r="L2639" s="34" t="str">
        <f t="shared" si="159"/>
        <v/>
      </c>
      <c r="M2639" s="34" t="str">
        <f t="shared" si="160"/>
        <v/>
      </c>
      <c r="N2639" s="34" t="str">
        <f t="shared" si="161"/>
        <v/>
      </c>
      <c r="O2639" s="34" t="str">
        <f t="shared" si="162"/>
        <v/>
      </c>
    </row>
    <row r="2640" spans="2:15" ht="18">
      <c r="B2640" s="2"/>
      <c r="L2640" s="34" t="str">
        <f t="shared" si="159"/>
        <v/>
      </c>
      <c r="M2640" s="34" t="str">
        <f t="shared" si="160"/>
        <v/>
      </c>
      <c r="N2640" s="34" t="str">
        <f t="shared" si="161"/>
        <v/>
      </c>
      <c r="O2640" s="34" t="str">
        <f t="shared" si="162"/>
        <v/>
      </c>
    </row>
    <row r="2641" spans="2:15" ht="18">
      <c r="B2641" s="2"/>
      <c r="L2641" s="34" t="str">
        <f t="shared" si="159"/>
        <v/>
      </c>
      <c r="M2641" s="34" t="str">
        <f t="shared" si="160"/>
        <v/>
      </c>
      <c r="N2641" s="34" t="str">
        <f t="shared" si="161"/>
        <v/>
      </c>
      <c r="O2641" s="34" t="str">
        <f t="shared" si="162"/>
        <v/>
      </c>
    </row>
    <row r="2642" spans="2:15" ht="18">
      <c r="B2642" s="2"/>
      <c r="L2642" s="34" t="str">
        <f t="shared" si="159"/>
        <v/>
      </c>
      <c r="M2642" s="34" t="str">
        <f t="shared" si="160"/>
        <v/>
      </c>
      <c r="N2642" s="34" t="str">
        <f t="shared" si="161"/>
        <v/>
      </c>
      <c r="O2642" s="34" t="str">
        <f t="shared" si="162"/>
        <v/>
      </c>
    </row>
    <row r="2643" spans="2:15" ht="18">
      <c r="B2643" s="2"/>
      <c r="L2643" s="34" t="str">
        <f t="shared" si="159"/>
        <v/>
      </c>
      <c r="M2643" s="34" t="str">
        <f t="shared" si="160"/>
        <v/>
      </c>
      <c r="N2643" s="34" t="str">
        <f t="shared" si="161"/>
        <v/>
      </c>
      <c r="O2643" s="34" t="str">
        <f t="shared" si="162"/>
        <v/>
      </c>
    </row>
    <row r="2644" spans="2:15" ht="18">
      <c r="B2644" s="2"/>
      <c r="L2644" s="34" t="str">
        <f t="shared" si="159"/>
        <v/>
      </c>
      <c r="M2644" s="34" t="str">
        <f t="shared" si="160"/>
        <v/>
      </c>
      <c r="N2644" s="34" t="str">
        <f t="shared" si="161"/>
        <v/>
      </c>
      <c r="O2644" s="34" t="str">
        <f t="shared" si="162"/>
        <v/>
      </c>
    </row>
    <row r="2645" spans="2:15" ht="18">
      <c r="B2645" s="2"/>
      <c r="L2645" s="34" t="str">
        <f t="shared" si="159"/>
        <v/>
      </c>
      <c r="M2645" s="34" t="str">
        <f t="shared" si="160"/>
        <v/>
      </c>
      <c r="N2645" s="34" t="str">
        <f t="shared" si="161"/>
        <v/>
      </c>
      <c r="O2645" s="34" t="str">
        <f t="shared" si="162"/>
        <v/>
      </c>
    </row>
    <row r="2646" spans="2:15" ht="18">
      <c r="B2646" s="2"/>
      <c r="L2646" s="34" t="str">
        <f t="shared" si="159"/>
        <v/>
      </c>
      <c r="M2646" s="34" t="str">
        <f t="shared" si="160"/>
        <v/>
      </c>
      <c r="N2646" s="34" t="str">
        <f t="shared" si="161"/>
        <v/>
      </c>
      <c r="O2646" s="34" t="str">
        <f t="shared" si="162"/>
        <v/>
      </c>
    </row>
    <row r="2647" spans="2:15" ht="18">
      <c r="B2647" s="2"/>
      <c r="L2647" s="34" t="str">
        <f t="shared" ref="L2647:L2710" si="163">IF($A2647="","",$D2647&amp;" ("&amp;$G2647&amp;")")</f>
        <v/>
      </c>
      <c r="M2647" s="34" t="str">
        <f t="shared" ref="M2647:M2710" si="164">IF($A2647="","",LEFT($F2647,2))</f>
        <v/>
      </c>
      <c r="N2647" s="34" t="str">
        <f t="shared" ref="N2647:N2710" si="165">IF($A2647="","",$J2647&amp;" "&amp;$I2647&amp;" ("&amp;$M2647&amp;")")</f>
        <v/>
      </c>
      <c r="O2647" s="34" t="str">
        <f t="shared" si="162"/>
        <v/>
      </c>
    </row>
    <row r="2648" spans="2:15" ht="18">
      <c r="B2648" s="2"/>
      <c r="L2648" s="34" t="str">
        <f t="shared" si="163"/>
        <v/>
      </c>
      <c r="M2648" s="34" t="str">
        <f t="shared" si="164"/>
        <v/>
      </c>
      <c r="N2648" s="34" t="str">
        <f t="shared" si="165"/>
        <v/>
      </c>
      <c r="O2648" s="34" t="str">
        <f t="shared" si="162"/>
        <v/>
      </c>
    </row>
    <row r="2649" spans="2:15" ht="18">
      <c r="B2649" s="2"/>
      <c r="L2649" s="34" t="str">
        <f t="shared" si="163"/>
        <v/>
      </c>
      <c r="M2649" s="34" t="str">
        <f t="shared" si="164"/>
        <v/>
      </c>
      <c r="N2649" s="34" t="str">
        <f t="shared" si="165"/>
        <v/>
      </c>
      <c r="O2649" s="34" t="str">
        <f t="shared" si="162"/>
        <v/>
      </c>
    </row>
    <row r="2650" spans="2:15" ht="18">
      <c r="B2650" s="2"/>
      <c r="L2650" s="34" t="str">
        <f t="shared" si="163"/>
        <v/>
      </c>
      <c r="M2650" s="34" t="str">
        <f t="shared" si="164"/>
        <v/>
      </c>
      <c r="N2650" s="34" t="str">
        <f t="shared" si="165"/>
        <v/>
      </c>
      <c r="O2650" s="34" t="str">
        <f t="shared" si="162"/>
        <v/>
      </c>
    </row>
    <row r="2651" spans="2:15" ht="18">
      <c r="B2651" s="2"/>
      <c r="L2651" s="34" t="str">
        <f t="shared" si="163"/>
        <v/>
      </c>
      <c r="M2651" s="34" t="str">
        <f t="shared" si="164"/>
        <v/>
      </c>
      <c r="N2651" s="34" t="str">
        <f t="shared" si="165"/>
        <v/>
      </c>
      <c r="O2651" s="34" t="str">
        <f t="shared" si="162"/>
        <v/>
      </c>
    </row>
    <row r="2652" spans="2:15" ht="18">
      <c r="B2652" s="2"/>
      <c r="L2652" s="34" t="str">
        <f t="shared" si="163"/>
        <v/>
      </c>
      <c r="M2652" s="34" t="str">
        <f t="shared" si="164"/>
        <v/>
      </c>
      <c r="N2652" s="34" t="str">
        <f t="shared" si="165"/>
        <v/>
      </c>
      <c r="O2652" s="34" t="str">
        <f t="shared" si="162"/>
        <v/>
      </c>
    </row>
    <row r="2653" spans="2:15" ht="18">
      <c r="B2653" s="2"/>
      <c r="L2653" s="34" t="str">
        <f t="shared" si="163"/>
        <v/>
      </c>
      <c r="M2653" s="34" t="str">
        <f t="shared" si="164"/>
        <v/>
      </c>
      <c r="N2653" s="34" t="str">
        <f t="shared" si="165"/>
        <v/>
      </c>
      <c r="O2653" s="34" t="str">
        <f t="shared" si="162"/>
        <v/>
      </c>
    </row>
    <row r="2654" spans="2:15" ht="18">
      <c r="B2654" s="2"/>
      <c r="L2654" s="34" t="str">
        <f t="shared" si="163"/>
        <v/>
      </c>
      <c r="M2654" s="34" t="str">
        <f t="shared" si="164"/>
        <v/>
      </c>
      <c r="N2654" s="34" t="str">
        <f t="shared" si="165"/>
        <v/>
      </c>
      <c r="O2654" s="34" t="str">
        <f t="shared" si="162"/>
        <v/>
      </c>
    </row>
    <row r="2655" spans="2:15" ht="18">
      <c r="B2655" s="2"/>
      <c r="L2655" s="34" t="str">
        <f t="shared" si="163"/>
        <v/>
      </c>
      <c r="M2655" s="34" t="str">
        <f t="shared" si="164"/>
        <v/>
      </c>
      <c r="N2655" s="34" t="str">
        <f t="shared" si="165"/>
        <v/>
      </c>
      <c r="O2655" s="34" t="str">
        <f t="shared" si="162"/>
        <v/>
      </c>
    </row>
    <row r="2656" spans="2:15" ht="18">
      <c r="B2656" s="2"/>
      <c r="L2656" s="34" t="str">
        <f t="shared" si="163"/>
        <v/>
      </c>
      <c r="M2656" s="34" t="str">
        <f t="shared" si="164"/>
        <v/>
      </c>
      <c r="N2656" s="34" t="str">
        <f t="shared" si="165"/>
        <v/>
      </c>
      <c r="O2656" s="34" t="str">
        <f t="shared" si="162"/>
        <v/>
      </c>
    </row>
    <row r="2657" spans="2:15" ht="18">
      <c r="B2657" s="2"/>
      <c r="L2657" s="34" t="str">
        <f t="shared" si="163"/>
        <v/>
      </c>
      <c r="M2657" s="34" t="str">
        <f t="shared" si="164"/>
        <v/>
      </c>
      <c r="N2657" s="34" t="str">
        <f t="shared" si="165"/>
        <v/>
      </c>
      <c r="O2657" s="34" t="str">
        <f t="shared" si="162"/>
        <v/>
      </c>
    </row>
    <row r="2658" spans="2:15" ht="18">
      <c r="B2658" s="2"/>
      <c r="L2658" s="34" t="str">
        <f t="shared" si="163"/>
        <v/>
      </c>
      <c r="M2658" s="34" t="str">
        <f t="shared" si="164"/>
        <v/>
      </c>
      <c r="N2658" s="34" t="str">
        <f t="shared" si="165"/>
        <v/>
      </c>
      <c r="O2658" s="34" t="str">
        <f t="shared" si="162"/>
        <v/>
      </c>
    </row>
    <row r="2659" spans="2:15" ht="18">
      <c r="B2659" s="2"/>
      <c r="L2659" s="34" t="str">
        <f t="shared" si="163"/>
        <v/>
      </c>
      <c r="M2659" s="34" t="str">
        <f t="shared" si="164"/>
        <v/>
      </c>
      <c r="N2659" s="34" t="str">
        <f t="shared" si="165"/>
        <v/>
      </c>
      <c r="O2659" s="34" t="str">
        <f t="shared" si="162"/>
        <v/>
      </c>
    </row>
    <row r="2660" spans="2:15" ht="18">
      <c r="B2660" s="2"/>
      <c r="L2660" s="34" t="str">
        <f t="shared" si="163"/>
        <v/>
      </c>
      <c r="M2660" s="34" t="str">
        <f t="shared" si="164"/>
        <v/>
      </c>
      <c r="N2660" s="34" t="str">
        <f t="shared" si="165"/>
        <v/>
      </c>
      <c r="O2660" s="34" t="str">
        <f t="shared" si="162"/>
        <v/>
      </c>
    </row>
    <row r="2661" spans="2:15" ht="18">
      <c r="B2661" s="2"/>
      <c r="L2661" s="34" t="str">
        <f t="shared" si="163"/>
        <v/>
      </c>
      <c r="M2661" s="34" t="str">
        <f t="shared" si="164"/>
        <v/>
      </c>
      <c r="N2661" s="34" t="str">
        <f t="shared" si="165"/>
        <v/>
      </c>
      <c r="O2661" s="34" t="str">
        <f t="shared" si="162"/>
        <v/>
      </c>
    </row>
    <row r="2662" spans="2:15" ht="18">
      <c r="B2662" s="2"/>
      <c r="L2662" s="34" t="str">
        <f t="shared" si="163"/>
        <v/>
      </c>
      <c r="M2662" s="34" t="str">
        <f t="shared" si="164"/>
        <v/>
      </c>
      <c r="N2662" s="34" t="str">
        <f t="shared" si="165"/>
        <v/>
      </c>
      <c r="O2662" s="34" t="str">
        <f t="shared" si="162"/>
        <v/>
      </c>
    </row>
    <row r="2663" spans="2:15" ht="18">
      <c r="B2663" s="2"/>
      <c r="L2663" s="34" t="str">
        <f t="shared" si="163"/>
        <v/>
      </c>
      <c r="M2663" s="34" t="str">
        <f t="shared" si="164"/>
        <v/>
      </c>
      <c r="N2663" s="34" t="str">
        <f t="shared" si="165"/>
        <v/>
      </c>
      <c r="O2663" s="34" t="str">
        <f t="shared" si="162"/>
        <v/>
      </c>
    </row>
    <row r="2664" spans="2:15" ht="18">
      <c r="B2664" s="2"/>
      <c r="L2664" s="34" t="str">
        <f t="shared" si="163"/>
        <v/>
      </c>
      <c r="M2664" s="34" t="str">
        <f t="shared" si="164"/>
        <v/>
      </c>
      <c r="N2664" s="34" t="str">
        <f t="shared" si="165"/>
        <v/>
      </c>
      <c r="O2664" s="34" t="str">
        <f t="shared" si="162"/>
        <v/>
      </c>
    </row>
    <row r="2665" spans="2:15" ht="18">
      <c r="B2665" s="2"/>
      <c r="L2665" s="34" t="str">
        <f t="shared" si="163"/>
        <v/>
      </c>
      <c r="M2665" s="34" t="str">
        <f t="shared" si="164"/>
        <v/>
      </c>
      <c r="N2665" s="34" t="str">
        <f t="shared" si="165"/>
        <v/>
      </c>
      <c r="O2665" s="34" t="str">
        <f t="shared" si="162"/>
        <v/>
      </c>
    </row>
    <row r="2666" spans="2:15" ht="18">
      <c r="B2666" s="2"/>
      <c r="L2666" s="34" t="str">
        <f t="shared" si="163"/>
        <v/>
      </c>
      <c r="M2666" s="34" t="str">
        <f t="shared" si="164"/>
        <v/>
      </c>
      <c r="N2666" s="34" t="str">
        <f t="shared" si="165"/>
        <v/>
      </c>
      <c r="O2666" s="34" t="str">
        <f t="shared" si="162"/>
        <v/>
      </c>
    </row>
    <row r="2667" spans="2:15" ht="18">
      <c r="B2667" s="2"/>
      <c r="L2667" s="34" t="str">
        <f t="shared" si="163"/>
        <v/>
      </c>
      <c r="M2667" s="34" t="str">
        <f t="shared" si="164"/>
        <v/>
      </c>
      <c r="N2667" s="34" t="str">
        <f t="shared" si="165"/>
        <v/>
      </c>
      <c r="O2667" s="34" t="str">
        <f t="shared" si="162"/>
        <v/>
      </c>
    </row>
    <row r="2668" spans="2:15" ht="18">
      <c r="B2668" s="2"/>
      <c r="L2668" s="34" t="str">
        <f t="shared" si="163"/>
        <v/>
      </c>
      <c r="M2668" s="34" t="str">
        <f t="shared" si="164"/>
        <v/>
      </c>
      <c r="N2668" s="34" t="str">
        <f t="shared" si="165"/>
        <v/>
      </c>
      <c r="O2668" s="34" t="str">
        <f t="shared" si="162"/>
        <v/>
      </c>
    </row>
    <row r="2669" spans="2:15" ht="18">
      <c r="B2669" s="2"/>
      <c r="L2669" s="34" t="str">
        <f t="shared" si="163"/>
        <v/>
      </c>
      <c r="M2669" s="34" t="str">
        <f t="shared" si="164"/>
        <v/>
      </c>
      <c r="N2669" s="34" t="str">
        <f t="shared" si="165"/>
        <v/>
      </c>
      <c r="O2669" s="34" t="str">
        <f t="shared" si="162"/>
        <v/>
      </c>
    </row>
    <row r="2670" spans="2:15" ht="18">
      <c r="B2670" s="2"/>
      <c r="L2670" s="34" t="str">
        <f t="shared" si="163"/>
        <v/>
      </c>
      <c r="M2670" s="34" t="str">
        <f t="shared" si="164"/>
        <v/>
      </c>
      <c r="N2670" s="34" t="str">
        <f t="shared" si="165"/>
        <v/>
      </c>
      <c r="O2670" s="34" t="str">
        <f t="shared" si="162"/>
        <v/>
      </c>
    </row>
    <row r="2671" spans="2:15" ht="18">
      <c r="B2671" s="2"/>
      <c r="L2671" s="34" t="str">
        <f t="shared" si="163"/>
        <v/>
      </c>
      <c r="M2671" s="34" t="str">
        <f t="shared" si="164"/>
        <v/>
      </c>
      <c r="N2671" s="34" t="str">
        <f t="shared" si="165"/>
        <v/>
      </c>
      <c r="O2671" s="34" t="str">
        <f t="shared" si="162"/>
        <v/>
      </c>
    </row>
    <row r="2672" spans="2:15" ht="18">
      <c r="B2672" s="2"/>
      <c r="L2672" s="34" t="str">
        <f t="shared" si="163"/>
        <v/>
      </c>
      <c r="M2672" s="34" t="str">
        <f t="shared" si="164"/>
        <v/>
      </c>
      <c r="N2672" s="34" t="str">
        <f t="shared" si="165"/>
        <v/>
      </c>
      <c r="O2672" s="34" t="str">
        <f t="shared" si="162"/>
        <v/>
      </c>
    </row>
    <row r="2673" spans="2:15" ht="18">
      <c r="B2673" s="2"/>
      <c r="L2673" s="34" t="str">
        <f t="shared" si="163"/>
        <v/>
      </c>
      <c r="M2673" s="34" t="str">
        <f t="shared" si="164"/>
        <v/>
      </c>
      <c r="N2673" s="34" t="str">
        <f t="shared" si="165"/>
        <v/>
      </c>
      <c r="O2673" s="34" t="str">
        <f t="shared" si="162"/>
        <v/>
      </c>
    </row>
    <row r="2674" spans="2:15" ht="18">
      <c r="B2674" s="2"/>
      <c r="L2674" s="34" t="str">
        <f t="shared" si="163"/>
        <v/>
      </c>
      <c r="M2674" s="34" t="str">
        <f t="shared" si="164"/>
        <v/>
      </c>
      <c r="N2674" s="34" t="str">
        <f t="shared" si="165"/>
        <v/>
      </c>
      <c r="O2674" s="34" t="str">
        <f t="shared" si="162"/>
        <v/>
      </c>
    </row>
    <row r="2675" spans="2:15" ht="18">
      <c r="B2675" s="2"/>
      <c r="L2675" s="34" t="str">
        <f t="shared" si="163"/>
        <v/>
      </c>
      <c r="M2675" s="34" t="str">
        <f t="shared" si="164"/>
        <v/>
      </c>
      <c r="N2675" s="34" t="str">
        <f t="shared" si="165"/>
        <v/>
      </c>
      <c r="O2675" s="34" t="str">
        <f t="shared" si="162"/>
        <v/>
      </c>
    </row>
    <row r="2676" spans="2:15" ht="18">
      <c r="B2676" s="2"/>
      <c r="L2676" s="34" t="str">
        <f t="shared" si="163"/>
        <v/>
      </c>
      <c r="M2676" s="34" t="str">
        <f t="shared" si="164"/>
        <v/>
      </c>
      <c r="N2676" s="34" t="str">
        <f t="shared" si="165"/>
        <v/>
      </c>
      <c r="O2676" s="34" t="str">
        <f t="shared" si="162"/>
        <v/>
      </c>
    </row>
    <row r="2677" spans="2:15" ht="18">
      <c r="B2677" s="2"/>
      <c r="L2677" s="34" t="str">
        <f t="shared" si="163"/>
        <v/>
      </c>
      <c r="M2677" s="34" t="str">
        <f t="shared" si="164"/>
        <v/>
      </c>
      <c r="N2677" s="34" t="str">
        <f t="shared" si="165"/>
        <v/>
      </c>
      <c r="O2677" s="34" t="str">
        <f t="shared" si="162"/>
        <v/>
      </c>
    </row>
    <row r="2678" spans="2:15" ht="18">
      <c r="B2678" s="2"/>
      <c r="L2678" s="34" t="str">
        <f t="shared" si="163"/>
        <v/>
      </c>
      <c r="M2678" s="34" t="str">
        <f t="shared" si="164"/>
        <v/>
      </c>
      <c r="N2678" s="34" t="str">
        <f t="shared" si="165"/>
        <v/>
      </c>
      <c r="O2678" s="34" t="str">
        <f t="shared" si="162"/>
        <v/>
      </c>
    </row>
    <row r="2679" spans="2:15" ht="18">
      <c r="B2679" s="2"/>
      <c r="L2679" s="34" t="str">
        <f t="shared" si="163"/>
        <v/>
      </c>
      <c r="M2679" s="34" t="str">
        <f t="shared" si="164"/>
        <v/>
      </c>
      <c r="N2679" s="34" t="str">
        <f t="shared" si="165"/>
        <v/>
      </c>
      <c r="O2679" s="34" t="str">
        <f t="shared" si="162"/>
        <v/>
      </c>
    </row>
    <row r="2680" spans="2:15" ht="18">
      <c r="B2680" s="2"/>
      <c r="L2680" s="34" t="str">
        <f t="shared" si="163"/>
        <v/>
      </c>
      <c r="M2680" s="34" t="str">
        <f t="shared" si="164"/>
        <v/>
      </c>
      <c r="N2680" s="34" t="str">
        <f t="shared" si="165"/>
        <v/>
      </c>
      <c r="O2680" s="34" t="str">
        <f t="shared" si="162"/>
        <v/>
      </c>
    </row>
    <row r="2681" spans="2:15" ht="18">
      <c r="B2681" s="2"/>
      <c r="L2681" s="34" t="str">
        <f t="shared" si="163"/>
        <v/>
      </c>
      <c r="M2681" s="34" t="str">
        <f t="shared" si="164"/>
        <v/>
      </c>
      <c r="N2681" s="34" t="str">
        <f t="shared" si="165"/>
        <v/>
      </c>
      <c r="O2681" s="34" t="str">
        <f t="shared" si="162"/>
        <v/>
      </c>
    </row>
    <row r="2682" spans="2:15" ht="18">
      <c r="B2682" s="2"/>
      <c r="L2682" s="34" t="str">
        <f t="shared" si="163"/>
        <v/>
      </c>
      <c r="M2682" s="34" t="str">
        <f t="shared" si="164"/>
        <v/>
      </c>
      <c r="N2682" s="34" t="str">
        <f t="shared" si="165"/>
        <v/>
      </c>
      <c r="O2682" s="34" t="str">
        <f t="shared" ref="O2682:O2745" si="166">IF($A2682="","",100000000+$A2682)</f>
        <v/>
      </c>
    </row>
    <row r="2683" spans="2:15" ht="18">
      <c r="B2683" s="2"/>
      <c r="L2683" s="34" t="str">
        <f t="shared" si="163"/>
        <v/>
      </c>
      <c r="M2683" s="34" t="str">
        <f t="shared" si="164"/>
        <v/>
      </c>
      <c r="N2683" s="34" t="str">
        <f t="shared" si="165"/>
        <v/>
      </c>
      <c r="O2683" s="34" t="str">
        <f t="shared" si="166"/>
        <v/>
      </c>
    </row>
    <row r="2684" spans="2:15" ht="18">
      <c r="B2684" s="2"/>
      <c r="L2684" s="34" t="str">
        <f t="shared" si="163"/>
        <v/>
      </c>
      <c r="M2684" s="34" t="str">
        <f t="shared" si="164"/>
        <v/>
      </c>
      <c r="N2684" s="34" t="str">
        <f t="shared" si="165"/>
        <v/>
      </c>
      <c r="O2684" s="34" t="str">
        <f t="shared" si="166"/>
        <v/>
      </c>
    </row>
    <row r="2685" spans="2:15" ht="18">
      <c r="B2685" s="2"/>
      <c r="L2685" s="34" t="str">
        <f t="shared" si="163"/>
        <v/>
      </c>
      <c r="M2685" s="34" t="str">
        <f t="shared" si="164"/>
        <v/>
      </c>
      <c r="N2685" s="34" t="str">
        <f t="shared" si="165"/>
        <v/>
      </c>
      <c r="O2685" s="34" t="str">
        <f t="shared" si="166"/>
        <v/>
      </c>
    </row>
    <row r="2686" spans="2:15" ht="18">
      <c r="B2686" s="2"/>
      <c r="L2686" s="34" t="str">
        <f t="shared" si="163"/>
        <v/>
      </c>
      <c r="M2686" s="34" t="str">
        <f t="shared" si="164"/>
        <v/>
      </c>
      <c r="N2686" s="34" t="str">
        <f t="shared" si="165"/>
        <v/>
      </c>
      <c r="O2686" s="34" t="str">
        <f t="shared" si="166"/>
        <v/>
      </c>
    </row>
    <row r="2687" spans="2:15" ht="18">
      <c r="B2687" s="2"/>
      <c r="L2687" s="34" t="str">
        <f t="shared" si="163"/>
        <v/>
      </c>
      <c r="M2687" s="34" t="str">
        <f t="shared" si="164"/>
        <v/>
      </c>
      <c r="N2687" s="34" t="str">
        <f t="shared" si="165"/>
        <v/>
      </c>
      <c r="O2687" s="34" t="str">
        <f t="shared" si="166"/>
        <v/>
      </c>
    </row>
    <row r="2688" spans="2:15" ht="18">
      <c r="B2688" s="2"/>
      <c r="L2688" s="34" t="str">
        <f t="shared" si="163"/>
        <v/>
      </c>
      <c r="M2688" s="34" t="str">
        <f t="shared" si="164"/>
        <v/>
      </c>
      <c r="N2688" s="34" t="str">
        <f t="shared" si="165"/>
        <v/>
      </c>
      <c r="O2688" s="34" t="str">
        <f t="shared" si="166"/>
        <v/>
      </c>
    </row>
    <row r="2689" spans="2:15" ht="18">
      <c r="B2689" s="2"/>
      <c r="L2689" s="34" t="str">
        <f t="shared" si="163"/>
        <v/>
      </c>
      <c r="M2689" s="34" t="str">
        <f t="shared" si="164"/>
        <v/>
      </c>
      <c r="N2689" s="34" t="str">
        <f t="shared" si="165"/>
        <v/>
      </c>
      <c r="O2689" s="34" t="str">
        <f t="shared" si="166"/>
        <v/>
      </c>
    </row>
    <row r="2690" spans="2:15" ht="18">
      <c r="B2690" s="2"/>
      <c r="L2690" s="34" t="str">
        <f t="shared" si="163"/>
        <v/>
      </c>
      <c r="M2690" s="34" t="str">
        <f t="shared" si="164"/>
        <v/>
      </c>
      <c r="N2690" s="34" t="str">
        <f t="shared" si="165"/>
        <v/>
      </c>
      <c r="O2690" s="34" t="str">
        <f t="shared" si="166"/>
        <v/>
      </c>
    </row>
    <row r="2691" spans="2:15" ht="18">
      <c r="B2691" s="2"/>
      <c r="L2691" s="34" t="str">
        <f t="shared" si="163"/>
        <v/>
      </c>
      <c r="M2691" s="34" t="str">
        <f t="shared" si="164"/>
        <v/>
      </c>
      <c r="N2691" s="34" t="str">
        <f t="shared" si="165"/>
        <v/>
      </c>
      <c r="O2691" s="34" t="str">
        <f t="shared" si="166"/>
        <v/>
      </c>
    </row>
    <row r="2692" spans="2:15" ht="18">
      <c r="B2692" s="2"/>
      <c r="L2692" s="34" t="str">
        <f t="shared" si="163"/>
        <v/>
      </c>
      <c r="M2692" s="34" t="str">
        <f t="shared" si="164"/>
        <v/>
      </c>
      <c r="N2692" s="34" t="str">
        <f t="shared" si="165"/>
        <v/>
      </c>
      <c r="O2692" s="34" t="str">
        <f t="shared" si="166"/>
        <v/>
      </c>
    </row>
    <row r="2693" spans="2:15" ht="18">
      <c r="B2693" s="2"/>
      <c r="L2693" s="34" t="str">
        <f t="shared" si="163"/>
        <v/>
      </c>
      <c r="M2693" s="34" t="str">
        <f t="shared" si="164"/>
        <v/>
      </c>
      <c r="N2693" s="34" t="str">
        <f t="shared" si="165"/>
        <v/>
      </c>
      <c r="O2693" s="34" t="str">
        <f t="shared" si="166"/>
        <v/>
      </c>
    </row>
    <row r="2694" spans="2:15" ht="18">
      <c r="B2694" s="2"/>
      <c r="L2694" s="34" t="str">
        <f t="shared" si="163"/>
        <v/>
      </c>
      <c r="M2694" s="34" t="str">
        <f t="shared" si="164"/>
        <v/>
      </c>
      <c r="N2694" s="34" t="str">
        <f t="shared" si="165"/>
        <v/>
      </c>
      <c r="O2694" s="34" t="str">
        <f t="shared" si="166"/>
        <v/>
      </c>
    </row>
    <row r="2695" spans="2:15" ht="18">
      <c r="B2695" s="2"/>
      <c r="L2695" s="34" t="str">
        <f t="shared" si="163"/>
        <v/>
      </c>
      <c r="M2695" s="34" t="str">
        <f t="shared" si="164"/>
        <v/>
      </c>
      <c r="N2695" s="34" t="str">
        <f t="shared" si="165"/>
        <v/>
      </c>
      <c r="O2695" s="34" t="str">
        <f t="shared" si="166"/>
        <v/>
      </c>
    </row>
    <row r="2696" spans="2:15" ht="18">
      <c r="B2696" s="2"/>
      <c r="L2696" s="34" t="str">
        <f t="shared" si="163"/>
        <v/>
      </c>
      <c r="M2696" s="34" t="str">
        <f t="shared" si="164"/>
        <v/>
      </c>
      <c r="N2696" s="34" t="str">
        <f t="shared" si="165"/>
        <v/>
      </c>
      <c r="O2696" s="34" t="str">
        <f t="shared" si="166"/>
        <v/>
      </c>
    </row>
    <row r="2697" spans="2:15" ht="18">
      <c r="B2697" s="2"/>
      <c r="L2697" s="34" t="str">
        <f t="shared" si="163"/>
        <v/>
      </c>
      <c r="M2697" s="34" t="str">
        <f t="shared" si="164"/>
        <v/>
      </c>
      <c r="N2697" s="34" t="str">
        <f t="shared" si="165"/>
        <v/>
      </c>
      <c r="O2697" s="34" t="str">
        <f t="shared" si="166"/>
        <v/>
      </c>
    </row>
    <row r="2698" spans="2:15" ht="18">
      <c r="B2698" s="2"/>
      <c r="L2698" s="34" t="str">
        <f t="shared" si="163"/>
        <v/>
      </c>
      <c r="M2698" s="34" t="str">
        <f t="shared" si="164"/>
        <v/>
      </c>
      <c r="N2698" s="34" t="str">
        <f t="shared" si="165"/>
        <v/>
      </c>
      <c r="O2698" s="34" t="str">
        <f t="shared" si="166"/>
        <v/>
      </c>
    </row>
    <row r="2699" spans="2:15" ht="18">
      <c r="B2699" s="2"/>
      <c r="L2699" s="34" t="str">
        <f t="shared" si="163"/>
        <v/>
      </c>
      <c r="M2699" s="34" t="str">
        <f t="shared" si="164"/>
        <v/>
      </c>
      <c r="N2699" s="34" t="str">
        <f t="shared" si="165"/>
        <v/>
      </c>
      <c r="O2699" s="34" t="str">
        <f t="shared" si="166"/>
        <v/>
      </c>
    </row>
    <row r="2700" spans="2:15" ht="18">
      <c r="B2700" s="2"/>
      <c r="L2700" s="34" t="str">
        <f t="shared" si="163"/>
        <v/>
      </c>
      <c r="M2700" s="34" t="str">
        <f t="shared" si="164"/>
        <v/>
      </c>
      <c r="N2700" s="34" t="str">
        <f t="shared" si="165"/>
        <v/>
      </c>
      <c r="O2700" s="34" t="str">
        <f t="shared" si="166"/>
        <v/>
      </c>
    </row>
    <row r="2701" spans="2:15" ht="18">
      <c r="B2701" s="2"/>
      <c r="L2701" s="34" t="str">
        <f t="shared" si="163"/>
        <v/>
      </c>
      <c r="M2701" s="34" t="str">
        <f t="shared" si="164"/>
        <v/>
      </c>
      <c r="N2701" s="34" t="str">
        <f t="shared" si="165"/>
        <v/>
      </c>
      <c r="O2701" s="34" t="str">
        <f t="shared" si="166"/>
        <v/>
      </c>
    </row>
    <row r="2702" spans="2:15" ht="18">
      <c r="B2702" s="2"/>
      <c r="L2702" s="34" t="str">
        <f t="shared" si="163"/>
        <v/>
      </c>
      <c r="M2702" s="34" t="str">
        <f t="shared" si="164"/>
        <v/>
      </c>
      <c r="N2702" s="34" t="str">
        <f t="shared" si="165"/>
        <v/>
      </c>
      <c r="O2702" s="34" t="str">
        <f t="shared" si="166"/>
        <v/>
      </c>
    </row>
    <row r="2703" spans="2:15" ht="18">
      <c r="B2703" s="2"/>
      <c r="L2703" s="34" t="str">
        <f t="shared" si="163"/>
        <v/>
      </c>
      <c r="M2703" s="34" t="str">
        <f t="shared" si="164"/>
        <v/>
      </c>
      <c r="N2703" s="34" t="str">
        <f t="shared" si="165"/>
        <v/>
      </c>
      <c r="O2703" s="34" t="str">
        <f t="shared" si="166"/>
        <v/>
      </c>
    </row>
    <row r="2704" spans="2:15" ht="18">
      <c r="B2704" s="2"/>
      <c r="L2704" s="34" t="str">
        <f t="shared" si="163"/>
        <v/>
      </c>
      <c r="M2704" s="34" t="str">
        <f t="shared" si="164"/>
        <v/>
      </c>
      <c r="N2704" s="34" t="str">
        <f t="shared" si="165"/>
        <v/>
      </c>
      <c r="O2704" s="34" t="str">
        <f t="shared" si="166"/>
        <v/>
      </c>
    </row>
    <row r="2705" spans="2:15" ht="18">
      <c r="B2705" s="2"/>
      <c r="L2705" s="34" t="str">
        <f t="shared" si="163"/>
        <v/>
      </c>
      <c r="M2705" s="34" t="str">
        <f t="shared" si="164"/>
        <v/>
      </c>
      <c r="N2705" s="34" t="str">
        <f t="shared" si="165"/>
        <v/>
      </c>
      <c r="O2705" s="34" t="str">
        <f t="shared" si="166"/>
        <v/>
      </c>
    </row>
    <row r="2706" spans="2:15" ht="18">
      <c r="B2706" s="2"/>
      <c r="L2706" s="34" t="str">
        <f t="shared" si="163"/>
        <v/>
      </c>
      <c r="M2706" s="34" t="str">
        <f t="shared" si="164"/>
        <v/>
      </c>
      <c r="N2706" s="34" t="str">
        <f t="shared" si="165"/>
        <v/>
      </c>
      <c r="O2706" s="34" t="str">
        <f t="shared" si="166"/>
        <v/>
      </c>
    </row>
    <row r="2707" spans="2:15" ht="18">
      <c r="B2707" s="2"/>
      <c r="L2707" s="34" t="str">
        <f t="shared" si="163"/>
        <v/>
      </c>
      <c r="M2707" s="34" t="str">
        <f t="shared" si="164"/>
        <v/>
      </c>
      <c r="N2707" s="34" t="str">
        <f t="shared" si="165"/>
        <v/>
      </c>
      <c r="O2707" s="34" t="str">
        <f t="shared" si="166"/>
        <v/>
      </c>
    </row>
    <row r="2708" spans="2:15" ht="18">
      <c r="B2708" s="2"/>
      <c r="L2708" s="34" t="str">
        <f t="shared" si="163"/>
        <v/>
      </c>
      <c r="M2708" s="34" t="str">
        <f t="shared" si="164"/>
        <v/>
      </c>
      <c r="N2708" s="34" t="str">
        <f t="shared" si="165"/>
        <v/>
      </c>
      <c r="O2708" s="34" t="str">
        <f t="shared" si="166"/>
        <v/>
      </c>
    </row>
    <row r="2709" spans="2:15" ht="18">
      <c r="B2709" s="2"/>
      <c r="L2709" s="34" t="str">
        <f t="shared" si="163"/>
        <v/>
      </c>
      <c r="M2709" s="34" t="str">
        <f t="shared" si="164"/>
        <v/>
      </c>
      <c r="N2709" s="34" t="str">
        <f t="shared" si="165"/>
        <v/>
      </c>
      <c r="O2709" s="34" t="str">
        <f t="shared" si="166"/>
        <v/>
      </c>
    </row>
    <row r="2710" spans="2:15" ht="18">
      <c r="B2710" s="2"/>
      <c r="L2710" s="34" t="str">
        <f t="shared" si="163"/>
        <v/>
      </c>
      <c r="M2710" s="34" t="str">
        <f t="shared" si="164"/>
        <v/>
      </c>
      <c r="N2710" s="34" t="str">
        <f t="shared" si="165"/>
        <v/>
      </c>
      <c r="O2710" s="34" t="str">
        <f t="shared" si="166"/>
        <v/>
      </c>
    </row>
    <row r="2711" spans="2:15" ht="18">
      <c r="B2711" s="2"/>
      <c r="L2711" s="34" t="str">
        <f t="shared" ref="L2711:L2774" si="167">IF($A2711="","",$D2711&amp;" ("&amp;$G2711&amp;")")</f>
        <v/>
      </c>
      <c r="M2711" s="34" t="str">
        <f t="shared" ref="M2711:M2774" si="168">IF($A2711="","",LEFT($F2711,2))</f>
        <v/>
      </c>
      <c r="N2711" s="34" t="str">
        <f t="shared" ref="N2711:N2774" si="169">IF($A2711="","",$J2711&amp;" "&amp;$I2711&amp;" ("&amp;$M2711&amp;")")</f>
        <v/>
      </c>
      <c r="O2711" s="34" t="str">
        <f t="shared" si="166"/>
        <v/>
      </c>
    </row>
    <row r="2712" spans="2:15" ht="18">
      <c r="B2712" s="2"/>
      <c r="L2712" s="34" t="str">
        <f t="shared" si="167"/>
        <v/>
      </c>
      <c r="M2712" s="34" t="str">
        <f t="shared" si="168"/>
        <v/>
      </c>
      <c r="N2712" s="34" t="str">
        <f t="shared" si="169"/>
        <v/>
      </c>
      <c r="O2712" s="34" t="str">
        <f t="shared" si="166"/>
        <v/>
      </c>
    </row>
    <row r="2713" spans="2:15" ht="18">
      <c r="B2713" s="2"/>
      <c r="L2713" s="34" t="str">
        <f t="shared" si="167"/>
        <v/>
      </c>
      <c r="M2713" s="34" t="str">
        <f t="shared" si="168"/>
        <v/>
      </c>
      <c r="N2713" s="34" t="str">
        <f t="shared" si="169"/>
        <v/>
      </c>
      <c r="O2713" s="34" t="str">
        <f t="shared" si="166"/>
        <v/>
      </c>
    </row>
    <row r="2714" spans="2:15" ht="18">
      <c r="B2714" s="2"/>
      <c r="L2714" s="34" t="str">
        <f t="shared" si="167"/>
        <v/>
      </c>
      <c r="M2714" s="34" t="str">
        <f t="shared" si="168"/>
        <v/>
      </c>
      <c r="N2714" s="34" t="str">
        <f t="shared" si="169"/>
        <v/>
      </c>
      <c r="O2714" s="34" t="str">
        <f t="shared" si="166"/>
        <v/>
      </c>
    </row>
    <row r="2715" spans="2:15" ht="18">
      <c r="B2715" s="2"/>
      <c r="L2715" s="34" t="str">
        <f t="shared" si="167"/>
        <v/>
      </c>
      <c r="M2715" s="34" t="str">
        <f t="shared" si="168"/>
        <v/>
      </c>
      <c r="N2715" s="34" t="str">
        <f t="shared" si="169"/>
        <v/>
      </c>
      <c r="O2715" s="34" t="str">
        <f t="shared" si="166"/>
        <v/>
      </c>
    </row>
    <row r="2716" spans="2:15" ht="18">
      <c r="B2716" s="2"/>
      <c r="L2716" s="34" t="str">
        <f t="shared" si="167"/>
        <v/>
      </c>
      <c r="M2716" s="34" t="str">
        <f t="shared" si="168"/>
        <v/>
      </c>
      <c r="N2716" s="34" t="str">
        <f t="shared" si="169"/>
        <v/>
      </c>
      <c r="O2716" s="34" t="str">
        <f t="shared" si="166"/>
        <v/>
      </c>
    </row>
    <row r="2717" spans="2:15" ht="18">
      <c r="B2717" s="2"/>
      <c r="L2717" s="34" t="str">
        <f t="shared" si="167"/>
        <v/>
      </c>
      <c r="M2717" s="34" t="str">
        <f t="shared" si="168"/>
        <v/>
      </c>
      <c r="N2717" s="34" t="str">
        <f t="shared" si="169"/>
        <v/>
      </c>
      <c r="O2717" s="34" t="str">
        <f t="shared" si="166"/>
        <v/>
      </c>
    </row>
    <row r="2718" spans="2:15" ht="18">
      <c r="B2718" s="2"/>
      <c r="L2718" s="34" t="str">
        <f t="shared" si="167"/>
        <v/>
      </c>
      <c r="M2718" s="34" t="str">
        <f t="shared" si="168"/>
        <v/>
      </c>
      <c r="N2718" s="34" t="str">
        <f t="shared" si="169"/>
        <v/>
      </c>
      <c r="O2718" s="34" t="str">
        <f t="shared" si="166"/>
        <v/>
      </c>
    </row>
    <row r="2719" spans="2:15" ht="18">
      <c r="B2719" s="2"/>
      <c r="L2719" s="34" t="str">
        <f t="shared" si="167"/>
        <v/>
      </c>
      <c r="M2719" s="34" t="str">
        <f t="shared" si="168"/>
        <v/>
      </c>
      <c r="N2719" s="34" t="str">
        <f t="shared" si="169"/>
        <v/>
      </c>
      <c r="O2719" s="34" t="str">
        <f t="shared" si="166"/>
        <v/>
      </c>
    </row>
    <row r="2720" spans="2:15" ht="18">
      <c r="B2720" s="2"/>
      <c r="L2720" s="34" t="str">
        <f t="shared" si="167"/>
        <v/>
      </c>
      <c r="M2720" s="34" t="str">
        <f t="shared" si="168"/>
        <v/>
      </c>
      <c r="N2720" s="34" t="str">
        <f t="shared" si="169"/>
        <v/>
      </c>
      <c r="O2720" s="34" t="str">
        <f t="shared" si="166"/>
        <v/>
      </c>
    </row>
    <row r="2721" spans="2:15" ht="18">
      <c r="B2721" s="2"/>
      <c r="L2721" s="34" t="str">
        <f t="shared" si="167"/>
        <v/>
      </c>
      <c r="M2721" s="34" t="str">
        <f t="shared" si="168"/>
        <v/>
      </c>
      <c r="N2721" s="34" t="str">
        <f t="shared" si="169"/>
        <v/>
      </c>
      <c r="O2721" s="34" t="str">
        <f t="shared" si="166"/>
        <v/>
      </c>
    </row>
    <row r="2722" spans="2:15" ht="18">
      <c r="B2722" s="2"/>
      <c r="L2722" s="34" t="str">
        <f t="shared" si="167"/>
        <v/>
      </c>
      <c r="M2722" s="34" t="str">
        <f t="shared" si="168"/>
        <v/>
      </c>
      <c r="N2722" s="34" t="str">
        <f t="shared" si="169"/>
        <v/>
      </c>
      <c r="O2722" s="34" t="str">
        <f t="shared" si="166"/>
        <v/>
      </c>
    </row>
    <row r="2723" spans="2:15" ht="18">
      <c r="B2723" s="2"/>
      <c r="L2723" s="34" t="str">
        <f t="shared" si="167"/>
        <v/>
      </c>
      <c r="M2723" s="34" t="str">
        <f t="shared" si="168"/>
        <v/>
      </c>
      <c r="N2723" s="34" t="str">
        <f t="shared" si="169"/>
        <v/>
      </c>
      <c r="O2723" s="34" t="str">
        <f t="shared" si="166"/>
        <v/>
      </c>
    </row>
    <row r="2724" spans="2:15" ht="18">
      <c r="B2724" s="2"/>
      <c r="L2724" s="34" t="str">
        <f t="shared" si="167"/>
        <v/>
      </c>
      <c r="M2724" s="34" t="str">
        <f t="shared" si="168"/>
        <v/>
      </c>
      <c r="N2724" s="34" t="str">
        <f t="shared" si="169"/>
        <v/>
      </c>
      <c r="O2724" s="34" t="str">
        <f t="shared" si="166"/>
        <v/>
      </c>
    </row>
    <row r="2725" spans="2:15" ht="18">
      <c r="B2725" s="2"/>
      <c r="L2725" s="34" t="str">
        <f t="shared" si="167"/>
        <v/>
      </c>
      <c r="M2725" s="34" t="str">
        <f t="shared" si="168"/>
        <v/>
      </c>
      <c r="N2725" s="34" t="str">
        <f t="shared" si="169"/>
        <v/>
      </c>
      <c r="O2725" s="34" t="str">
        <f t="shared" si="166"/>
        <v/>
      </c>
    </row>
    <row r="2726" spans="2:15" ht="18">
      <c r="B2726" s="2"/>
      <c r="L2726" s="34" t="str">
        <f t="shared" si="167"/>
        <v/>
      </c>
      <c r="M2726" s="34" t="str">
        <f t="shared" si="168"/>
        <v/>
      </c>
      <c r="N2726" s="34" t="str">
        <f t="shared" si="169"/>
        <v/>
      </c>
      <c r="O2726" s="34" t="str">
        <f t="shared" si="166"/>
        <v/>
      </c>
    </row>
    <row r="2727" spans="2:15" ht="18">
      <c r="B2727" s="2"/>
      <c r="L2727" s="34" t="str">
        <f t="shared" si="167"/>
        <v/>
      </c>
      <c r="M2727" s="34" t="str">
        <f t="shared" si="168"/>
        <v/>
      </c>
      <c r="N2727" s="34" t="str">
        <f t="shared" si="169"/>
        <v/>
      </c>
      <c r="O2727" s="34" t="str">
        <f t="shared" si="166"/>
        <v/>
      </c>
    </row>
    <row r="2728" spans="2:15" ht="18">
      <c r="B2728" s="2"/>
      <c r="L2728" s="34" t="str">
        <f t="shared" si="167"/>
        <v/>
      </c>
      <c r="M2728" s="34" t="str">
        <f t="shared" si="168"/>
        <v/>
      </c>
      <c r="N2728" s="34" t="str">
        <f t="shared" si="169"/>
        <v/>
      </c>
      <c r="O2728" s="34" t="str">
        <f t="shared" si="166"/>
        <v/>
      </c>
    </row>
    <row r="2729" spans="2:15" ht="18">
      <c r="B2729" s="2"/>
      <c r="L2729" s="34" t="str">
        <f t="shared" si="167"/>
        <v/>
      </c>
      <c r="M2729" s="34" t="str">
        <f t="shared" si="168"/>
        <v/>
      </c>
      <c r="N2729" s="34" t="str">
        <f t="shared" si="169"/>
        <v/>
      </c>
      <c r="O2729" s="34" t="str">
        <f t="shared" si="166"/>
        <v/>
      </c>
    </row>
    <row r="2730" spans="2:15" ht="18">
      <c r="B2730" s="2"/>
      <c r="L2730" s="34" t="str">
        <f t="shared" si="167"/>
        <v/>
      </c>
      <c r="M2730" s="34" t="str">
        <f t="shared" si="168"/>
        <v/>
      </c>
      <c r="N2730" s="34" t="str">
        <f t="shared" si="169"/>
        <v/>
      </c>
      <c r="O2730" s="34" t="str">
        <f t="shared" si="166"/>
        <v/>
      </c>
    </row>
    <row r="2731" spans="2:15" ht="18">
      <c r="B2731" s="2"/>
      <c r="L2731" s="34" t="str">
        <f t="shared" si="167"/>
        <v/>
      </c>
      <c r="M2731" s="34" t="str">
        <f t="shared" si="168"/>
        <v/>
      </c>
      <c r="N2731" s="34" t="str">
        <f t="shared" si="169"/>
        <v/>
      </c>
      <c r="O2731" s="34" t="str">
        <f t="shared" si="166"/>
        <v/>
      </c>
    </row>
    <row r="2732" spans="2:15" ht="18">
      <c r="B2732" s="2"/>
      <c r="L2732" s="34" t="str">
        <f t="shared" si="167"/>
        <v/>
      </c>
      <c r="M2732" s="34" t="str">
        <f t="shared" si="168"/>
        <v/>
      </c>
      <c r="N2732" s="34" t="str">
        <f t="shared" si="169"/>
        <v/>
      </c>
      <c r="O2732" s="34" t="str">
        <f t="shared" si="166"/>
        <v/>
      </c>
    </row>
    <row r="2733" spans="2:15" ht="18">
      <c r="B2733" s="2"/>
      <c r="L2733" s="34" t="str">
        <f t="shared" si="167"/>
        <v/>
      </c>
      <c r="M2733" s="34" t="str">
        <f t="shared" si="168"/>
        <v/>
      </c>
      <c r="N2733" s="34" t="str">
        <f t="shared" si="169"/>
        <v/>
      </c>
      <c r="O2733" s="34" t="str">
        <f t="shared" si="166"/>
        <v/>
      </c>
    </row>
    <row r="2734" spans="2:15" ht="18">
      <c r="B2734" s="2"/>
      <c r="L2734" s="34" t="str">
        <f t="shared" si="167"/>
        <v/>
      </c>
      <c r="M2734" s="34" t="str">
        <f t="shared" si="168"/>
        <v/>
      </c>
      <c r="N2734" s="34" t="str">
        <f t="shared" si="169"/>
        <v/>
      </c>
      <c r="O2734" s="34" t="str">
        <f t="shared" si="166"/>
        <v/>
      </c>
    </row>
    <row r="2735" spans="2:15" ht="18">
      <c r="B2735" s="2"/>
      <c r="L2735" s="34" t="str">
        <f t="shared" si="167"/>
        <v/>
      </c>
      <c r="M2735" s="34" t="str">
        <f t="shared" si="168"/>
        <v/>
      </c>
      <c r="N2735" s="34" t="str">
        <f t="shared" si="169"/>
        <v/>
      </c>
      <c r="O2735" s="34" t="str">
        <f t="shared" si="166"/>
        <v/>
      </c>
    </row>
    <row r="2736" spans="2:15" ht="18">
      <c r="B2736" s="2"/>
      <c r="L2736" s="34" t="str">
        <f t="shared" si="167"/>
        <v/>
      </c>
      <c r="M2736" s="34" t="str">
        <f t="shared" si="168"/>
        <v/>
      </c>
      <c r="N2736" s="34" t="str">
        <f t="shared" si="169"/>
        <v/>
      </c>
      <c r="O2736" s="34" t="str">
        <f t="shared" si="166"/>
        <v/>
      </c>
    </row>
    <row r="2737" spans="2:15" ht="18">
      <c r="B2737" s="2"/>
      <c r="L2737" s="34" t="str">
        <f t="shared" si="167"/>
        <v/>
      </c>
      <c r="M2737" s="34" t="str">
        <f t="shared" si="168"/>
        <v/>
      </c>
      <c r="N2737" s="34" t="str">
        <f t="shared" si="169"/>
        <v/>
      </c>
      <c r="O2737" s="34" t="str">
        <f t="shared" si="166"/>
        <v/>
      </c>
    </row>
    <row r="2738" spans="2:15" ht="18">
      <c r="B2738" s="2"/>
      <c r="L2738" s="34" t="str">
        <f t="shared" si="167"/>
        <v/>
      </c>
      <c r="M2738" s="34" t="str">
        <f t="shared" si="168"/>
        <v/>
      </c>
      <c r="N2738" s="34" t="str">
        <f t="shared" si="169"/>
        <v/>
      </c>
      <c r="O2738" s="34" t="str">
        <f t="shared" si="166"/>
        <v/>
      </c>
    </row>
    <row r="2739" spans="2:15" ht="18">
      <c r="B2739" s="2"/>
      <c r="L2739" s="34" t="str">
        <f t="shared" si="167"/>
        <v/>
      </c>
      <c r="M2739" s="34" t="str">
        <f t="shared" si="168"/>
        <v/>
      </c>
      <c r="N2739" s="34" t="str">
        <f t="shared" si="169"/>
        <v/>
      </c>
      <c r="O2739" s="34" t="str">
        <f t="shared" si="166"/>
        <v/>
      </c>
    </row>
    <row r="2740" spans="2:15" ht="18">
      <c r="B2740" s="2"/>
      <c r="L2740" s="34" t="str">
        <f t="shared" si="167"/>
        <v/>
      </c>
      <c r="M2740" s="34" t="str">
        <f t="shared" si="168"/>
        <v/>
      </c>
      <c r="N2740" s="34" t="str">
        <f t="shared" si="169"/>
        <v/>
      </c>
      <c r="O2740" s="34" t="str">
        <f t="shared" si="166"/>
        <v/>
      </c>
    </row>
    <row r="2741" spans="2:15" ht="18">
      <c r="B2741" s="2"/>
      <c r="L2741" s="34" t="str">
        <f t="shared" si="167"/>
        <v/>
      </c>
      <c r="M2741" s="34" t="str">
        <f t="shared" si="168"/>
        <v/>
      </c>
      <c r="N2741" s="34" t="str">
        <f t="shared" si="169"/>
        <v/>
      </c>
      <c r="O2741" s="34" t="str">
        <f t="shared" si="166"/>
        <v/>
      </c>
    </row>
    <row r="2742" spans="2:15" ht="18">
      <c r="B2742" s="2"/>
      <c r="L2742" s="34" t="str">
        <f t="shared" si="167"/>
        <v/>
      </c>
      <c r="M2742" s="34" t="str">
        <f t="shared" si="168"/>
        <v/>
      </c>
      <c r="N2742" s="34" t="str">
        <f t="shared" si="169"/>
        <v/>
      </c>
      <c r="O2742" s="34" t="str">
        <f t="shared" si="166"/>
        <v/>
      </c>
    </row>
    <row r="2743" spans="2:15" ht="18">
      <c r="B2743" s="2"/>
      <c r="L2743" s="34" t="str">
        <f t="shared" si="167"/>
        <v/>
      </c>
      <c r="M2743" s="34" t="str">
        <f t="shared" si="168"/>
        <v/>
      </c>
      <c r="N2743" s="34" t="str">
        <f t="shared" si="169"/>
        <v/>
      </c>
      <c r="O2743" s="34" t="str">
        <f t="shared" si="166"/>
        <v/>
      </c>
    </row>
    <row r="2744" spans="2:15" ht="18">
      <c r="B2744" s="2"/>
      <c r="L2744" s="34" t="str">
        <f t="shared" si="167"/>
        <v/>
      </c>
      <c r="M2744" s="34" t="str">
        <f t="shared" si="168"/>
        <v/>
      </c>
      <c r="N2744" s="34" t="str">
        <f t="shared" si="169"/>
        <v/>
      </c>
      <c r="O2744" s="34" t="str">
        <f t="shared" si="166"/>
        <v/>
      </c>
    </row>
    <row r="2745" spans="2:15" ht="18">
      <c r="B2745" s="2"/>
      <c r="L2745" s="34" t="str">
        <f t="shared" si="167"/>
        <v/>
      </c>
      <c r="M2745" s="34" t="str">
        <f t="shared" si="168"/>
        <v/>
      </c>
      <c r="N2745" s="34" t="str">
        <f t="shared" si="169"/>
        <v/>
      </c>
      <c r="O2745" s="34" t="str">
        <f t="shared" si="166"/>
        <v/>
      </c>
    </row>
    <row r="2746" spans="2:15" ht="18">
      <c r="B2746" s="2"/>
      <c r="L2746" s="34" t="str">
        <f t="shared" si="167"/>
        <v/>
      </c>
      <c r="M2746" s="34" t="str">
        <f t="shared" si="168"/>
        <v/>
      </c>
      <c r="N2746" s="34" t="str">
        <f t="shared" si="169"/>
        <v/>
      </c>
      <c r="O2746" s="34" t="str">
        <f t="shared" ref="O2746:O2809" si="170">IF($A2746="","",100000000+$A2746)</f>
        <v/>
      </c>
    </row>
    <row r="2747" spans="2:15" ht="18">
      <c r="B2747" s="2"/>
      <c r="L2747" s="34" t="str">
        <f t="shared" si="167"/>
        <v/>
      </c>
      <c r="M2747" s="34" t="str">
        <f t="shared" si="168"/>
        <v/>
      </c>
      <c r="N2747" s="34" t="str">
        <f t="shared" si="169"/>
        <v/>
      </c>
      <c r="O2747" s="34" t="str">
        <f t="shared" si="170"/>
        <v/>
      </c>
    </row>
    <row r="2748" spans="2:15" ht="18">
      <c r="B2748" s="2"/>
      <c r="L2748" s="34" t="str">
        <f t="shared" si="167"/>
        <v/>
      </c>
      <c r="M2748" s="34" t="str">
        <f t="shared" si="168"/>
        <v/>
      </c>
      <c r="N2748" s="34" t="str">
        <f t="shared" si="169"/>
        <v/>
      </c>
      <c r="O2748" s="34" t="str">
        <f t="shared" si="170"/>
        <v/>
      </c>
    </row>
    <row r="2749" spans="2:15" ht="18">
      <c r="B2749" s="2"/>
      <c r="L2749" s="34" t="str">
        <f t="shared" si="167"/>
        <v/>
      </c>
      <c r="M2749" s="34" t="str">
        <f t="shared" si="168"/>
        <v/>
      </c>
      <c r="N2749" s="34" t="str">
        <f t="shared" si="169"/>
        <v/>
      </c>
      <c r="O2749" s="34" t="str">
        <f t="shared" si="170"/>
        <v/>
      </c>
    </row>
    <row r="2750" spans="2:15" ht="18">
      <c r="B2750" s="2"/>
      <c r="L2750" s="34" t="str">
        <f t="shared" si="167"/>
        <v/>
      </c>
      <c r="M2750" s="34" t="str">
        <f t="shared" si="168"/>
        <v/>
      </c>
      <c r="N2750" s="34" t="str">
        <f t="shared" si="169"/>
        <v/>
      </c>
      <c r="O2750" s="34" t="str">
        <f t="shared" si="170"/>
        <v/>
      </c>
    </row>
    <row r="2751" spans="2:15" ht="18">
      <c r="B2751" s="2"/>
      <c r="L2751" s="34" t="str">
        <f t="shared" si="167"/>
        <v/>
      </c>
      <c r="M2751" s="34" t="str">
        <f t="shared" si="168"/>
        <v/>
      </c>
      <c r="N2751" s="34" t="str">
        <f t="shared" si="169"/>
        <v/>
      </c>
      <c r="O2751" s="34" t="str">
        <f t="shared" si="170"/>
        <v/>
      </c>
    </row>
    <row r="2752" spans="2:15" ht="18">
      <c r="B2752" s="2"/>
      <c r="L2752" s="34" t="str">
        <f t="shared" si="167"/>
        <v/>
      </c>
      <c r="M2752" s="34" t="str">
        <f t="shared" si="168"/>
        <v/>
      </c>
      <c r="N2752" s="34" t="str">
        <f t="shared" si="169"/>
        <v/>
      </c>
      <c r="O2752" s="34" t="str">
        <f t="shared" si="170"/>
        <v/>
      </c>
    </row>
    <row r="2753" spans="2:15" ht="18">
      <c r="B2753" s="2"/>
      <c r="L2753" s="34" t="str">
        <f t="shared" si="167"/>
        <v/>
      </c>
      <c r="M2753" s="34" t="str">
        <f t="shared" si="168"/>
        <v/>
      </c>
      <c r="N2753" s="34" t="str">
        <f t="shared" si="169"/>
        <v/>
      </c>
      <c r="O2753" s="34" t="str">
        <f t="shared" si="170"/>
        <v/>
      </c>
    </row>
    <row r="2754" spans="2:15" ht="18">
      <c r="B2754" s="2"/>
      <c r="L2754" s="34" t="str">
        <f t="shared" si="167"/>
        <v/>
      </c>
      <c r="M2754" s="34" t="str">
        <f t="shared" si="168"/>
        <v/>
      </c>
      <c r="N2754" s="34" t="str">
        <f t="shared" si="169"/>
        <v/>
      </c>
      <c r="O2754" s="34" t="str">
        <f t="shared" si="170"/>
        <v/>
      </c>
    </row>
    <row r="2755" spans="2:15" ht="18">
      <c r="B2755" s="2"/>
      <c r="L2755" s="34" t="str">
        <f t="shared" si="167"/>
        <v/>
      </c>
      <c r="M2755" s="34" t="str">
        <f t="shared" si="168"/>
        <v/>
      </c>
      <c r="N2755" s="34" t="str">
        <f t="shared" si="169"/>
        <v/>
      </c>
      <c r="O2755" s="34" t="str">
        <f t="shared" si="170"/>
        <v/>
      </c>
    </row>
    <row r="2756" spans="2:15" ht="18">
      <c r="B2756" s="2"/>
      <c r="L2756" s="34" t="str">
        <f t="shared" si="167"/>
        <v/>
      </c>
      <c r="M2756" s="34" t="str">
        <f t="shared" si="168"/>
        <v/>
      </c>
      <c r="N2756" s="34" t="str">
        <f t="shared" si="169"/>
        <v/>
      </c>
      <c r="O2756" s="34" t="str">
        <f t="shared" si="170"/>
        <v/>
      </c>
    </row>
    <row r="2757" spans="2:15" ht="18">
      <c r="B2757" s="2"/>
      <c r="L2757" s="34" t="str">
        <f t="shared" si="167"/>
        <v/>
      </c>
      <c r="M2757" s="34" t="str">
        <f t="shared" si="168"/>
        <v/>
      </c>
      <c r="N2757" s="34" t="str">
        <f t="shared" si="169"/>
        <v/>
      </c>
      <c r="O2757" s="34" t="str">
        <f t="shared" si="170"/>
        <v/>
      </c>
    </row>
    <row r="2758" spans="2:15" ht="18">
      <c r="B2758" s="2"/>
      <c r="L2758" s="34" t="str">
        <f t="shared" si="167"/>
        <v/>
      </c>
      <c r="M2758" s="34" t="str">
        <f t="shared" si="168"/>
        <v/>
      </c>
      <c r="N2758" s="34" t="str">
        <f t="shared" si="169"/>
        <v/>
      </c>
      <c r="O2758" s="34" t="str">
        <f t="shared" si="170"/>
        <v/>
      </c>
    </row>
    <row r="2759" spans="2:15" ht="18">
      <c r="B2759" s="2"/>
      <c r="L2759" s="34" t="str">
        <f t="shared" si="167"/>
        <v/>
      </c>
      <c r="M2759" s="34" t="str">
        <f t="shared" si="168"/>
        <v/>
      </c>
      <c r="N2759" s="34" t="str">
        <f t="shared" si="169"/>
        <v/>
      </c>
      <c r="O2759" s="34" t="str">
        <f t="shared" si="170"/>
        <v/>
      </c>
    </row>
    <row r="2760" spans="2:15" ht="18">
      <c r="B2760" s="2"/>
      <c r="L2760" s="34" t="str">
        <f t="shared" si="167"/>
        <v/>
      </c>
      <c r="M2760" s="34" t="str">
        <f t="shared" si="168"/>
        <v/>
      </c>
      <c r="N2760" s="34" t="str">
        <f t="shared" si="169"/>
        <v/>
      </c>
      <c r="O2760" s="34" t="str">
        <f t="shared" si="170"/>
        <v/>
      </c>
    </row>
    <row r="2761" spans="2:15" ht="18">
      <c r="B2761" s="2"/>
      <c r="L2761" s="34" t="str">
        <f t="shared" si="167"/>
        <v/>
      </c>
      <c r="M2761" s="34" t="str">
        <f t="shared" si="168"/>
        <v/>
      </c>
      <c r="N2761" s="34" t="str">
        <f t="shared" si="169"/>
        <v/>
      </c>
      <c r="O2761" s="34" t="str">
        <f t="shared" si="170"/>
        <v/>
      </c>
    </row>
    <row r="2762" spans="2:15" ht="18">
      <c r="B2762" s="2"/>
      <c r="L2762" s="34" t="str">
        <f t="shared" si="167"/>
        <v/>
      </c>
      <c r="M2762" s="34" t="str">
        <f t="shared" si="168"/>
        <v/>
      </c>
      <c r="N2762" s="34" t="str">
        <f t="shared" si="169"/>
        <v/>
      </c>
      <c r="O2762" s="34" t="str">
        <f t="shared" si="170"/>
        <v/>
      </c>
    </row>
    <row r="2763" spans="2:15" ht="18">
      <c r="B2763" s="2"/>
      <c r="L2763" s="34" t="str">
        <f t="shared" si="167"/>
        <v/>
      </c>
      <c r="M2763" s="34" t="str">
        <f t="shared" si="168"/>
        <v/>
      </c>
      <c r="N2763" s="34" t="str">
        <f t="shared" si="169"/>
        <v/>
      </c>
      <c r="O2763" s="34" t="str">
        <f t="shared" si="170"/>
        <v/>
      </c>
    </row>
    <row r="2764" spans="2:15" ht="18">
      <c r="B2764" s="2"/>
      <c r="L2764" s="34" t="str">
        <f t="shared" si="167"/>
        <v/>
      </c>
      <c r="M2764" s="34" t="str">
        <f t="shared" si="168"/>
        <v/>
      </c>
      <c r="N2764" s="34" t="str">
        <f t="shared" si="169"/>
        <v/>
      </c>
      <c r="O2764" s="34" t="str">
        <f t="shared" si="170"/>
        <v/>
      </c>
    </row>
    <row r="2765" spans="2:15" ht="18">
      <c r="B2765" s="2"/>
      <c r="L2765" s="34" t="str">
        <f t="shared" si="167"/>
        <v/>
      </c>
      <c r="M2765" s="34" t="str">
        <f t="shared" si="168"/>
        <v/>
      </c>
      <c r="N2765" s="34" t="str">
        <f t="shared" si="169"/>
        <v/>
      </c>
      <c r="O2765" s="34" t="str">
        <f t="shared" si="170"/>
        <v/>
      </c>
    </row>
    <row r="2766" spans="2:15" ht="18">
      <c r="B2766" s="2"/>
      <c r="L2766" s="34" t="str">
        <f t="shared" si="167"/>
        <v/>
      </c>
      <c r="M2766" s="34" t="str">
        <f t="shared" si="168"/>
        <v/>
      </c>
      <c r="N2766" s="34" t="str">
        <f t="shared" si="169"/>
        <v/>
      </c>
      <c r="O2766" s="34" t="str">
        <f t="shared" si="170"/>
        <v/>
      </c>
    </row>
    <row r="2767" spans="2:15" ht="18">
      <c r="B2767" s="2"/>
      <c r="L2767" s="34" t="str">
        <f t="shared" si="167"/>
        <v/>
      </c>
      <c r="M2767" s="34" t="str">
        <f t="shared" si="168"/>
        <v/>
      </c>
      <c r="N2767" s="34" t="str">
        <f t="shared" si="169"/>
        <v/>
      </c>
      <c r="O2767" s="34" t="str">
        <f t="shared" si="170"/>
        <v/>
      </c>
    </row>
    <row r="2768" spans="2:15" ht="18">
      <c r="B2768" s="2"/>
      <c r="L2768" s="34" t="str">
        <f t="shared" si="167"/>
        <v/>
      </c>
      <c r="M2768" s="34" t="str">
        <f t="shared" si="168"/>
        <v/>
      </c>
      <c r="N2768" s="34" t="str">
        <f t="shared" si="169"/>
        <v/>
      </c>
      <c r="O2768" s="34" t="str">
        <f t="shared" si="170"/>
        <v/>
      </c>
    </row>
    <row r="2769" spans="2:15" ht="18">
      <c r="B2769" s="2"/>
      <c r="L2769" s="34" t="str">
        <f t="shared" si="167"/>
        <v/>
      </c>
      <c r="M2769" s="34" t="str">
        <f t="shared" si="168"/>
        <v/>
      </c>
      <c r="N2769" s="34" t="str">
        <f t="shared" si="169"/>
        <v/>
      </c>
      <c r="O2769" s="34" t="str">
        <f t="shared" si="170"/>
        <v/>
      </c>
    </row>
    <row r="2770" spans="2:15" ht="18">
      <c r="B2770" s="2"/>
      <c r="L2770" s="34" t="str">
        <f t="shared" si="167"/>
        <v/>
      </c>
      <c r="M2770" s="34" t="str">
        <f t="shared" si="168"/>
        <v/>
      </c>
      <c r="N2770" s="34" t="str">
        <f t="shared" si="169"/>
        <v/>
      </c>
      <c r="O2770" s="34" t="str">
        <f t="shared" si="170"/>
        <v/>
      </c>
    </row>
    <row r="2771" spans="2:15" ht="18">
      <c r="B2771" s="2"/>
      <c r="L2771" s="34" t="str">
        <f t="shared" si="167"/>
        <v/>
      </c>
      <c r="M2771" s="34" t="str">
        <f t="shared" si="168"/>
        <v/>
      </c>
      <c r="N2771" s="34" t="str">
        <f t="shared" si="169"/>
        <v/>
      </c>
      <c r="O2771" s="34" t="str">
        <f t="shared" si="170"/>
        <v/>
      </c>
    </row>
    <row r="2772" spans="2:15" ht="18">
      <c r="B2772" s="2"/>
      <c r="L2772" s="34" t="str">
        <f t="shared" si="167"/>
        <v/>
      </c>
      <c r="M2772" s="34" t="str">
        <f t="shared" si="168"/>
        <v/>
      </c>
      <c r="N2772" s="34" t="str">
        <f t="shared" si="169"/>
        <v/>
      </c>
      <c r="O2772" s="34" t="str">
        <f t="shared" si="170"/>
        <v/>
      </c>
    </row>
    <row r="2773" spans="2:15" ht="18">
      <c r="B2773" s="2"/>
      <c r="L2773" s="34" t="str">
        <f t="shared" si="167"/>
        <v/>
      </c>
      <c r="M2773" s="34" t="str">
        <f t="shared" si="168"/>
        <v/>
      </c>
      <c r="N2773" s="34" t="str">
        <f t="shared" si="169"/>
        <v/>
      </c>
      <c r="O2773" s="34" t="str">
        <f t="shared" si="170"/>
        <v/>
      </c>
    </row>
    <row r="2774" spans="2:15" ht="18">
      <c r="B2774" s="2"/>
      <c r="L2774" s="34" t="str">
        <f t="shared" si="167"/>
        <v/>
      </c>
      <c r="M2774" s="34" t="str">
        <f t="shared" si="168"/>
        <v/>
      </c>
      <c r="N2774" s="34" t="str">
        <f t="shared" si="169"/>
        <v/>
      </c>
      <c r="O2774" s="34" t="str">
        <f t="shared" si="170"/>
        <v/>
      </c>
    </row>
    <row r="2775" spans="2:15" ht="18">
      <c r="B2775" s="2"/>
      <c r="L2775" s="34" t="str">
        <f t="shared" ref="L2775:L2838" si="171">IF($A2775="","",$D2775&amp;" ("&amp;$G2775&amp;")")</f>
        <v/>
      </c>
      <c r="M2775" s="34" t="str">
        <f t="shared" ref="M2775:M2838" si="172">IF($A2775="","",LEFT($F2775,2))</f>
        <v/>
      </c>
      <c r="N2775" s="34" t="str">
        <f t="shared" ref="N2775:N2838" si="173">IF($A2775="","",$J2775&amp;" "&amp;$I2775&amp;" ("&amp;$M2775&amp;")")</f>
        <v/>
      </c>
      <c r="O2775" s="34" t="str">
        <f t="shared" si="170"/>
        <v/>
      </c>
    </row>
    <row r="2776" spans="2:15" ht="18">
      <c r="B2776" s="2"/>
      <c r="L2776" s="34" t="str">
        <f t="shared" si="171"/>
        <v/>
      </c>
      <c r="M2776" s="34" t="str">
        <f t="shared" si="172"/>
        <v/>
      </c>
      <c r="N2776" s="34" t="str">
        <f t="shared" si="173"/>
        <v/>
      </c>
      <c r="O2776" s="34" t="str">
        <f t="shared" si="170"/>
        <v/>
      </c>
    </row>
    <row r="2777" spans="2:15" ht="18">
      <c r="B2777" s="2"/>
      <c r="L2777" s="34" t="str">
        <f t="shared" si="171"/>
        <v/>
      </c>
      <c r="M2777" s="34" t="str">
        <f t="shared" si="172"/>
        <v/>
      </c>
      <c r="N2777" s="34" t="str">
        <f t="shared" si="173"/>
        <v/>
      </c>
      <c r="O2777" s="34" t="str">
        <f t="shared" si="170"/>
        <v/>
      </c>
    </row>
    <row r="2778" spans="2:15" ht="18">
      <c r="B2778" s="2"/>
      <c r="L2778" s="34" t="str">
        <f t="shared" si="171"/>
        <v/>
      </c>
      <c r="M2778" s="34" t="str">
        <f t="shared" si="172"/>
        <v/>
      </c>
      <c r="N2778" s="34" t="str">
        <f t="shared" si="173"/>
        <v/>
      </c>
      <c r="O2778" s="34" t="str">
        <f t="shared" si="170"/>
        <v/>
      </c>
    </row>
    <row r="2779" spans="2:15" ht="18">
      <c r="B2779" s="2"/>
      <c r="L2779" s="34" t="str">
        <f t="shared" si="171"/>
        <v/>
      </c>
      <c r="M2779" s="34" t="str">
        <f t="shared" si="172"/>
        <v/>
      </c>
      <c r="N2779" s="34" t="str">
        <f t="shared" si="173"/>
        <v/>
      </c>
      <c r="O2779" s="34" t="str">
        <f t="shared" si="170"/>
        <v/>
      </c>
    </row>
    <row r="2780" spans="2:15" ht="18">
      <c r="B2780" s="2"/>
      <c r="L2780" s="34" t="str">
        <f t="shared" si="171"/>
        <v/>
      </c>
      <c r="M2780" s="34" t="str">
        <f t="shared" si="172"/>
        <v/>
      </c>
      <c r="N2780" s="34" t="str">
        <f t="shared" si="173"/>
        <v/>
      </c>
      <c r="O2780" s="34" t="str">
        <f t="shared" si="170"/>
        <v/>
      </c>
    </row>
    <row r="2781" spans="2:15" ht="18">
      <c r="B2781" s="2"/>
      <c r="L2781" s="34" t="str">
        <f t="shared" si="171"/>
        <v/>
      </c>
      <c r="M2781" s="34" t="str">
        <f t="shared" si="172"/>
        <v/>
      </c>
      <c r="N2781" s="34" t="str">
        <f t="shared" si="173"/>
        <v/>
      </c>
      <c r="O2781" s="34" t="str">
        <f t="shared" si="170"/>
        <v/>
      </c>
    </row>
    <row r="2782" spans="2:15" ht="18">
      <c r="B2782" s="2"/>
      <c r="L2782" s="34" t="str">
        <f t="shared" si="171"/>
        <v/>
      </c>
      <c r="M2782" s="34" t="str">
        <f t="shared" si="172"/>
        <v/>
      </c>
      <c r="N2782" s="34" t="str">
        <f t="shared" si="173"/>
        <v/>
      </c>
      <c r="O2782" s="34" t="str">
        <f t="shared" si="170"/>
        <v/>
      </c>
    </row>
    <row r="2783" spans="2:15" ht="18">
      <c r="B2783" s="2"/>
      <c r="L2783" s="34" t="str">
        <f t="shared" si="171"/>
        <v/>
      </c>
      <c r="M2783" s="34" t="str">
        <f t="shared" si="172"/>
        <v/>
      </c>
      <c r="N2783" s="34" t="str">
        <f t="shared" si="173"/>
        <v/>
      </c>
      <c r="O2783" s="34" t="str">
        <f t="shared" si="170"/>
        <v/>
      </c>
    </row>
    <row r="2784" spans="2:15" ht="18">
      <c r="B2784" s="2"/>
      <c r="L2784" s="34" t="str">
        <f t="shared" si="171"/>
        <v/>
      </c>
      <c r="M2784" s="34" t="str">
        <f t="shared" si="172"/>
        <v/>
      </c>
      <c r="N2784" s="34" t="str">
        <f t="shared" si="173"/>
        <v/>
      </c>
      <c r="O2784" s="34" t="str">
        <f t="shared" si="170"/>
        <v/>
      </c>
    </row>
    <row r="2785" spans="2:15" ht="18">
      <c r="B2785" s="2"/>
      <c r="L2785" s="34" t="str">
        <f t="shared" si="171"/>
        <v/>
      </c>
      <c r="M2785" s="34" t="str">
        <f t="shared" si="172"/>
        <v/>
      </c>
      <c r="N2785" s="34" t="str">
        <f t="shared" si="173"/>
        <v/>
      </c>
      <c r="O2785" s="34" t="str">
        <f t="shared" si="170"/>
        <v/>
      </c>
    </row>
    <row r="2786" spans="2:15" ht="18">
      <c r="B2786" s="2"/>
      <c r="L2786" s="34" t="str">
        <f t="shared" si="171"/>
        <v/>
      </c>
      <c r="M2786" s="34" t="str">
        <f t="shared" si="172"/>
        <v/>
      </c>
      <c r="N2786" s="34" t="str">
        <f t="shared" si="173"/>
        <v/>
      </c>
      <c r="O2786" s="34" t="str">
        <f t="shared" si="170"/>
        <v/>
      </c>
    </row>
    <row r="2787" spans="2:15" ht="18">
      <c r="B2787" s="2"/>
      <c r="L2787" s="34" t="str">
        <f t="shared" si="171"/>
        <v/>
      </c>
      <c r="M2787" s="34" t="str">
        <f t="shared" si="172"/>
        <v/>
      </c>
      <c r="N2787" s="34" t="str">
        <f t="shared" si="173"/>
        <v/>
      </c>
      <c r="O2787" s="34" t="str">
        <f t="shared" si="170"/>
        <v/>
      </c>
    </row>
    <row r="2788" spans="2:15" ht="18">
      <c r="B2788" s="2"/>
      <c r="L2788" s="34" t="str">
        <f t="shared" si="171"/>
        <v/>
      </c>
      <c r="M2788" s="34" t="str">
        <f t="shared" si="172"/>
        <v/>
      </c>
      <c r="N2788" s="34" t="str">
        <f t="shared" si="173"/>
        <v/>
      </c>
      <c r="O2788" s="34" t="str">
        <f t="shared" si="170"/>
        <v/>
      </c>
    </row>
    <row r="2789" spans="2:15" ht="18">
      <c r="B2789" s="2"/>
      <c r="L2789" s="34" t="str">
        <f t="shared" si="171"/>
        <v/>
      </c>
      <c r="M2789" s="34" t="str">
        <f t="shared" si="172"/>
        <v/>
      </c>
      <c r="N2789" s="34" t="str">
        <f t="shared" si="173"/>
        <v/>
      </c>
      <c r="O2789" s="34" t="str">
        <f t="shared" si="170"/>
        <v/>
      </c>
    </row>
    <row r="2790" spans="2:15" ht="18">
      <c r="B2790" s="2"/>
      <c r="L2790" s="34" t="str">
        <f t="shared" si="171"/>
        <v/>
      </c>
      <c r="M2790" s="34" t="str">
        <f t="shared" si="172"/>
        <v/>
      </c>
      <c r="N2790" s="34" t="str">
        <f t="shared" si="173"/>
        <v/>
      </c>
      <c r="O2790" s="34" t="str">
        <f t="shared" si="170"/>
        <v/>
      </c>
    </row>
    <row r="2791" spans="2:15" ht="18">
      <c r="B2791" s="2"/>
      <c r="L2791" s="34" t="str">
        <f t="shared" si="171"/>
        <v/>
      </c>
      <c r="M2791" s="34" t="str">
        <f t="shared" si="172"/>
        <v/>
      </c>
      <c r="N2791" s="34" t="str">
        <f t="shared" si="173"/>
        <v/>
      </c>
      <c r="O2791" s="34" t="str">
        <f t="shared" si="170"/>
        <v/>
      </c>
    </row>
    <row r="2792" spans="2:15" ht="18">
      <c r="B2792" s="2"/>
      <c r="L2792" s="34" t="str">
        <f t="shared" si="171"/>
        <v/>
      </c>
      <c r="M2792" s="34" t="str">
        <f t="shared" si="172"/>
        <v/>
      </c>
      <c r="N2792" s="34" t="str">
        <f t="shared" si="173"/>
        <v/>
      </c>
      <c r="O2792" s="34" t="str">
        <f t="shared" si="170"/>
        <v/>
      </c>
    </row>
    <row r="2793" spans="2:15" ht="18">
      <c r="B2793" s="2"/>
      <c r="L2793" s="34" t="str">
        <f t="shared" si="171"/>
        <v/>
      </c>
      <c r="M2793" s="34" t="str">
        <f t="shared" si="172"/>
        <v/>
      </c>
      <c r="N2793" s="34" t="str">
        <f t="shared" si="173"/>
        <v/>
      </c>
      <c r="O2793" s="34" t="str">
        <f t="shared" si="170"/>
        <v/>
      </c>
    </row>
    <row r="2794" spans="2:15" ht="18">
      <c r="B2794" s="2"/>
      <c r="L2794" s="34" t="str">
        <f t="shared" si="171"/>
        <v/>
      </c>
      <c r="M2794" s="34" t="str">
        <f t="shared" si="172"/>
        <v/>
      </c>
      <c r="N2794" s="34" t="str">
        <f t="shared" si="173"/>
        <v/>
      </c>
      <c r="O2794" s="34" t="str">
        <f t="shared" si="170"/>
        <v/>
      </c>
    </row>
    <row r="2795" spans="2:15" ht="18">
      <c r="B2795" s="2"/>
      <c r="L2795" s="34" t="str">
        <f t="shared" si="171"/>
        <v/>
      </c>
      <c r="M2795" s="34" t="str">
        <f t="shared" si="172"/>
        <v/>
      </c>
      <c r="N2795" s="34" t="str">
        <f t="shared" si="173"/>
        <v/>
      </c>
      <c r="O2795" s="34" t="str">
        <f t="shared" si="170"/>
        <v/>
      </c>
    </row>
    <row r="2796" spans="2:15" ht="18">
      <c r="B2796" s="2"/>
      <c r="L2796" s="34" t="str">
        <f t="shared" si="171"/>
        <v/>
      </c>
      <c r="M2796" s="34" t="str">
        <f t="shared" si="172"/>
        <v/>
      </c>
      <c r="N2796" s="34" t="str">
        <f t="shared" si="173"/>
        <v/>
      </c>
      <c r="O2796" s="34" t="str">
        <f t="shared" si="170"/>
        <v/>
      </c>
    </row>
    <row r="2797" spans="2:15" ht="18">
      <c r="B2797" s="2"/>
      <c r="L2797" s="34" t="str">
        <f t="shared" si="171"/>
        <v/>
      </c>
      <c r="M2797" s="34" t="str">
        <f t="shared" si="172"/>
        <v/>
      </c>
      <c r="N2797" s="34" t="str">
        <f t="shared" si="173"/>
        <v/>
      </c>
      <c r="O2797" s="34" t="str">
        <f t="shared" si="170"/>
        <v/>
      </c>
    </row>
    <row r="2798" spans="2:15" ht="18">
      <c r="B2798" s="2"/>
      <c r="L2798" s="34" t="str">
        <f t="shared" si="171"/>
        <v/>
      </c>
      <c r="M2798" s="34" t="str">
        <f t="shared" si="172"/>
        <v/>
      </c>
      <c r="N2798" s="34" t="str">
        <f t="shared" si="173"/>
        <v/>
      </c>
      <c r="O2798" s="34" t="str">
        <f t="shared" si="170"/>
        <v/>
      </c>
    </row>
    <row r="2799" spans="2:15" ht="18">
      <c r="B2799" s="2"/>
      <c r="L2799" s="34" t="str">
        <f t="shared" si="171"/>
        <v/>
      </c>
      <c r="M2799" s="34" t="str">
        <f t="shared" si="172"/>
        <v/>
      </c>
      <c r="N2799" s="34" t="str">
        <f t="shared" si="173"/>
        <v/>
      </c>
      <c r="O2799" s="34" t="str">
        <f t="shared" si="170"/>
        <v/>
      </c>
    </row>
    <row r="2800" spans="2:15" ht="18">
      <c r="B2800" s="2"/>
      <c r="L2800" s="34" t="str">
        <f t="shared" si="171"/>
        <v/>
      </c>
      <c r="M2800" s="34" t="str">
        <f t="shared" si="172"/>
        <v/>
      </c>
      <c r="N2800" s="34" t="str">
        <f t="shared" si="173"/>
        <v/>
      </c>
      <c r="O2800" s="34" t="str">
        <f t="shared" si="170"/>
        <v/>
      </c>
    </row>
    <row r="2801" spans="2:15" ht="18">
      <c r="B2801" s="2"/>
      <c r="L2801" s="34" t="str">
        <f t="shared" si="171"/>
        <v/>
      </c>
      <c r="M2801" s="34" t="str">
        <f t="shared" si="172"/>
        <v/>
      </c>
      <c r="N2801" s="34" t="str">
        <f t="shared" si="173"/>
        <v/>
      </c>
      <c r="O2801" s="34" t="str">
        <f t="shared" si="170"/>
        <v/>
      </c>
    </row>
    <row r="2802" spans="2:15" ht="18">
      <c r="B2802" s="2"/>
      <c r="L2802" s="34" t="str">
        <f t="shared" si="171"/>
        <v/>
      </c>
      <c r="M2802" s="34" t="str">
        <f t="shared" si="172"/>
        <v/>
      </c>
      <c r="N2802" s="34" t="str">
        <f t="shared" si="173"/>
        <v/>
      </c>
      <c r="O2802" s="34" t="str">
        <f t="shared" si="170"/>
        <v/>
      </c>
    </row>
    <row r="2803" spans="2:15" ht="18">
      <c r="B2803" s="2"/>
      <c r="L2803" s="34" t="str">
        <f t="shared" si="171"/>
        <v/>
      </c>
      <c r="M2803" s="34" t="str">
        <f t="shared" si="172"/>
        <v/>
      </c>
      <c r="N2803" s="34" t="str">
        <f t="shared" si="173"/>
        <v/>
      </c>
      <c r="O2803" s="34" t="str">
        <f t="shared" si="170"/>
        <v/>
      </c>
    </row>
    <row r="2804" spans="2:15" ht="18">
      <c r="B2804" s="2"/>
      <c r="L2804" s="34" t="str">
        <f t="shared" si="171"/>
        <v/>
      </c>
      <c r="M2804" s="34" t="str">
        <f t="shared" si="172"/>
        <v/>
      </c>
      <c r="N2804" s="34" t="str">
        <f t="shared" si="173"/>
        <v/>
      </c>
      <c r="O2804" s="34" t="str">
        <f t="shared" si="170"/>
        <v/>
      </c>
    </row>
    <row r="2805" spans="2:15" ht="18">
      <c r="B2805" s="2"/>
      <c r="L2805" s="34" t="str">
        <f t="shared" si="171"/>
        <v/>
      </c>
      <c r="M2805" s="34" t="str">
        <f t="shared" si="172"/>
        <v/>
      </c>
      <c r="N2805" s="34" t="str">
        <f t="shared" si="173"/>
        <v/>
      </c>
      <c r="O2805" s="34" t="str">
        <f t="shared" si="170"/>
        <v/>
      </c>
    </row>
    <row r="2806" spans="2:15" ht="18">
      <c r="B2806" s="2"/>
      <c r="L2806" s="34" t="str">
        <f t="shared" si="171"/>
        <v/>
      </c>
      <c r="M2806" s="34" t="str">
        <f t="shared" si="172"/>
        <v/>
      </c>
      <c r="N2806" s="34" t="str">
        <f t="shared" si="173"/>
        <v/>
      </c>
      <c r="O2806" s="34" t="str">
        <f t="shared" si="170"/>
        <v/>
      </c>
    </row>
    <row r="2807" spans="2:15" ht="18">
      <c r="B2807" s="2"/>
      <c r="L2807" s="34" t="str">
        <f t="shared" si="171"/>
        <v/>
      </c>
      <c r="M2807" s="34" t="str">
        <f t="shared" si="172"/>
        <v/>
      </c>
      <c r="N2807" s="34" t="str">
        <f t="shared" si="173"/>
        <v/>
      </c>
      <c r="O2807" s="34" t="str">
        <f t="shared" si="170"/>
        <v/>
      </c>
    </row>
    <row r="2808" spans="2:15" ht="18">
      <c r="B2808" s="2"/>
      <c r="L2808" s="34" t="str">
        <f t="shared" si="171"/>
        <v/>
      </c>
      <c r="M2808" s="34" t="str">
        <f t="shared" si="172"/>
        <v/>
      </c>
      <c r="N2808" s="34" t="str">
        <f t="shared" si="173"/>
        <v/>
      </c>
      <c r="O2808" s="34" t="str">
        <f t="shared" si="170"/>
        <v/>
      </c>
    </row>
    <row r="2809" spans="2:15" ht="18">
      <c r="B2809" s="2"/>
      <c r="L2809" s="34" t="str">
        <f t="shared" si="171"/>
        <v/>
      </c>
      <c r="M2809" s="34" t="str">
        <f t="shared" si="172"/>
        <v/>
      </c>
      <c r="N2809" s="34" t="str">
        <f t="shared" si="173"/>
        <v/>
      </c>
      <c r="O2809" s="34" t="str">
        <f t="shared" si="170"/>
        <v/>
      </c>
    </row>
    <row r="2810" spans="2:15" ht="18">
      <c r="B2810" s="2"/>
      <c r="L2810" s="34" t="str">
        <f t="shared" si="171"/>
        <v/>
      </c>
      <c r="M2810" s="34" t="str">
        <f t="shared" si="172"/>
        <v/>
      </c>
      <c r="N2810" s="34" t="str">
        <f t="shared" si="173"/>
        <v/>
      </c>
      <c r="O2810" s="34" t="str">
        <f t="shared" ref="O2810:O2873" si="174">IF($A2810="","",100000000+$A2810)</f>
        <v/>
      </c>
    </row>
    <row r="2811" spans="2:15" ht="18">
      <c r="B2811" s="2"/>
      <c r="L2811" s="34" t="str">
        <f t="shared" si="171"/>
        <v/>
      </c>
      <c r="M2811" s="34" t="str">
        <f t="shared" si="172"/>
        <v/>
      </c>
      <c r="N2811" s="34" t="str">
        <f t="shared" si="173"/>
        <v/>
      </c>
      <c r="O2811" s="34" t="str">
        <f t="shared" si="174"/>
        <v/>
      </c>
    </row>
    <row r="2812" spans="2:15" ht="18">
      <c r="B2812" s="2"/>
      <c r="L2812" s="34" t="str">
        <f t="shared" si="171"/>
        <v/>
      </c>
      <c r="M2812" s="34" t="str">
        <f t="shared" si="172"/>
        <v/>
      </c>
      <c r="N2812" s="34" t="str">
        <f t="shared" si="173"/>
        <v/>
      </c>
      <c r="O2812" s="34" t="str">
        <f t="shared" si="174"/>
        <v/>
      </c>
    </row>
    <row r="2813" spans="2:15" ht="18">
      <c r="B2813" s="2"/>
      <c r="L2813" s="34" t="str">
        <f t="shared" si="171"/>
        <v/>
      </c>
      <c r="M2813" s="34" t="str">
        <f t="shared" si="172"/>
        <v/>
      </c>
      <c r="N2813" s="34" t="str">
        <f t="shared" si="173"/>
        <v/>
      </c>
      <c r="O2813" s="34" t="str">
        <f t="shared" si="174"/>
        <v/>
      </c>
    </row>
    <row r="2814" spans="2:15" ht="18">
      <c r="B2814" s="2"/>
      <c r="L2814" s="34" t="str">
        <f t="shared" si="171"/>
        <v/>
      </c>
      <c r="M2814" s="34" t="str">
        <f t="shared" si="172"/>
        <v/>
      </c>
      <c r="N2814" s="34" t="str">
        <f t="shared" si="173"/>
        <v/>
      </c>
      <c r="O2814" s="34" t="str">
        <f t="shared" si="174"/>
        <v/>
      </c>
    </row>
    <row r="2815" spans="2:15" ht="18">
      <c r="B2815" s="2"/>
      <c r="L2815" s="34" t="str">
        <f t="shared" si="171"/>
        <v/>
      </c>
      <c r="M2815" s="34" t="str">
        <f t="shared" si="172"/>
        <v/>
      </c>
      <c r="N2815" s="34" t="str">
        <f t="shared" si="173"/>
        <v/>
      </c>
      <c r="O2815" s="34" t="str">
        <f t="shared" si="174"/>
        <v/>
      </c>
    </row>
    <row r="2816" spans="2:15" ht="18">
      <c r="B2816" s="2"/>
      <c r="L2816" s="34" t="str">
        <f t="shared" si="171"/>
        <v/>
      </c>
      <c r="M2816" s="34" t="str">
        <f t="shared" si="172"/>
        <v/>
      </c>
      <c r="N2816" s="34" t="str">
        <f t="shared" si="173"/>
        <v/>
      </c>
      <c r="O2816" s="34" t="str">
        <f t="shared" si="174"/>
        <v/>
      </c>
    </row>
    <row r="2817" spans="2:15" ht="18">
      <c r="B2817" s="2"/>
      <c r="L2817" s="34" t="str">
        <f t="shared" si="171"/>
        <v/>
      </c>
      <c r="M2817" s="34" t="str">
        <f t="shared" si="172"/>
        <v/>
      </c>
      <c r="N2817" s="34" t="str">
        <f t="shared" si="173"/>
        <v/>
      </c>
      <c r="O2817" s="34" t="str">
        <f t="shared" si="174"/>
        <v/>
      </c>
    </row>
    <row r="2818" spans="2:15" ht="18">
      <c r="B2818" s="2"/>
      <c r="L2818" s="34" t="str">
        <f t="shared" si="171"/>
        <v/>
      </c>
      <c r="M2818" s="34" t="str">
        <f t="shared" si="172"/>
        <v/>
      </c>
      <c r="N2818" s="34" t="str">
        <f t="shared" si="173"/>
        <v/>
      </c>
      <c r="O2818" s="34" t="str">
        <f t="shared" si="174"/>
        <v/>
      </c>
    </row>
    <row r="2819" spans="2:15" ht="18">
      <c r="B2819" s="2"/>
      <c r="L2819" s="34" t="str">
        <f t="shared" si="171"/>
        <v/>
      </c>
      <c r="M2819" s="34" t="str">
        <f t="shared" si="172"/>
        <v/>
      </c>
      <c r="N2819" s="34" t="str">
        <f t="shared" si="173"/>
        <v/>
      </c>
      <c r="O2819" s="34" t="str">
        <f t="shared" si="174"/>
        <v/>
      </c>
    </row>
    <row r="2820" spans="2:15" ht="18">
      <c r="B2820" s="2"/>
      <c r="L2820" s="34" t="str">
        <f t="shared" si="171"/>
        <v/>
      </c>
      <c r="M2820" s="34" t="str">
        <f t="shared" si="172"/>
        <v/>
      </c>
      <c r="N2820" s="34" t="str">
        <f t="shared" si="173"/>
        <v/>
      </c>
      <c r="O2820" s="34" t="str">
        <f t="shared" si="174"/>
        <v/>
      </c>
    </row>
    <row r="2821" spans="2:15" ht="18">
      <c r="B2821" s="2"/>
      <c r="L2821" s="34" t="str">
        <f t="shared" si="171"/>
        <v/>
      </c>
      <c r="M2821" s="34" t="str">
        <f t="shared" si="172"/>
        <v/>
      </c>
      <c r="N2821" s="34" t="str">
        <f t="shared" si="173"/>
        <v/>
      </c>
      <c r="O2821" s="34" t="str">
        <f t="shared" si="174"/>
        <v/>
      </c>
    </row>
    <row r="2822" spans="2:15" ht="18">
      <c r="B2822" s="2"/>
      <c r="L2822" s="34" t="str">
        <f t="shared" si="171"/>
        <v/>
      </c>
      <c r="M2822" s="34" t="str">
        <f t="shared" si="172"/>
        <v/>
      </c>
      <c r="N2822" s="34" t="str">
        <f t="shared" si="173"/>
        <v/>
      </c>
      <c r="O2822" s="34" t="str">
        <f t="shared" si="174"/>
        <v/>
      </c>
    </row>
    <row r="2823" spans="2:15" ht="18">
      <c r="B2823" s="2"/>
      <c r="L2823" s="34" t="str">
        <f t="shared" si="171"/>
        <v/>
      </c>
      <c r="M2823" s="34" t="str">
        <f t="shared" si="172"/>
        <v/>
      </c>
      <c r="N2823" s="34" t="str">
        <f t="shared" si="173"/>
        <v/>
      </c>
      <c r="O2823" s="34" t="str">
        <f t="shared" si="174"/>
        <v/>
      </c>
    </row>
    <row r="2824" spans="2:15" ht="18">
      <c r="B2824" s="2"/>
      <c r="L2824" s="34" t="str">
        <f t="shared" si="171"/>
        <v/>
      </c>
      <c r="M2824" s="34" t="str">
        <f t="shared" si="172"/>
        <v/>
      </c>
      <c r="N2824" s="34" t="str">
        <f t="shared" si="173"/>
        <v/>
      </c>
      <c r="O2824" s="34" t="str">
        <f t="shared" si="174"/>
        <v/>
      </c>
    </row>
    <row r="2825" spans="2:15" ht="18">
      <c r="B2825" s="2"/>
      <c r="L2825" s="34" t="str">
        <f t="shared" si="171"/>
        <v/>
      </c>
      <c r="M2825" s="34" t="str">
        <f t="shared" si="172"/>
        <v/>
      </c>
      <c r="N2825" s="34" t="str">
        <f t="shared" si="173"/>
        <v/>
      </c>
      <c r="O2825" s="34" t="str">
        <f t="shared" si="174"/>
        <v/>
      </c>
    </row>
    <row r="2826" spans="2:15" ht="18">
      <c r="B2826" s="2"/>
      <c r="L2826" s="34" t="str">
        <f t="shared" si="171"/>
        <v/>
      </c>
      <c r="M2826" s="34" t="str">
        <f t="shared" si="172"/>
        <v/>
      </c>
      <c r="N2826" s="34" t="str">
        <f t="shared" si="173"/>
        <v/>
      </c>
      <c r="O2826" s="34" t="str">
        <f t="shared" si="174"/>
        <v/>
      </c>
    </row>
    <row r="2827" spans="2:15" ht="18">
      <c r="B2827" s="2"/>
      <c r="L2827" s="34" t="str">
        <f t="shared" si="171"/>
        <v/>
      </c>
      <c r="M2827" s="34" t="str">
        <f t="shared" si="172"/>
        <v/>
      </c>
      <c r="N2827" s="34" t="str">
        <f t="shared" si="173"/>
        <v/>
      </c>
      <c r="O2827" s="34" t="str">
        <f t="shared" si="174"/>
        <v/>
      </c>
    </row>
    <row r="2828" spans="2:15" ht="18">
      <c r="B2828" s="2"/>
      <c r="L2828" s="34" t="str">
        <f t="shared" si="171"/>
        <v/>
      </c>
      <c r="M2828" s="34" t="str">
        <f t="shared" si="172"/>
        <v/>
      </c>
      <c r="N2828" s="34" t="str">
        <f t="shared" si="173"/>
        <v/>
      </c>
      <c r="O2828" s="34" t="str">
        <f t="shared" si="174"/>
        <v/>
      </c>
    </row>
    <row r="2829" spans="2:15" ht="18">
      <c r="B2829" s="2"/>
      <c r="L2829" s="34" t="str">
        <f t="shared" si="171"/>
        <v/>
      </c>
      <c r="M2829" s="34" t="str">
        <f t="shared" si="172"/>
        <v/>
      </c>
      <c r="N2829" s="34" t="str">
        <f t="shared" si="173"/>
        <v/>
      </c>
      <c r="O2829" s="34" t="str">
        <f t="shared" si="174"/>
        <v/>
      </c>
    </row>
    <row r="2830" spans="2:15" ht="18">
      <c r="B2830" s="2"/>
      <c r="L2830" s="34" t="str">
        <f t="shared" si="171"/>
        <v/>
      </c>
      <c r="M2830" s="34" t="str">
        <f t="shared" si="172"/>
        <v/>
      </c>
      <c r="N2830" s="34" t="str">
        <f t="shared" si="173"/>
        <v/>
      </c>
      <c r="O2830" s="34" t="str">
        <f t="shared" si="174"/>
        <v/>
      </c>
    </row>
    <row r="2831" spans="2:15" ht="18">
      <c r="B2831" s="2"/>
      <c r="L2831" s="34" t="str">
        <f t="shared" si="171"/>
        <v/>
      </c>
      <c r="M2831" s="34" t="str">
        <f t="shared" si="172"/>
        <v/>
      </c>
      <c r="N2831" s="34" t="str">
        <f t="shared" si="173"/>
        <v/>
      </c>
      <c r="O2831" s="34" t="str">
        <f t="shared" si="174"/>
        <v/>
      </c>
    </row>
    <row r="2832" spans="2:15" ht="18">
      <c r="B2832" s="2"/>
      <c r="L2832" s="34" t="str">
        <f t="shared" si="171"/>
        <v/>
      </c>
      <c r="M2832" s="34" t="str">
        <f t="shared" si="172"/>
        <v/>
      </c>
      <c r="N2832" s="34" t="str">
        <f t="shared" si="173"/>
        <v/>
      </c>
      <c r="O2832" s="34" t="str">
        <f t="shared" si="174"/>
        <v/>
      </c>
    </row>
    <row r="2833" spans="2:15" ht="18">
      <c r="B2833" s="2"/>
      <c r="L2833" s="34" t="str">
        <f t="shared" si="171"/>
        <v/>
      </c>
      <c r="M2833" s="34" t="str">
        <f t="shared" si="172"/>
        <v/>
      </c>
      <c r="N2833" s="34" t="str">
        <f t="shared" si="173"/>
        <v/>
      </c>
      <c r="O2833" s="34" t="str">
        <f t="shared" si="174"/>
        <v/>
      </c>
    </row>
    <row r="2834" spans="2:15" ht="18">
      <c r="B2834" s="2"/>
      <c r="L2834" s="34" t="str">
        <f t="shared" si="171"/>
        <v/>
      </c>
      <c r="M2834" s="34" t="str">
        <f t="shared" si="172"/>
        <v/>
      </c>
      <c r="N2834" s="34" t="str">
        <f t="shared" si="173"/>
        <v/>
      </c>
      <c r="O2834" s="34" t="str">
        <f t="shared" si="174"/>
        <v/>
      </c>
    </row>
    <row r="2835" spans="2:15" ht="18">
      <c r="B2835" s="2"/>
      <c r="L2835" s="34" t="str">
        <f t="shared" si="171"/>
        <v/>
      </c>
      <c r="M2835" s="34" t="str">
        <f t="shared" si="172"/>
        <v/>
      </c>
      <c r="N2835" s="34" t="str">
        <f t="shared" si="173"/>
        <v/>
      </c>
      <c r="O2835" s="34" t="str">
        <f t="shared" si="174"/>
        <v/>
      </c>
    </row>
    <row r="2836" spans="2:15" ht="18">
      <c r="B2836" s="2"/>
      <c r="L2836" s="34" t="str">
        <f t="shared" si="171"/>
        <v/>
      </c>
      <c r="M2836" s="34" t="str">
        <f t="shared" si="172"/>
        <v/>
      </c>
      <c r="N2836" s="34" t="str">
        <f t="shared" si="173"/>
        <v/>
      </c>
      <c r="O2836" s="34" t="str">
        <f t="shared" si="174"/>
        <v/>
      </c>
    </row>
    <row r="2837" spans="2:15" ht="18">
      <c r="B2837" s="2"/>
      <c r="L2837" s="34" t="str">
        <f t="shared" si="171"/>
        <v/>
      </c>
      <c r="M2837" s="34" t="str">
        <f t="shared" si="172"/>
        <v/>
      </c>
      <c r="N2837" s="34" t="str">
        <f t="shared" si="173"/>
        <v/>
      </c>
      <c r="O2837" s="34" t="str">
        <f t="shared" si="174"/>
        <v/>
      </c>
    </row>
    <row r="2838" spans="2:15" ht="18">
      <c r="B2838" s="2"/>
      <c r="L2838" s="34" t="str">
        <f t="shared" si="171"/>
        <v/>
      </c>
      <c r="M2838" s="34" t="str">
        <f t="shared" si="172"/>
        <v/>
      </c>
      <c r="N2838" s="34" t="str">
        <f t="shared" si="173"/>
        <v/>
      </c>
      <c r="O2838" s="34" t="str">
        <f t="shared" si="174"/>
        <v/>
      </c>
    </row>
    <row r="2839" spans="2:15" ht="18">
      <c r="B2839" s="2"/>
      <c r="L2839" s="34" t="str">
        <f t="shared" ref="L2839:L2902" si="175">IF($A2839="","",$D2839&amp;" ("&amp;$G2839&amp;")")</f>
        <v/>
      </c>
      <c r="M2839" s="34" t="str">
        <f t="shared" ref="M2839:M2902" si="176">IF($A2839="","",LEFT($F2839,2))</f>
        <v/>
      </c>
      <c r="N2839" s="34" t="str">
        <f t="shared" ref="N2839:N2902" si="177">IF($A2839="","",$J2839&amp;" "&amp;$I2839&amp;" ("&amp;$M2839&amp;")")</f>
        <v/>
      </c>
      <c r="O2839" s="34" t="str">
        <f t="shared" si="174"/>
        <v/>
      </c>
    </row>
    <row r="2840" spans="2:15" ht="18">
      <c r="B2840" s="2"/>
      <c r="L2840" s="34" t="str">
        <f t="shared" si="175"/>
        <v/>
      </c>
      <c r="M2840" s="34" t="str">
        <f t="shared" si="176"/>
        <v/>
      </c>
      <c r="N2840" s="34" t="str">
        <f t="shared" si="177"/>
        <v/>
      </c>
      <c r="O2840" s="34" t="str">
        <f t="shared" si="174"/>
        <v/>
      </c>
    </row>
    <row r="2841" spans="2:15" ht="18">
      <c r="B2841" s="2"/>
      <c r="L2841" s="34" t="str">
        <f t="shared" si="175"/>
        <v/>
      </c>
      <c r="M2841" s="34" t="str">
        <f t="shared" si="176"/>
        <v/>
      </c>
      <c r="N2841" s="34" t="str">
        <f t="shared" si="177"/>
        <v/>
      </c>
      <c r="O2841" s="34" t="str">
        <f t="shared" si="174"/>
        <v/>
      </c>
    </row>
    <row r="2842" spans="2:15" ht="18">
      <c r="B2842" s="2"/>
      <c r="L2842" s="34" t="str">
        <f t="shared" si="175"/>
        <v/>
      </c>
      <c r="M2842" s="34" t="str">
        <f t="shared" si="176"/>
        <v/>
      </c>
      <c r="N2842" s="34" t="str">
        <f t="shared" si="177"/>
        <v/>
      </c>
      <c r="O2842" s="34" t="str">
        <f t="shared" si="174"/>
        <v/>
      </c>
    </row>
    <row r="2843" spans="2:15" ht="18">
      <c r="B2843" s="2"/>
      <c r="L2843" s="34" t="str">
        <f t="shared" si="175"/>
        <v/>
      </c>
      <c r="M2843" s="34" t="str">
        <f t="shared" si="176"/>
        <v/>
      </c>
      <c r="N2843" s="34" t="str">
        <f t="shared" si="177"/>
        <v/>
      </c>
      <c r="O2843" s="34" t="str">
        <f t="shared" si="174"/>
        <v/>
      </c>
    </row>
    <row r="2844" spans="2:15" ht="18">
      <c r="B2844" s="2"/>
      <c r="L2844" s="34" t="str">
        <f t="shared" si="175"/>
        <v/>
      </c>
      <c r="M2844" s="34" t="str">
        <f t="shared" si="176"/>
        <v/>
      </c>
      <c r="N2844" s="34" t="str">
        <f t="shared" si="177"/>
        <v/>
      </c>
      <c r="O2844" s="34" t="str">
        <f t="shared" si="174"/>
        <v/>
      </c>
    </row>
    <row r="2845" spans="2:15" ht="18">
      <c r="B2845" s="2"/>
      <c r="L2845" s="34" t="str">
        <f t="shared" si="175"/>
        <v/>
      </c>
      <c r="M2845" s="34" t="str">
        <f t="shared" si="176"/>
        <v/>
      </c>
      <c r="N2845" s="34" t="str">
        <f t="shared" si="177"/>
        <v/>
      </c>
      <c r="O2845" s="34" t="str">
        <f t="shared" si="174"/>
        <v/>
      </c>
    </row>
    <row r="2846" spans="2:15" ht="18">
      <c r="B2846" s="2"/>
      <c r="L2846" s="34" t="str">
        <f t="shared" si="175"/>
        <v/>
      </c>
      <c r="M2846" s="34" t="str">
        <f t="shared" si="176"/>
        <v/>
      </c>
      <c r="N2846" s="34" t="str">
        <f t="shared" si="177"/>
        <v/>
      </c>
      <c r="O2846" s="34" t="str">
        <f t="shared" si="174"/>
        <v/>
      </c>
    </row>
    <row r="2847" spans="2:15" ht="18">
      <c r="B2847" s="2"/>
      <c r="L2847" s="34" t="str">
        <f t="shared" si="175"/>
        <v/>
      </c>
      <c r="M2847" s="34" t="str">
        <f t="shared" si="176"/>
        <v/>
      </c>
      <c r="N2847" s="34" t="str">
        <f t="shared" si="177"/>
        <v/>
      </c>
      <c r="O2847" s="34" t="str">
        <f t="shared" si="174"/>
        <v/>
      </c>
    </row>
    <row r="2848" spans="2:15" ht="18">
      <c r="B2848" s="2"/>
      <c r="L2848" s="34" t="str">
        <f t="shared" si="175"/>
        <v/>
      </c>
      <c r="M2848" s="34" t="str">
        <f t="shared" si="176"/>
        <v/>
      </c>
      <c r="N2848" s="34" t="str">
        <f t="shared" si="177"/>
        <v/>
      </c>
      <c r="O2848" s="34" t="str">
        <f t="shared" si="174"/>
        <v/>
      </c>
    </row>
    <row r="2849" spans="2:15" ht="18">
      <c r="B2849" s="2"/>
      <c r="L2849" s="34" t="str">
        <f t="shared" si="175"/>
        <v/>
      </c>
      <c r="M2849" s="34" t="str">
        <f t="shared" si="176"/>
        <v/>
      </c>
      <c r="N2849" s="34" t="str">
        <f t="shared" si="177"/>
        <v/>
      </c>
      <c r="O2849" s="34" t="str">
        <f t="shared" si="174"/>
        <v/>
      </c>
    </row>
    <row r="2850" spans="2:15" ht="18">
      <c r="B2850" s="2"/>
      <c r="L2850" s="34" t="str">
        <f t="shared" si="175"/>
        <v/>
      </c>
      <c r="M2850" s="34" t="str">
        <f t="shared" si="176"/>
        <v/>
      </c>
      <c r="N2850" s="34" t="str">
        <f t="shared" si="177"/>
        <v/>
      </c>
      <c r="O2850" s="34" t="str">
        <f t="shared" si="174"/>
        <v/>
      </c>
    </row>
    <row r="2851" spans="2:15" ht="18">
      <c r="B2851" s="2"/>
      <c r="L2851" s="34" t="str">
        <f t="shared" si="175"/>
        <v/>
      </c>
      <c r="M2851" s="34" t="str">
        <f t="shared" si="176"/>
        <v/>
      </c>
      <c r="N2851" s="34" t="str">
        <f t="shared" si="177"/>
        <v/>
      </c>
      <c r="O2851" s="34" t="str">
        <f t="shared" si="174"/>
        <v/>
      </c>
    </row>
    <row r="2852" spans="2:15" ht="18">
      <c r="B2852" s="2"/>
      <c r="L2852" s="34" t="str">
        <f t="shared" si="175"/>
        <v/>
      </c>
      <c r="M2852" s="34" t="str">
        <f t="shared" si="176"/>
        <v/>
      </c>
      <c r="N2852" s="34" t="str">
        <f t="shared" si="177"/>
        <v/>
      </c>
      <c r="O2852" s="34" t="str">
        <f t="shared" si="174"/>
        <v/>
      </c>
    </row>
    <row r="2853" spans="2:15" ht="18">
      <c r="B2853" s="2"/>
      <c r="L2853" s="34" t="str">
        <f t="shared" si="175"/>
        <v/>
      </c>
      <c r="M2853" s="34" t="str">
        <f t="shared" si="176"/>
        <v/>
      </c>
      <c r="N2853" s="34" t="str">
        <f t="shared" si="177"/>
        <v/>
      </c>
      <c r="O2853" s="34" t="str">
        <f t="shared" si="174"/>
        <v/>
      </c>
    </row>
    <row r="2854" spans="2:15" ht="18">
      <c r="B2854" s="2"/>
      <c r="L2854" s="34" t="str">
        <f t="shared" si="175"/>
        <v/>
      </c>
      <c r="M2854" s="34" t="str">
        <f t="shared" si="176"/>
        <v/>
      </c>
      <c r="N2854" s="34" t="str">
        <f t="shared" si="177"/>
        <v/>
      </c>
      <c r="O2854" s="34" t="str">
        <f t="shared" si="174"/>
        <v/>
      </c>
    </row>
    <row r="2855" spans="2:15" ht="18">
      <c r="B2855" s="2"/>
      <c r="L2855" s="34" t="str">
        <f t="shared" si="175"/>
        <v/>
      </c>
      <c r="M2855" s="34" t="str">
        <f t="shared" si="176"/>
        <v/>
      </c>
      <c r="N2855" s="34" t="str">
        <f t="shared" si="177"/>
        <v/>
      </c>
      <c r="O2855" s="34" t="str">
        <f t="shared" si="174"/>
        <v/>
      </c>
    </row>
    <row r="2856" spans="2:15" ht="18">
      <c r="B2856" s="2"/>
      <c r="L2856" s="34" t="str">
        <f t="shared" si="175"/>
        <v/>
      </c>
      <c r="M2856" s="34" t="str">
        <f t="shared" si="176"/>
        <v/>
      </c>
      <c r="N2856" s="34" t="str">
        <f t="shared" si="177"/>
        <v/>
      </c>
      <c r="O2856" s="34" t="str">
        <f t="shared" si="174"/>
        <v/>
      </c>
    </row>
    <row r="2857" spans="2:15" ht="18">
      <c r="B2857" s="2"/>
      <c r="L2857" s="34" t="str">
        <f t="shared" si="175"/>
        <v/>
      </c>
      <c r="M2857" s="34" t="str">
        <f t="shared" si="176"/>
        <v/>
      </c>
      <c r="N2857" s="34" t="str">
        <f t="shared" si="177"/>
        <v/>
      </c>
      <c r="O2857" s="34" t="str">
        <f t="shared" si="174"/>
        <v/>
      </c>
    </row>
    <row r="2858" spans="2:15" ht="18">
      <c r="B2858" s="2"/>
      <c r="L2858" s="34" t="str">
        <f t="shared" si="175"/>
        <v/>
      </c>
      <c r="M2858" s="34" t="str">
        <f t="shared" si="176"/>
        <v/>
      </c>
      <c r="N2858" s="34" t="str">
        <f t="shared" si="177"/>
        <v/>
      </c>
      <c r="O2858" s="34" t="str">
        <f t="shared" si="174"/>
        <v/>
      </c>
    </row>
    <row r="2859" spans="2:15" ht="18">
      <c r="B2859" s="2"/>
      <c r="L2859" s="34" t="str">
        <f t="shared" si="175"/>
        <v/>
      </c>
      <c r="M2859" s="34" t="str">
        <f t="shared" si="176"/>
        <v/>
      </c>
      <c r="N2859" s="34" t="str">
        <f t="shared" si="177"/>
        <v/>
      </c>
      <c r="O2859" s="34" t="str">
        <f t="shared" si="174"/>
        <v/>
      </c>
    </row>
    <row r="2860" spans="2:15" ht="18">
      <c r="B2860" s="2"/>
      <c r="L2860" s="34" t="str">
        <f t="shared" si="175"/>
        <v/>
      </c>
      <c r="M2860" s="34" t="str">
        <f t="shared" si="176"/>
        <v/>
      </c>
      <c r="N2860" s="34" t="str">
        <f t="shared" si="177"/>
        <v/>
      </c>
      <c r="O2860" s="34" t="str">
        <f t="shared" si="174"/>
        <v/>
      </c>
    </row>
    <row r="2861" spans="2:15" ht="18">
      <c r="B2861" s="2"/>
      <c r="L2861" s="34" t="str">
        <f t="shared" si="175"/>
        <v/>
      </c>
      <c r="M2861" s="34" t="str">
        <f t="shared" si="176"/>
        <v/>
      </c>
      <c r="N2861" s="34" t="str">
        <f t="shared" si="177"/>
        <v/>
      </c>
      <c r="O2861" s="34" t="str">
        <f t="shared" si="174"/>
        <v/>
      </c>
    </row>
    <row r="2862" spans="2:15" ht="18">
      <c r="B2862" s="2"/>
      <c r="L2862" s="34" t="str">
        <f t="shared" si="175"/>
        <v/>
      </c>
      <c r="M2862" s="34" t="str">
        <f t="shared" si="176"/>
        <v/>
      </c>
      <c r="N2862" s="34" t="str">
        <f t="shared" si="177"/>
        <v/>
      </c>
      <c r="O2862" s="34" t="str">
        <f t="shared" si="174"/>
        <v/>
      </c>
    </row>
    <row r="2863" spans="2:15" ht="18">
      <c r="B2863" s="2"/>
      <c r="L2863" s="34" t="str">
        <f t="shared" si="175"/>
        <v/>
      </c>
      <c r="M2863" s="34" t="str">
        <f t="shared" si="176"/>
        <v/>
      </c>
      <c r="N2863" s="34" t="str">
        <f t="shared" si="177"/>
        <v/>
      </c>
      <c r="O2863" s="34" t="str">
        <f t="shared" si="174"/>
        <v/>
      </c>
    </row>
    <row r="2864" spans="2:15" ht="18">
      <c r="B2864" s="2"/>
      <c r="L2864" s="34" t="str">
        <f t="shared" si="175"/>
        <v/>
      </c>
      <c r="M2864" s="34" t="str">
        <f t="shared" si="176"/>
        <v/>
      </c>
      <c r="N2864" s="34" t="str">
        <f t="shared" si="177"/>
        <v/>
      </c>
      <c r="O2864" s="34" t="str">
        <f t="shared" si="174"/>
        <v/>
      </c>
    </row>
    <row r="2865" spans="2:15" ht="18">
      <c r="B2865" s="2"/>
      <c r="L2865" s="34" t="str">
        <f t="shared" si="175"/>
        <v/>
      </c>
      <c r="M2865" s="34" t="str">
        <f t="shared" si="176"/>
        <v/>
      </c>
      <c r="N2865" s="34" t="str">
        <f t="shared" si="177"/>
        <v/>
      </c>
      <c r="O2865" s="34" t="str">
        <f t="shared" si="174"/>
        <v/>
      </c>
    </row>
    <row r="2866" spans="2:15" ht="18">
      <c r="B2866" s="2"/>
      <c r="L2866" s="34" t="str">
        <f t="shared" si="175"/>
        <v/>
      </c>
      <c r="M2866" s="34" t="str">
        <f t="shared" si="176"/>
        <v/>
      </c>
      <c r="N2866" s="34" t="str">
        <f t="shared" si="177"/>
        <v/>
      </c>
      <c r="O2866" s="34" t="str">
        <f t="shared" si="174"/>
        <v/>
      </c>
    </row>
    <row r="2867" spans="2:15" ht="18">
      <c r="B2867" s="2"/>
      <c r="L2867" s="34" t="str">
        <f t="shared" si="175"/>
        <v/>
      </c>
      <c r="M2867" s="34" t="str">
        <f t="shared" si="176"/>
        <v/>
      </c>
      <c r="N2867" s="34" t="str">
        <f t="shared" si="177"/>
        <v/>
      </c>
      <c r="O2867" s="34" t="str">
        <f t="shared" si="174"/>
        <v/>
      </c>
    </row>
    <row r="2868" spans="2:15" ht="18">
      <c r="B2868" s="2"/>
      <c r="L2868" s="34" t="str">
        <f t="shared" si="175"/>
        <v/>
      </c>
      <c r="M2868" s="34" t="str">
        <f t="shared" si="176"/>
        <v/>
      </c>
      <c r="N2868" s="34" t="str">
        <f t="shared" si="177"/>
        <v/>
      </c>
      <c r="O2868" s="34" t="str">
        <f t="shared" si="174"/>
        <v/>
      </c>
    </row>
    <row r="2869" spans="2:15" ht="18">
      <c r="B2869" s="2"/>
      <c r="L2869" s="34" t="str">
        <f t="shared" si="175"/>
        <v/>
      </c>
      <c r="M2869" s="34" t="str">
        <f t="shared" si="176"/>
        <v/>
      </c>
      <c r="N2869" s="34" t="str">
        <f t="shared" si="177"/>
        <v/>
      </c>
      <c r="O2869" s="34" t="str">
        <f t="shared" si="174"/>
        <v/>
      </c>
    </row>
    <row r="2870" spans="2:15" ht="18">
      <c r="B2870" s="2"/>
      <c r="L2870" s="34" t="str">
        <f t="shared" si="175"/>
        <v/>
      </c>
      <c r="M2870" s="34" t="str">
        <f t="shared" si="176"/>
        <v/>
      </c>
      <c r="N2870" s="34" t="str">
        <f t="shared" si="177"/>
        <v/>
      </c>
      <c r="O2870" s="34" t="str">
        <f t="shared" si="174"/>
        <v/>
      </c>
    </row>
    <row r="2871" spans="2:15" ht="18">
      <c r="B2871" s="2"/>
      <c r="L2871" s="34" t="str">
        <f t="shared" si="175"/>
        <v/>
      </c>
      <c r="M2871" s="34" t="str">
        <f t="shared" si="176"/>
        <v/>
      </c>
      <c r="N2871" s="34" t="str">
        <f t="shared" si="177"/>
        <v/>
      </c>
      <c r="O2871" s="34" t="str">
        <f t="shared" si="174"/>
        <v/>
      </c>
    </row>
    <row r="2872" spans="2:15" ht="18">
      <c r="B2872" s="2"/>
      <c r="L2872" s="34" t="str">
        <f t="shared" si="175"/>
        <v/>
      </c>
      <c r="M2872" s="34" t="str">
        <f t="shared" si="176"/>
        <v/>
      </c>
      <c r="N2872" s="34" t="str">
        <f t="shared" si="177"/>
        <v/>
      </c>
      <c r="O2872" s="34" t="str">
        <f t="shared" si="174"/>
        <v/>
      </c>
    </row>
    <row r="2873" spans="2:15" ht="18">
      <c r="B2873" s="2"/>
      <c r="L2873" s="34" t="str">
        <f t="shared" si="175"/>
        <v/>
      </c>
      <c r="M2873" s="34" t="str">
        <f t="shared" si="176"/>
        <v/>
      </c>
      <c r="N2873" s="34" t="str">
        <f t="shared" si="177"/>
        <v/>
      </c>
      <c r="O2873" s="34" t="str">
        <f t="shared" si="174"/>
        <v/>
      </c>
    </row>
    <row r="2874" spans="2:15" ht="18">
      <c r="B2874" s="2"/>
      <c r="L2874" s="34" t="str">
        <f t="shared" si="175"/>
        <v/>
      </c>
      <c r="M2874" s="34" t="str">
        <f t="shared" si="176"/>
        <v/>
      </c>
      <c r="N2874" s="34" t="str">
        <f t="shared" si="177"/>
        <v/>
      </c>
      <c r="O2874" s="34" t="str">
        <f t="shared" ref="O2874:O2937" si="178">IF($A2874="","",100000000+$A2874)</f>
        <v/>
      </c>
    </row>
    <row r="2875" spans="2:15" ht="18">
      <c r="B2875" s="2"/>
      <c r="L2875" s="34" t="str">
        <f t="shared" si="175"/>
        <v/>
      </c>
      <c r="M2875" s="34" t="str">
        <f t="shared" si="176"/>
        <v/>
      </c>
      <c r="N2875" s="34" t="str">
        <f t="shared" si="177"/>
        <v/>
      </c>
      <c r="O2875" s="34" t="str">
        <f t="shared" si="178"/>
        <v/>
      </c>
    </row>
    <row r="2876" spans="2:15" ht="18">
      <c r="B2876" s="2"/>
      <c r="L2876" s="34" t="str">
        <f t="shared" si="175"/>
        <v/>
      </c>
      <c r="M2876" s="34" t="str">
        <f t="shared" si="176"/>
        <v/>
      </c>
      <c r="N2876" s="34" t="str">
        <f t="shared" si="177"/>
        <v/>
      </c>
      <c r="O2876" s="34" t="str">
        <f t="shared" si="178"/>
        <v/>
      </c>
    </row>
    <row r="2877" spans="2:15" ht="18">
      <c r="B2877" s="2"/>
      <c r="L2877" s="34" t="str">
        <f t="shared" si="175"/>
        <v/>
      </c>
      <c r="M2877" s="34" t="str">
        <f t="shared" si="176"/>
        <v/>
      </c>
      <c r="N2877" s="34" t="str">
        <f t="shared" si="177"/>
        <v/>
      </c>
      <c r="O2877" s="34" t="str">
        <f t="shared" si="178"/>
        <v/>
      </c>
    </row>
    <row r="2878" spans="2:15" ht="18">
      <c r="B2878" s="2"/>
      <c r="L2878" s="34" t="str">
        <f t="shared" si="175"/>
        <v/>
      </c>
      <c r="M2878" s="34" t="str">
        <f t="shared" si="176"/>
        <v/>
      </c>
      <c r="N2878" s="34" t="str">
        <f t="shared" si="177"/>
        <v/>
      </c>
      <c r="O2878" s="34" t="str">
        <f t="shared" si="178"/>
        <v/>
      </c>
    </row>
    <row r="2879" spans="2:15" ht="18">
      <c r="B2879" s="2"/>
      <c r="L2879" s="34" t="str">
        <f t="shared" si="175"/>
        <v/>
      </c>
      <c r="M2879" s="34" t="str">
        <f t="shared" si="176"/>
        <v/>
      </c>
      <c r="N2879" s="34" t="str">
        <f t="shared" si="177"/>
        <v/>
      </c>
      <c r="O2879" s="34" t="str">
        <f t="shared" si="178"/>
        <v/>
      </c>
    </row>
    <row r="2880" spans="2:15" ht="18">
      <c r="B2880" s="2"/>
      <c r="L2880" s="34" t="str">
        <f t="shared" si="175"/>
        <v/>
      </c>
      <c r="M2880" s="34" t="str">
        <f t="shared" si="176"/>
        <v/>
      </c>
      <c r="N2880" s="34" t="str">
        <f t="shared" si="177"/>
        <v/>
      </c>
      <c r="O2880" s="34" t="str">
        <f t="shared" si="178"/>
        <v/>
      </c>
    </row>
    <row r="2881" spans="2:15" ht="18">
      <c r="B2881" s="2"/>
      <c r="L2881" s="34" t="str">
        <f t="shared" si="175"/>
        <v/>
      </c>
      <c r="M2881" s="34" t="str">
        <f t="shared" si="176"/>
        <v/>
      </c>
      <c r="N2881" s="34" t="str">
        <f t="shared" si="177"/>
        <v/>
      </c>
      <c r="O2881" s="34" t="str">
        <f t="shared" si="178"/>
        <v/>
      </c>
    </row>
    <row r="2882" spans="2:15" ht="18">
      <c r="B2882" s="2"/>
      <c r="L2882" s="34" t="str">
        <f t="shared" si="175"/>
        <v/>
      </c>
      <c r="M2882" s="34" t="str">
        <f t="shared" si="176"/>
        <v/>
      </c>
      <c r="N2882" s="34" t="str">
        <f t="shared" si="177"/>
        <v/>
      </c>
      <c r="O2882" s="34" t="str">
        <f t="shared" si="178"/>
        <v/>
      </c>
    </row>
    <row r="2883" spans="2:15" ht="18">
      <c r="B2883" s="2"/>
      <c r="L2883" s="34" t="str">
        <f t="shared" si="175"/>
        <v/>
      </c>
      <c r="M2883" s="34" t="str">
        <f t="shared" si="176"/>
        <v/>
      </c>
      <c r="N2883" s="34" t="str">
        <f t="shared" si="177"/>
        <v/>
      </c>
      <c r="O2883" s="34" t="str">
        <f t="shared" si="178"/>
        <v/>
      </c>
    </row>
    <row r="2884" spans="2:15" ht="18">
      <c r="B2884" s="2"/>
      <c r="L2884" s="34" t="str">
        <f t="shared" si="175"/>
        <v/>
      </c>
      <c r="M2884" s="34" t="str">
        <f t="shared" si="176"/>
        <v/>
      </c>
      <c r="N2884" s="34" t="str">
        <f t="shared" si="177"/>
        <v/>
      </c>
      <c r="O2884" s="34" t="str">
        <f t="shared" si="178"/>
        <v/>
      </c>
    </row>
    <row r="2885" spans="2:15" ht="18">
      <c r="B2885" s="2"/>
      <c r="L2885" s="34" t="str">
        <f t="shared" si="175"/>
        <v/>
      </c>
      <c r="M2885" s="34" t="str">
        <f t="shared" si="176"/>
        <v/>
      </c>
      <c r="N2885" s="34" t="str">
        <f t="shared" si="177"/>
        <v/>
      </c>
      <c r="O2885" s="34" t="str">
        <f t="shared" si="178"/>
        <v/>
      </c>
    </row>
    <row r="2886" spans="2:15" ht="18">
      <c r="B2886" s="2"/>
      <c r="L2886" s="34" t="str">
        <f t="shared" si="175"/>
        <v/>
      </c>
      <c r="M2886" s="34" t="str">
        <f t="shared" si="176"/>
        <v/>
      </c>
      <c r="N2886" s="34" t="str">
        <f t="shared" si="177"/>
        <v/>
      </c>
      <c r="O2886" s="34" t="str">
        <f t="shared" si="178"/>
        <v/>
      </c>
    </row>
    <row r="2887" spans="2:15" ht="18">
      <c r="B2887" s="2"/>
      <c r="L2887" s="34" t="str">
        <f t="shared" si="175"/>
        <v/>
      </c>
      <c r="M2887" s="34" t="str">
        <f t="shared" si="176"/>
        <v/>
      </c>
      <c r="N2887" s="34" t="str">
        <f t="shared" si="177"/>
        <v/>
      </c>
      <c r="O2887" s="34" t="str">
        <f t="shared" si="178"/>
        <v/>
      </c>
    </row>
    <row r="2888" spans="2:15" ht="18">
      <c r="B2888" s="2"/>
      <c r="L2888" s="34" t="str">
        <f t="shared" si="175"/>
        <v/>
      </c>
      <c r="M2888" s="34" t="str">
        <f t="shared" si="176"/>
        <v/>
      </c>
      <c r="N2888" s="34" t="str">
        <f t="shared" si="177"/>
        <v/>
      </c>
      <c r="O2888" s="34" t="str">
        <f t="shared" si="178"/>
        <v/>
      </c>
    </row>
    <row r="2889" spans="2:15" ht="18">
      <c r="B2889" s="2"/>
      <c r="L2889" s="34" t="str">
        <f t="shared" si="175"/>
        <v/>
      </c>
      <c r="M2889" s="34" t="str">
        <f t="shared" si="176"/>
        <v/>
      </c>
      <c r="N2889" s="34" t="str">
        <f t="shared" si="177"/>
        <v/>
      </c>
      <c r="O2889" s="34" t="str">
        <f t="shared" si="178"/>
        <v/>
      </c>
    </row>
    <row r="2890" spans="2:15" ht="18">
      <c r="B2890" s="2"/>
      <c r="L2890" s="34" t="str">
        <f t="shared" si="175"/>
        <v/>
      </c>
      <c r="M2890" s="34" t="str">
        <f t="shared" si="176"/>
        <v/>
      </c>
      <c r="N2890" s="34" t="str">
        <f t="shared" si="177"/>
        <v/>
      </c>
      <c r="O2890" s="34" t="str">
        <f t="shared" si="178"/>
        <v/>
      </c>
    </row>
    <row r="2891" spans="2:15" ht="18">
      <c r="B2891" s="2"/>
      <c r="L2891" s="34" t="str">
        <f t="shared" si="175"/>
        <v/>
      </c>
      <c r="M2891" s="34" t="str">
        <f t="shared" si="176"/>
        <v/>
      </c>
      <c r="N2891" s="34" t="str">
        <f t="shared" si="177"/>
        <v/>
      </c>
      <c r="O2891" s="34" t="str">
        <f t="shared" si="178"/>
        <v/>
      </c>
    </row>
    <row r="2892" spans="2:15" ht="18">
      <c r="B2892" s="2"/>
      <c r="L2892" s="34" t="str">
        <f t="shared" si="175"/>
        <v/>
      </c>
      <c r="M2892" s="34" t="str">
        <f t="shared" si="176"/>
        <v/>
      </c>
      <c r="N2892" s="34" t="str">
        <f t="shared" si="177"/>
        <v/>
      </c>
      <c r="O2892" s="34" t="str">
        <f t="shared" si="178"/>
        <v/>
      </c>
    </row>
    <row r="2893" spans="2:15" ht="18">
      <c r="B2893" s="2"/>
      <c r="L2893" s="34" t="str">
        <f t="shared" si="175"/>
        <v/>
      </c>
      <c r="M2893" s="34" t="str">
        <f t="shared" si="176"/>
        <v/>
      </c>
      <c r="N2893" s="34" t="str">
        <f t="shared" si="177"/>
        <v/>
      </c>
      <c r="O2893" s="34" t="str">
        <f t="shared" si="178"/>
        <v/>
      </c>
    </row>
    <row r="2894" spans="2:15" ht="18">
      <c r="B2894" s="2"/>
      <c r="L2894" s="34" t="str">
        <f t="shared" si="175"/>
        <v/>
      </c>
      <c r="M2894" s="34" t="str">
        <f t="shared" si="176"/>
        <v/>
      </c>
      <c r="N2894" s="34" t="str">
        <f t="shared" si="177"/>
        <v/>
      </c>
      <c r="O2894" s="34" t="str">
        <f t="shared" si="178"/>
        <v/>
      </c>
    </row>
    <row r="2895" spans="2:15" ht="18">
      <c r="B2895" s="2"/>
      <c r="L2895" s="34" t="str">
        <f t="shared" si="175"/>
        <v/>
      </c>
      <c r="M2895" s="34" t="str">
        <f t="shared" si="176"/>
        <v/>
      </c>
      <c r="N2895" s="34" t="str">
        <f t="shared" si="177"/>
        <v/>
      </c>
      <c r="O2895" s="34" t="str">
        <f t="shared" si="178"/>
        <v/>
      </c>
    </row>
    <row r="2896" spans="2:15" ht="18">
      <c r="B2896" s="2"/>
      <c r="L2896" s="34" t="str">
        <f t="shared" si="175"/>
        <v/>
      </c>
      <c r="M2896" s="34" t="str">
        <f t="shared" si="176"/>
        <v/>
      </c>
      <c r="N2896" s="34" t="str">
        <f t="shared" si="177"/>
        <v/>
      </c>
      <c r="O2896" s="34" t="str">
        <f t="shared" si="178"/>
        <v/>
      </c>
    </row>
    <row r="2897" spans="2:15" ht="18">
      <c r="B2897" s="2"/>
      <c r="L2897" s="34" t="str">
        <f t="shared" si="175"/>
        <v/>
      </c>
      <c r="M2897" s="34" t="str">
        <f t="shared" si="176"/>
        <v/>
      </c>
      <c r="N2897" s="34" t="str">
        <f t="shared" si="177"/>
        <v/>
      </c>
      <c r="O2897" s="34" t="str">
        <f t="shared" si="178"/>
        <v/>
      </c>
    </row>
    <row r="2898" spans="2:15" ht="18">
      <c r="B2898" s="2"/>
      <c r="L2898" s="34" t="str">
        <f t="shared" si="175"/>
        <v/>
      </c>
      <c r="M2898" s="34" t="str">
        <f t="shared" si="176"/>
        <v/>
      </c>
      <c r="N2898" s="34" t="str">
        <f t="shared" si="177"/>
        <v/>
      </c>
      <c r="O2898" s="34" t="str">
        <f t="shared" si="178"/>
        <v/>
      </c>
    </row>
    <row r="2899" spans="2:15" ht="18">
      <c r="B2899" s="2"/>
      <c r="L2899" s="34" t="str">
        <f t="shared" si="175"/>
        <v/>
      </c>
      <c r="M2899" s="34" t="str">
        <f t="shared" si="176"/>
        <v/>
      </c>
      <c r="N2899" s="34" t="str">
        <f t="shared" si="177"/>
        <v/>
      </c>
      <c r="O2899" s="34" t="str">
        <f t="shared" si="178"/>
        <v/>
      </c>
    </row>
    <row r="2900" spans="2:15" ht="18">
      <c r="B2900" s="2"/>
      <c r="L2900" s="34" t="str">
        <f t="shared" si="175"/>
        <v/>
      </c>
      <c r="M2900" s="34" t="str">
        <f t="shared" si="176"/>
        <v/>
      </c>
      <c r="N2900" s="34" t="str">
        <f t="shared" si="177"/>
        <v/>
      </c>
      <c r="O2900" s="34" t="str">
        <f t="shared" si="178"/>
        <v/>
      </c>
    </row>
    <row r="2901" spans="2:15" ht="18">
      <c r="B2901" s="2"/>
      <c r="L2901" s="34" t="str">
        <f t="shared" si="175"/>
        <v/>
      </c>
      <c r="M2901" s="34" t="str">
        <f t="shared" si="176"/>
        <v/>
      </c>
      <c r="N2901" s="34" t="str">
        <f t="shared" si="177"/>
        <v/>
      </c>
      <c r="O2901" s="34" t="str">
        <f t="shared" si="178"/>
        <v/>
      </c>
    </row>
    <row r="2902" spans="2:15" ht="18">
      <c r="B2902" s="2"/>
      <c r="L2902" s="34" t="str">
        <f t="shared" si="175"/>
        <v/>
      </c>
      <c r="M2902" s="34" t="str">
        <f t="shared" si="176"/>
        <v/>
      </c>
      <c r="N2902" s="34" t="str">
        <f t="shared" si="177"/>
        <v/>
      </c>
      <c r="O2902" s="34" t="str">
        <f t="shared" si="178"/>
        <v/>
      </c>
    </row>
    <row r="2903" spans="2:15" ht="18">
      <c r="B2903" s="2"/>
      <c r="L2903" s="34" t="str">
        <f t="shared" ref="L2903:L2966" si="179">IF($A2903="","",$D2903&amp;" ("&amp;$G2903&amp;")")</f>
        <v/>
      </c>
      <c r="M2903" s="34" t="str">
        <f t="shared" ref="M2903:M2966" si="180">IF($A2903="","",LEFT($F2903,2))</f>
        <v/>
      </c>
      <c r="N2903" s="34" t="str">
        <f t="shared" ref="N2903:N2966" si="181">IF($A2903="","",$J2903&amp;" "&amp;$I2903&amp;" ("&amp;$M2903&amp;")")</f>
        <v/>
      </c>
      <c r="O2903" s="34" t="str">
        <f t="shared" si="178"/>
        <v/>
      </c>
    </row>
    <row r="2904" spans="2:15" ht="18">
      <c r="B2904" s="2"/>
      <c r="L2904" s="34" t="str">
        <f t="shared" si="179"/>
        <v/>
      </c>
      <c r="M2904" s="34" t="str">
        <f t="shared" si="180"/>
        <v/>
      </c>
      <c r="N2904" s="34" t="str">
        <f t="shared" si="181"/>
        <v/>
      </c>
      <c r="O2904" s="34" t="str">
        <f t="shared" si="178"/>
        <v/>
      </c>
    </row>
    <row r="2905" spans="2:15" ht="18">
      <c r="B2905" s="2"/>
      <c r="L2905" s="34" t="str">
        <f t="shared" si="179"/>
        <v/>
      </c>
      <c r="M2905" s="34" t="str">
        <f t="shared" si="180"/>
        <v/>
      </c>
      <c r="N2905" s="34" t="str">
        <f t="shared" si="181"/>
        <v/>
      </c>
      <c r="O2905" s="34" t="str">
        <f t="shared" si="178"/>
        <v/>
      </c>
    </row>
    <row r="2906" spans="2:15" ht="18">
      <c r="B2906" s="2"/>
      <c r="L2906" s="34" t="str">
        <f t="shared" si="179"/>
        <v/>
      </c>
      <c r="M2906" s="34" t="str">
        <f t="shared" si="180"/>
        <v/>
      </c>
      <c r="N2906" s="34" t="str">
        <f t="shared" si="181"/>
        <v/>
      </c>
      <c r="O2906" s="34" t="str">
        <f t="shared" si="178"/>
        <v/>
      </c>
    </row>
    <row r="2907" spans="2:15" ht="18">
      <c r="B2907" s="2"/>
      <c r="L2907" s="34" t="str">
        <f t="shared" si="179"/>
        <v/>
      </c>
      <c r="M2907" s="34" t="str">
        <f t="shared" si="180"/>
        <v/>
      </c>
      <c r="N2907" s="34" t="str">
        <f t="shared" si="181"/>
        <v/>
      </c>
      <c r="O2907" s="34" t="str">
        <f t="shared" si="178"/>
        <v/>
      </c>
    </row>
    <row r="2908" spans="2:15" ht="18">
      <c r="B2908" s="2"/>
      <c r="L2908" s="34" t="str">
        <f t="shared" si="179"/>
        <v/>
      </c>
      <c r="M2908" s="34" t="str">
        <f t="shared" si="180"/>
        <v/>
      </c>
      <c r="N2908" s="34" t="str">
        <f t="shared" si="181"/>
        <v/>
      </c>
      <c r="O2908" s="34" t="str">
        <f t="shared" si="178"/>
        <v/>
      </c>
    </row>
    <row r="2909" spans="2:15" ht="18">
      <c r="B2909" s="2"/>
      <c r="L2909" s="34" t="str">
        <f t="shared" si="179"/>
        <v/>
      </c>
      <c r="M2909" s="34" t="str">
        <f t="shared" si="180"/>
        <v/>
      </c>
      <c r="N2909" s="34" t="str">
        <f t="shared" si="181"/>
        <v/>
      </c>
      <c r="O2909" s="34" t="str">
        <f t="shared" si="178"/>
        <v/>
      </c>
    </row>
    <row r="2910" spans="2:15" ht="18">
      <c r="B2910" s="2"/>
      <c r="L2910" s="34" t="str">
        <f t="shared" si="179"/>
        <v/>
      </c>
      <c r="M2910" s="34" t="str">
        <f t="shared" si="180"/>
        <v/>
      </c>
      <c r="N2910" s="34" t="str">
        <f t="shared" si="181"/>
        <v/>
      </c>
      <c r="O2910" s="34" t="str">
        <f t="shared" si="178"/>
        <v/>
      </c>
    </row>
    <row r="2911" spans="2:15" ht="18">
      <c r="B2911" s="2"/>
      <c r="L2911" s="34" t="str">
        <f t="shared" si="179"/>
        <v/>
      </c>
      <c r="M2911" s="34" t="str">
        <f t="shared" si="180"/>
        <v/>
      </c>
      <c r="N2911" s="34" t="str">
        <f t="shared" si="181"/>
        <v/>
      </c>
      <c r="O2911" s="34" t="str">
        <f t="shared" si="178"/>
        <v/>
      </c>
    </row>
    <row r="2912" spans="2:15" ht="18">
      <c r="B2912" s="2"/>
      <c r="L2912" s="34" t="str">
        <f t="shared" si="179"/>
        <v/>
      </c>
      <c r="M2912" s="34" t="str">
        <f t="shared" si="180"/>
        <v/>
      </c>
      <c r="N2912" s="34" t="str">
        <f t="shared" si="181"/>
        <v/>
      </c>
      <c r="O2912" s="34" t="str">
        <f t="shared" si="178"/>
        <v/>
      </c>
    </row>
    <row r="2913" spans="2:15" ht="18">
      <c r="B2913" s="2"/>
      <c r="L2913" s="34" t="str">
        <f t="shared" si="179"/>
        <v/>
      </c>
      <c r="M2913" s="34" t="str">
        <f t="shared" si="180"/>
        <v/>
      </c>
      <c r="N2913" s="34" t="str">
        <f t="shared" si="181"/>
        <v/>
      </c>
      <c r="O2913" s="34" t="str">
        <f t="shared" si="178"/>
        <v/>
      </c>
    </row>
    <row r="2914" spans="2:15" ht="18">
      <c r="B2914" s="2"/>
      <c r="L2914" s="34" t="str">
        <f t="shared" si="179"/>
        <v/>
      </c>
      <c r="M2914" s="34" t="str">
        <f t="shared" si="180"/>
        <v/>
      </c>
      <c r="N2914" s="34" t="str">
        <f t="shared" si="181"/>
        <v/>
      </c>
      <c r="O2914" s="34" t="str">
        <f t="shared" si="178"/>
        <v/>
      </c>
    </row>
    <row r="2915" spans="2:15" ht="18">
      <c r="B2915" s="2"/>
      <c r="L2915" s="34" t="str">
        <f t="shared" si="179"/>
        <v/>
      </c>
      <c r="M2915" s="34" t="str">
        <f t="shared" si="180"/>
        <v/>
      </c>
      <c r="N2915" s="34" t="str">
        <f t="shared" si="181"/>
        <v/>
      </c>
      <c r="O2915" s="34" t="str">
        <f t="shared" si="178"/>
        <v/>
      </c>
    </row>
    <row r="2916" spans="2:15" ht="18">
      <c r="B2916" s="2"/>
      <c r="L2916" s="34" t="str">
        <f t="shared" si="179"/>
        <v/>
      </c>
      <c r="M2916" s="34" t="str">
        <f t="shared" si="180"/>
        <v/>
      </c>
      <c r="N2916" s="34" t="str">
        <f t="shared" si="181"/>
        <v/>
      </c>
      <c r="O2916" s="34" t="str">
        <f t="shared" si="178"/>
        <v/>
      </c>
    </row>
    <row r="2917" spans="2:15" ht="18">
      <c r="B2917" s="2"/>
      <c r="L2917" s="34" t="str">
        <f t="shared" si="179"/>
        <v/>
      </c>
      <c r="M2917" s="34" t="str">
        <f t="shared" si="180"/>
        <v/>
      </c>
      <c r="N2917" s="34" t="str">
        <f t="shared" si="181"/>
        <v/>
      </c>
      <c r="O2917" s="34" t="str">
        <f t="shared" si="178"/>
        <v/>
      </c>
    </row>
    <row r="2918" spans="2:15" ht="18">
      <c r="B2918" s="2"/>
      <c r="L2918" s="34" t="str">
        <f t="shared" si="179"/>
        <v/>
      </c>
      <c r="M2918" s="34" t="str">
        <f t="shared" si="180"/>
        <v/>
      </c>
      <c r="N2918" s="34" t="str">
        <f t="shared" si="181"/>
        <v/>
      </c>
      <c r="O2918" s="34" t="str">
        <f t="shared" si="178"/>
        <v/>
      </c>
    </row>
    <row r="2919" spans="2:15" ht="18">
      <c r="B2919" s="2"/>
      <c r="L2919" s="34" t="str">
        <f t="shared" si="179"/>
        <v/>
      </c>
      <c r="M2919" s="34" t="str">
        <f t="shared" si="180"/>
        <v/>
      </c>
      <c r="N2919" s="34" t="str">
        <f t="shared" si="181"/>
        <v/>
      </c>
      <c r="O2919" s="34" t="str">
        <f t="shared" si="178"/>
        <v/>
      </c>
    </row>
    <row r="2920" spans="2:15" ht="18">
      <c r="B2920" s="2"/>
      <c r="L2920" s="34" t="str">
        <f t="shared" si="179"/>
        <v/>
      </c>
      <c r="M2920" s="34" t="str">
        <f t="shared" si="180"/>
        <v/>
      </c>
      <c r="N2920" s="34" t="str">
        <f t="shared" si="181"/>
        <v/>
      </c>
      <c r="O2920" s="34" t="str">
        <f t="shared" si="178"/>
        <v/>
      </c>
    </row>
    <row r="2921" spans="2:15" ht="18">
      <c r="B2921" s="2"/>
      <c r="L2921" s="34" t="str">
        <f t="shared" si="179"/>
        <v/>
      </c>
      <c r="M2921" s="34" t="str">
        <f t="shared" si="180"/>
        <v/>
      </c>
      <c r="N2921" s="34" t="str">
        <f t="shared" si="181"/>
        <v/>
      </c>
      <c r="O2921" s="34" t="str">
        <f t="shared" si="178"/>
        <v/>
      </c>
    </row>
    <row r="2922" spans="2:15" ht="18">
      <c r="B2922" s="2"/>
      <c r="L2922" s="34" t="str">
        <f t="shared" si="179"/>
        <v/>
      </c>
      <c r="M2922" s="34" t="str">
        <f t="shared" si="180"/>
        <v/>
      </c>
      <c r="N2922" s="34" t="str">
        <f t="shared" si="181"/>
        <v/>
      </c>
      <c r="O2922" s="34" t="str">
        <f t="shared" si="178"/>
        <v/>
      </c>
    </row>
    <row r="2923" spans="2:15" ht="18">
      <c r="B2923" s="2"/>
      <c r="L2923" s="34" t="str">
        <f t="shared" si="179"/>
        <v/>
      </c>
      <c r="M2923" s="34" t="str">
        <f t="shared" si="180"/>
        <v/>
      </c>
      <c r="N2923" s="34" t="str">
        <f t="shared" si="181"/>
        <v/>
      </c>
      <c r="O2923" s="34" t="str">
        <f t="shared" si="178"/>
        <v/>
      </c>
    </row>
    <row r="2924" spans="2:15" ht="18">
      <c r="B2924" s="2"/>
      <c r="L2924" s="34" t="str">
        <f t="shared" si="179"/>
        <v/>
      </c>
      <c r="M2924" s="34" t="str">
        <f t="shared" si="180"/>
        <v/>
      </c>
      <c r="N2924" s="34" t="str">
        <f t="shared" si="181"/>
        <v/>
      </c>
      <c r="O2924" s="34" t="str">
        <f t="shared" si="178"/>
        <v/>
      </c>
    </row>
    <row r="2925" spans="2:15" ht="18">
      <c r="B2925" s="2"/>
      <c r="L2925" s="34" t="str">
        <f t="shared" si="179"/>
        <v/>
      </c>
      <c r="M2925" s="34" t="str">
        <f t="shared" si="180"/>
        <v/>
      </c>
      <c r="N2925" s="34" t="str">
        <f t="shared" si="181"/>
        <v/>
      </c>
      <c r="O2925" s="34" t="str">
        <f t="shared" si="178"/>
        <v/>
      </c>
    </row>
    <row r="2926" spans="2:15" ht="18">
      <c r="B2926" s="2"/>
      <c r="L2926" s="34" t="str">
        <f t="shared" si="179"/>
        <v/>
      </c>
      <c r="M2926" s="34" t="str">
        <f t="shared" si="180"/>
        <v/>
      </c>
      <c r="N2926" s="34" t="str">
        <f t="shared" si="181"/>
        <v/>
      </c>
      <c r="O2926" s="34" t="str">
        <f t="shared" si="178"/>
        <v/>
      </c>
    </row>
    <row r="2927" spans="2:15" ht="18">
      <c r="B2927" s="2"/>
      <c r="L2927" s="34" t="str">
        <f t="shared" si="179"/>
        <v/>
      </c>
      <c r="M2927" s="34" t="str">
        <f t="shared" si="180"/>
        <v/>
      </c>
      <c r="N2927" s="34" t="str">
        <f t="shared" si="181"/>
        <v/>
      </c>
      <c r="O2927" s="34" t="str">
        <f t="shared" si="178"/>
        <v/>
      </c>
    </row>
    <row r="2928" spans="2:15" ht="18">
      <c r="B2928" s="2"/>
      <c r="L2928" s="34" t="str">
        <f t="shared" si="179"/>
        <v/>
      </c>
      <c r="M2928" s="34" t="str">
        <f t="shared" si="180"/>
        <v/>
      </c>
      <c r="N2928" s="34" t="str">
        <f t="shared" si="181"/>
        <v/>
      </c>
      <c r="O2928" s="34" t="str">
        <f t="shared" si="178"/>
        <v/>
      </c>
    </row>
    <row r="2929" spans="2:15" ht="18">
      <c r="B2929" s="2"/>
      <c r="L2929" s="34" t="str">
        <f t="shared" si="179"/>
        <v/>
      </c>
      <c r="M2929" s="34" t="str">
        <f t="shared" si="180"/>
        <v/>
      </c>
      <c r="N2929" s="34" t="str">
        <f t="shared" si="181"/>
        <v/>
      </c>
      <c r="O2929" s="34" t="str">
        <f t="shared" si="178"/>
        <v/>
      </c>
    </row>
    <row r="2930" spans="2:15" ht="18">
      <c r="B2930" s="2"/>
      <c r="L2930" s="34" t="str">
        <f t="shared" si="179"/>
        <v/>
      </c>
      <c r="M2930" s="34" t="str">
        <f t="shared" si="180"/>
        <v/>
      </c>
      <c r="N2930" s="34" t="str">
        <f t="shared" si="181"/>
        <v/>
      </c>
      <c r="O2930" s="34" t="str">
        <f t="shared" si="178"/>
        <v/>
      </c>
    </row>
    <row r="2931" spans="2:15" ht="18">
      <c r="B2931" s="2"/>
      <c r="L2931" s="34" t="str">
        <f t="shared" si="179"/>
        <v/>
      </c>
      <c r="M2931" s="34" t="str">
        <f t="shared" si="180"/>
        <v/>
      </c>
      <c r="N2931" s="34" t="str">
        <f t="shared" si="181"/>
        <v/>
      </c>
      <c r="O2931" s="34" t="str">
        <f t="shared" si="178"/>
        <v/>
      </c>
    </row>
    <row r="2932" spans="2:15" ht="18">
      <c r="B2932" s="2"/>
      <c r="L2932" s="34" t="str">
        <f t="shared" si="179"/>
        <v/>
      </c>
      <c r="M2932" s="34" t="str">
        <f t="shared" si="180"/>
        <v/>
      </c>
      <c r="N2932" s="34" t="str">
        <f t="shared" si="181"/>
        <v/>
      </c>
      <c r="O2932" s="34" t="str">
        <f t="shared" si="178"/>
        <v/>
      </c>
    </row>
    <row r="2933" spans="2:15" ht="18">
      <c r="B2933" s="2"/>
      <c r="L2933" s="34" t="str">
        <f t="shared" si="179"/>
        <v/>
      </c>
      <c r="M2933" s="34" t="str">
        <f t="shared" si="180"/>
        <v/>
      </c>
      <c r="N2933" s="34" t="str">
        <f t="shared" si="181"/>
        <v/>
      </c>
      <c r="O2933" s="34" t="str">
        <f t="shared" si="178"/>
        <v/>
      </c>
    </row>
    <row r="2934" spans="2:15" ht="18">
      <c r="B2934" s="2"/>
      <c r="L2934" s="34" t="str">
        <f t="shared" si="179"/>
        <v/>
      </c>
      <c r="M2934" s="34" t="str">
        <f t="shared" si="180"/>
        <v/>
      </c>
      <c r="N2934" s="34" t="str">
        <f t="shared" si="181"/>
        <v/>
      </c>
      <c r="O2934" s="34" t="str">
        <f t="shared" si="178"/>
        <v/>
      </c>
    </row>
    <row r="2935" spans="2:15" ht="18">
      <c r="B2935" s="2"/>
      <c r="L2935" s="34" t="str">
        <f t="shared" si="179"/>
        <v/>
      </c>
      <c r="M2935" s="34" t="str">
        <f t="shared" si="180"/>
        <v/>
      </c>
      <c r="N2935" s="34" t="str">
        <f t="shared" si="181"/>
        <v/>
      </c>
      <c r="O2935" s="34" t="str">
        <f t="shared" si="178"/>
        <v/>
      </c>
    </row>
    <row r="2936" spans="2:15" ht="18">
      <c r="B2936" s="2"/>
      <c r="L2936" s="34" t="str">
        <f t="shared" si="179"/>
        <v/>
      </c>
      <c r="M2936" s="34" t="str">
        <f t="shared" si="180"/>
        <v/>
      </c>
      <c r="N2936" s="34" t="str">
        <f t="shared" si="181"/>
        <v/>
      </c>
      <c r="O2936" s="34" t="str">
        <f t="shared" si="178"/>
        <v/>
      </c>
    </row>
    <row r="2937" spans="2:15" ht="18">
      <c r="B2937" s="2"/>
      <c r="L2937" s="34" t="str">
        <f t="shared" si="179"/>
        <v/>
      </c>
      <c r="M2937" s="34" t="str">
        <f t="shared" si="180"/>
        <v/>
      </c>
      <c r="N2937" s="34" t="str">
        <f t="shared" si="181"/>
        <v/>
      </c>
      <c r="O2937" s="34" t="str">
        <f t="shared" si="178"/>
        <v/>
      </c>
    </row>
    <row r="2938" spans="2:15" ht="18">
      <c r="B2938" s="2"/>
      <c r="L2938" s="34" t="str">
        <f t="shared" si="179"/>
        <v/>
      </c>
      <c r="M2938" s="34" t="str">
        <f t="shared" si="180"/>
        <v/>
      </c>
      <c r="N2938" s="34" t="str">
        <f t="shared" si="181"/>
        <v/>
      </c>
      <c r="O2938" s="34" t="str">
        <f t="shared" ref="O2938:O2991" si="182">IF($A2938="","",100000000+$A2938)</f>
        <v/>
      </c>
    </row>
    <row r="2939" spans="2:15" ht="18">
      <c r="B2939" s="2"/>
      <c r="L2939" s="34" t="str">
        <f t="shared" si="179"/>
        <v/>
      </c>
      <c r="M2939" s="34" t="str">
        <f t="shared" si="180"/>
        <v/>
      </c>
      <c r="N2939" s="34" t="str">
        <f t="shared" si="181"/>
        <v/>
      </c>
      <c r="O2939" s="34" t="str">
        <f t="shared" si="182"/>
        <v/>
      </c>
    </row>
    <row r="2940" spans="2:15" ht="18">
      <c r="B2940" s="2"/>
      <c r="L2940" s="34" t="str">
        <f t="shared" si="179"/>
        <v/>
      </c>
      <c r="M2940" s="34" t="str">
        <f t="shared" si="180"/>
        <v/>
      </c>
      <c r="N2940" s="34" t="str">
        <f t="shared" si="181"/>
        <v/>
      </c>
      <c r="O2940" s="34" t="str">
        <f t="shared" si="182"/>
        <v/>
      </c>
    </row>
    <row r="2941" spans="2:15" ht="18">
      <c r="B2941" s="2"/>
      <c r="L2941" s="34" t="str">
        <f t="shared" si="179"/>
        <v/>
      </c>
      <c r="M2941" s="34" t="str">
        <f t="shared" si="180"/>
        <v/>
      </c>
      <c r="N2941" s="34" t="str">
        <f t="shared" si="181"/>
        <v/>
      </c>
      <c r="O2941" s="34" t="str">
        <f t="shared" si="182"/>
        <v/>
      </c>
    </row>
    <row r="2942" spans="2:15" ht="18">
      <c r="B2942" s="2"/>
      <c r="L2942" s="34" t="str">
        <f t="shared" si="179"/>
        <v/>
      </c>
      <c r="M2942" s="34" t="str">
        <f t="shared" si="180"/>
        <v/>
      </c>
      <c r="N2942" s="34" t="str">
        <f t="shared" si="181"/>
        <v/>
      </c>
      <c r="O2942" s="34" t="str">
        <f t="shared" si="182"/>
        <v/>
      </c>
    </row>
    <row r="2943" spans="2:15" ht="18">
      <c r="B2943" s="2"/>
      <c r="L2943" s="34" t="str">
        <f t="shared" si="179"/>
        <v/>
      </c>
      <c r="M2943" s="34" t="str">
        <f t="shared" si="180"/>
        <v/>
      </c>
      <c r="N2943" s="34" t="str">
        <f t="shared" si="181"/>
        <v/>
      </c>
      <c r="O2943" s="34" t="str">
        <f t="shared" si="182"/>
        <v/>
      </c>
    </row>
    <row r="2944" spans="2:15" ht="18">
      <c r="B2944" s="2"/>
      <c r="L2944" s="34" t="str">
        <f t="shared" si="179"/>
        <v/>
      </c>
      <c r="M2944" s="34" t="str">
        <f t="shared" si="180"/>
        <v/>
      </c>
      <c r="N2944" s="34" t="str">
        <f t="shared" si="181"/>
        <v/>
      </c>
      <c r="O2944" s="34" t="str">
        <f t="shared" si="182"/>
        <v/>
      </c>
    </row>
    <row r="2945" spans="2:15" ht="18">
      <c r="B2945" s="2"/>
      <c r="L2945" s="34" t="str">
        <f t="shared" si="179"/>
        <v/>
      </c>
      <c r="M2945" s="34" t="str">
        <f t="shared" si="180"/>
        <v/>
      </c>
      <c r="N2945" s="34" t="str">
        <f t="shared" si="181"/>
        <v/>
      </c>
      <c r="O2945" s="34" t="str">
        <f t="shared" si="182"/>
        <v/>
      </c>
    </row>
    <row r="2946" spans="2:15" ht="18">
      <c r="B2946" s="2"/>
      <c r="L2946" s="34" t="str">
        <f t="shared" si="179"/>
        <v/>
      </c>
      <c r="M2946" s="34" t="str">
        <f t="shared" si="180"/>
        <v/>
      </c>
      <c r="N2946" s="34" t="str">
        <f t="shared" si="181"/>
        <v/>
      </c>
      <c r="O2946" s="34" t="str">
        <f t="shared" si="182"/>
        <v/>
      </c>
    </row>
    <row r="2947" spans="2:15" ht="18">
      <c r="B2947" s="2"/>
      <c r="L2947" s="34" t="str">
        <f t="shared" si="179"/>
        <v/>
      </c>
      <c r="M2947" s="34" t="str">
        <f t="shared" si="180"/>
        <v/>
      </c>
      <c r="N2947" s="34" t="str">
        <f t="shared" si="181"/>
        <v/>
      </c>
      <c r="O2947" s="34" t="str">
        <f t="shared" si="182"/>
        <v/>
      </c>
    </row>
    <row r="2948" spans="2:15" ht="18">
      <c r="B2948" s="2"/>
      <c r="L2948" s="34" t="str">
        <f t="shared" si="179"/>
        <v/>
      </c>
      <c r="M2948" s="34" t="str">
        <f t="shared" si="180"/>
        <v/>
      </c>
      <c r="N2948" s="34" t="str">
        <f t="shared" si="181"/>
        <v/>
      </c>
      <c r="O2948" s="34" t="str">
        <f t="shared" si="182"/>
        <v/>
      </c>
    </row>
    <row r="2949" spans="2:15" ht="18">
      <c r="B2949" s="2"/>
      <c r="L2949" s="34" t="str">
        <f t="shared" si="179"/>
        <v/>
      </c>
      <c r="M2949" s="34" t="str">
        <f t="shared" si="180"/>
        <v/>
      </c>
      <c r="N2949" s="34" t="str">
        <f t="shared" si="181"/>
        <v/>
      </c>
      <c r="O2949" s="34" t="str">
        <f t="shared" si="182"/>
        <v/>
      </c>
    </row>
    <row r="2950" spans="2:15" ht="18">
      <c r="B2950" s="2"/>
      <c r="L2950" s="34" t="str">
        <f t="shared" si="179"/>
        <v/>
      </c>
      <c r="M2950" s="34" t="str">
        <f t="shared" si="180"/>
        <v/>
      </c>
      <c r="N2950" s="34" t="str">
        <f t="shared" si="181"/>
        <v/>
      </c>
      <c r="O2950" s="34" t="str">
        <f t="shared" si="182"/>
        <v/>
      </c>
    </row>
    <row r="2951" spans="2:15" ht="18">
      <c r="B2951" s="2"/>
      <c r="L2951" s="34" t="str">
        <f t="shared" si="179"/>
        <v/>
      </c>
      <c r="M2951" s="34" t="str">
        <f t="shared" si="180"/>
        <v/>
      </c>
      <c r="N2951" s="34" t="str">
        <f t="shared" si="181"/>
        <v/>
      </c>
      <c r="O2951" s="34" t="str">
        <f t="shared" si="182"/>
        <v/>
      </c>
    </row>
    <row r="2952" spans="2:15" ht="18">
      <c r="B2952" s="2"/>
      <c r="L2952" s="34" t="str">
        <f t="shared" si="179"/>
        <v/>
      </c>
      <c r="M2952" s="34" t="str">
        <f t="shared" si="180"/>
        <v/>
      </c>
      <c r="N2952" s="34" t="str">
        <f t="shared" si="181"/>
        <v/>
      </c>
      <c r="O2952" s="34" t="str">
        <f t="shared" si="182"/>
        <v/>
      </c>
    </row>
    <row r="2953" spans="2:15" ht="18">
      <c r="B2953" s="2"/>
      <c r="L2953" s="34" t="str">
        <f t="shared" si="179"/>
        <v/>
      </c>
      <c r="M2953" s="34" t="str">
        <f t="shared" si="180"/>
        <v/>
      </c>
      <c r="N2953" s="34" t="str">
        <f t="shared" si="181"/>
        <v/>
      </c>
      <c r="O2953" s="34" t="str">
        <f t="shared" si="182"/>
        <v/>
      </c>
    </row>
    <row r="2954" spans="2:15" ht="18">
      <c r="B2954" s="2"/>
      <c r="L2954" s="34" t="str">
        <f t="shared" si="179"/>
        <v/>
      </c>
      <c r="M2954" s="34" t="str">
        <f t="shared" si="180"/>
        <v/>
      </c>
      <c r="N2954" s="34" t="str">
        <f t="shared" si="181"/>
        <v/>
      </c>
      <c r="O2954" s="34" t="str">
        <f t="shared" si="182"/>
        <v/>
      </c>
    </row>
    <row r="2955" spans="2:15" ht="18">
      <c r="B2955" s="2"/>
      <c r="L2955" s="34" t="str">
        <f t="shared" si="179"/>
        <v/>
      </c>
      <c r="M2955" s="34" t="str">
        <f t="shared" si="180"/>
        <v/>
      </c>
      <c r="N2955" s="34" t="str">
        <f t="shared" si="181"/>
        <v/>
      </c>
      <c r="O2955" s="34" t="str">
        <f t="shared" si="182"/>
        <v/>
      </c>
    </row>
    <row r="2956" spans="2:15" ht="18">
      <c r="B2956" s="2"/>
      <c r="L2956" s="34" t="str">
        <f t="shared" si="179"/>
        <v/>
      </c>
      <c r="M2956" s="34" t="str">
        <f t="shared" si="180"/>
        <v/>
      </c>
      <c r="N2956" s="34" t="str">
        <f t="shared" si="181"/>
        <v/>
      </c>
      <c r="O2956" s="34" t="str">
        <f t="shared" si="182"/>
        <v/>
      </c>
    </row>
    <row r="2957" spans="2:15" ht="18">
      <c r="B2957" s="2"/>
      <c r="L2957" s="34" t="str">
        <f t="shared" si="179"/>
        <v/>
      </c>
      <c r="M2957" s="34" t="str">
        <f t="shared" si="180"/>
        <v/>
      </c>
      <c r="N2957" s="34" t="str">
        <f t="shared" si="181"/>
        <v/>
      </c>
      <c r="O2957" s="34" t="str">
        <f t="shared" si="182"/>
        <v/>
      </c>
    </row>
    <row r="2958" spans="2:15" ht="18">
      <c r="B2958" s="2"/>
      <c r="L2958" s="34" t="str">
        <f t="shared" si="179"/>
        <v/>
      </c>
      <c r="M2958" s="34" t="str">
        <f t="shared" si="180"/>
        <v/>
      </c>
      <c r="N2958" s="34" t="str">
        <f t="shared" si="181"/>
        <v/>
      </c>
      <c r="O2958" s="34" t="str">
        <f t="shared" si="182"/>
        <v/>
      </c>
    </row>
    <row r="2959" spans="2:15" ht="18">
      <c r="B2959" s="2"/>
      <c r="L2959" s="34" t="str">
        <f t="shared" si="179"/>
        <v/>
      </c>
      <c r="M2959" s="34" t="str">
        <f t="shared" si="180"/>
        <v/>
      </c>
      <c r="N2959" s="34" t="str">
        <f t="shared" si="181"/>
        <v/>
      </c>
      <c r="O2959" s="34" t="str">
        <f t="shared" si="182"/>
        <v/>
      </c>
    </row>
    <row r="2960" spans="2:15" ht="18">
      <c r="B2960" s="2"/>
      <c r="L2960" s="34" t="str">
        <f t="shared" si="179"/>
        <v/>
      </c>
      <c r="M2960" s="34" t="str">
        <f t="shared" si="180"/>
        <v/>
      </c>
      <c r="N2960" s="34" t="str">
        <f t="shared" si="181"/>
        <v/>
      </c>
      <c r="O2960" s="34" t="str">
        <f t="shared" si="182"/>
        <v/>
      </c>
    </row>
    <row r="2961" spans="2:15" ht="18">
      <c r="B2961" s="2"/>
      <c r="L2961" s="34" t="str">
        <f t="shared" si="179"/>
        <v/>
      </c>
      <c r="M2961" s="34" t="str">
        <f t="shared" si="180"/>
        <v/>
      </c>
      <c r="N2961" s="34" t="str">
        <f t="shared" si="181"/>
        <v/>
      </c>
      <c r="O2961" s="34" t="str">
        <f t="shared" si="182"/>
        <v/>
      </c>
    </row>
    <row r="2962" spans="2:15" ht="18">
      <c r="B2962" s="2"/>
      <c r="L2962" s="34" t="str">
        <f t="shared" si="179"/>
        <v/>
      </c>
      <c r="M2962" s="34" t="str">
        <f t="shared" si="180"/>
        <v/>
      </c>
      <c r="N2962" s="34" t="str">
        <f t="shared" si="181"/>
        <v/>
      </c>
      <c r="O2962" s="34" t="str">
        <f t="shared" si="182"/>
        <v/>
      </c>
    </row>
    <row r="2963" spans="2:15" ht="18">
      <c r="B2963" s="2"/>
      <c r="L2963" s="34" t="str">
        <f t="shared" si="179"/>
        <v/>
      </c>
      <c r="M2963" s="34" t="str">
        <f t="shared" si="180"/>
        <v/>
      </c>
      <c r="N2963" s="34" t="str">
        <f t="shared" si="181"/>
        <v/>
      </c>
      <c r="O2963" s="34" t="str">
        <f t="shared" si="182"/>
        <v/>
      </c>
    </row>
    <row r="2964" spans="2:15" ht="18">
      <c r="B2964" s="2"/>
      <c r="L2964" s="34" t="str">
        <f t="shared" si="179"/>
        <v/>
      </c>
      <c r="M2964" s="34" t="str">
        <f t="shared" si="180"/>
        <v/>
      </c>
      <c r="N2964" s="34" t="str">
        <f t="shared" si="181"/>
        <v/>
      </c>
      <c r="O2964" s="34" t="str">
        <f t="shared" si="182"/>
        <v/>
      </c>
    </row>
    <row r="2965" spans="2:15" ht="18">
      <c r="B2965" s="2"/>
      <c r="L2965" s="34" t="str">
        <f t="shared" si="179"/>
        <v/>
      </c>
      <c r="M2965" s="34" t="str">
        <f t="shared" si="180"/>
        <v/>
      </c>
      <c r="N2965" s="34" t="str">
        <f t="shared" si="181"/>
        <v/>
      </c>
      <c r="O2965" s="34" t="str">
        <f t="shared" si="182"/>
        <v/>
      </c>
    </row>
    <row r="2966" spans="2:15" ht="18">
      <c r="B2966" s="2"/>
      <c r="L2966" s="34" t="str">
        <f t="shared" si="179"/>
        <v/>
      </c>
      <c r="M2966" s="34" t="str">
        <f t="shared" si="180"/>
        <v/>
      </c>
      <c r="N2966" s="34" t="str">
        <f t="shared" si="181"/>
        <v/>
      </c>
      <c r="O2966" s="34" t="str">
        <f t="shared" si="182"/>
        <v/>
      </c>
    </row>
    <row r="2967" spans="2:15" ht="18">
      <c r="B2967" s="2"/>
      <c r="L2967" s="34" t="str">
        <f t="shared" ref="L2967:L2991" si="183">IF($A2967="","",$D2967&amp;" ("&amp;$G2967&amp;")")</f>
        <v/>
      </c>
      <c r="M2967" s="34" t="str">
        <f t="shared" ref="M2967:M2991" si="184">IF($A2967="","",LEFT($F2967,2))</f>
        <v/>
      </c>
      <c r="N2967" s="34" t="str">
        <f t="shared" ref="N2967:N2991" si="185">IF($A2967="","",$J2967&amp;" "&amp;$I2967&amp;" ("&amp;$M2967&amp;")")</f>
        <v/>
      </c>
      <c r="O2967" s="34" t="str">
        <f t="shared" si="182"/>
        <v/>
      </c>
    </row>
    <row r="2968" spans="2:15" ht="18">
      <c r="B2968" s="2"/>
      <c r="L2968" s="34" t="str">
        <f t="shared" si="183"/>
        <v/>
      </c>
      <c r="M2968" s="34" t="str">
        <f t="shared" si="184"/>
        <v/>
      </c>
      <c r="N2968" s="34" t="str">
        <f t="shared" si="185"/>
        <v/>
      </c>
      <c r="O2968" s="34" t="str">
        <f t="shared" si="182"/>
        <v/>
      </c>
    </row>
    <row r="2969" spans="2:15" ht="18">
      <c r="B2969" s="2"/>
      <c r="L2969" s="34" t="str">
        <f t="shared" si="183"/>
        <v/>
      </c>
      <c r="M2969" s="34" t="str">
        <f t="shared" si="184"/>
        <v/>
      </c>
      <c r="N2969" s="34" t="str">
        <f t="shared" si="185"/>
        <v/>
      </c>
      <c r="O2969" s="34" t="str">
        <f t="shared" si="182"/>
        <v/>
      </c>
    </row>
    <row r="2970" spans="2:15" ht="18">
      <c r="B2970" s="2"/>
      <c r="L2970" s="34" t="str">
        <f t="shared" si="183"/>
        <v/>
      </c>
      <c r="M2970" s="34" t="str">
        <f t="shared" si="184"/>
        <v/>
      </c>
      <c r="N2970" s="34" t="str">
        <f t="shared" si="185"/>
        <v/>
      </c>
      <c r="O2970" s="34" t="str">
        <f t="shared" si="182"/>
        <v/>
      </c>
    </row>
    <row r="2971" spans="2:15" ht="18">
      <c r="B2971" s="2"/>
      <c r="L2971" s="34" t="str">
        <f t="shared" si="183"/>
        <v/>
      </c>
      <c r="M2971" s="34" t="str">
        <f t="shared" si="184"/>
        <v/>
      </c>
      <c r="N2971" s="34" t="str">
        <f t="shared" si="185"/>
        <v/>
      </c>
      <c r="O2971" s="34" t="str">
        <f t="shared" si="182"/>
        <v/>
      </c>
    </row>
    <row r="2972" spans="2:15" ht="18">
      <c r="B2972" s="2"/>
      <c r="L2972" s="34" t="str">
        <f t="shared" si="183"/>
        <v/>
      </c>
      <c r="M2972" s="34" t="str">
        <f t="shared" si="184"/>
        <v/>
      </c>
      <c r="N2972" s="34" t="str">
        <f t="shared" si="185"/>
        <v/>
      </c>
      <c r="O2972" s="34" t="str">
        <f t="shared" si="182"/>
        <v/>
      </c>
    </row>
    <row r="2973" spans="2:15" ht="18">
      <c r="B2973" s="2"/>
      <c r="L2973" s="34" t="str">
        <f t="shared" si="183"/>
        <v/>
      </c>
      <c r="M2973" s="34" t="str">
        <f t="shared" si="184"/>
        <v/>
      </c>
      <c r="N2973" s="34" t="str">
        <f t="shared" si="185"/>
        <v/>
      </c>
      <c r="O2973" s="34" t="str">
        <f t="shared" si="182"/>
        <v/>
      </c>
    </row>
    <row r="2974" spans="2:15" ht="18">
      <c r="B2974" s="2"/>
      <c r="L2974" s="34" t="str">
        <f t="shared" si="183"/>
        <v/>
      </c>
      <c r="M2974" s="34" t="str">
        <f t="shared" si="184"/>
        <v/>
      </c>
      <c r="N2974" s="34" t="str">
        <f t="shared" si="185"/>
        <v/>
      </c>
      <c r="O2974" s="34" t="str">
        <f t="shared" si="182"/>
        <v/>
      </c>
    </row>
    <row r="2975" spans="2:15" ht="18">
      <c r="B2975" s="2"/>
      <c r="L2975" s="34" t="str">
        <f t="shared" si="183"/>
        <v/>
      </c>
      <c r="M2975" s="34" t="str">
        <f t="shared" si="184"/>
        <v/>
      </c>
      <c r="N2975" s="34" t="str">
        <f t="shared" si="185"/>
        <v/>
      </c>
      <c r="O2975" s="34" t="str">
        <f t="shared" si="182"/>
        <v/>
      </c>
    </row>
    <row r="2976" spans="2:15" ht="18">
      <c r="B2976" s="2"/>
      <c r="L2976" s="34" t="str">
        <f t="shared" si="183"/>
        <v/>
      </c>
      <c r="M2976" s="34" t="str">
        <f t="shared" si="184"/>
        <v/>
      </c>
      <c r="N2976" s="34" t="str">
        <f t="shared" si="185"/>
        <v/>
      </c>
      <c r="O2976" s="34" t="str">
        <f t="shared" si="182"/>
        <v/>
      </c>
    </row>
    <row r="2977" spans="2:15" ht="18">
      <c r="B2977" s="2"/>
      <c r="L2977" s="34" t="str">
        <f t="shared" si="183"/>
        <v/>
      </c>
      <c r="M2977" s="34" t="str">
        <f t="shared" si="184"/>
        <v/>
      </c>
      <c r="N2977" s="34" t="str">
        <f t="shared" si="185"/>
        <v/>
      </c>
      <c r="O2977" s="34" t="str">
        <f t="shared" si="182"/>
        <v/>
      </c>
    </row>
    <row r="2978" spans="2:15" ht="18">
      <c r="B2978" s="2"/>
      <c r="L2978" s="34" t="str">
        <f t="shared" si="183"/>
        <v/>
      </c>
      <c r="M2978" s="34" t="str">
        <f t="shared" si="184"/>
        <v/>
      </c>
      <c r="N2978" s="34" t="str">
        <f t="shared" si="185"/>
        <v/>
      </c>
      <c r="O2978" s="34" t="str">
        <f t="shared" si="182"/>
        <v/>
      </c>
    </row>
    <row r="2979" spans="2:15" ht="18">
      <c r="B2979" s="2"/>
      <c r="L2979" s="34" t="str">
        <f t="shared" si="183"/>
        <v/>
      </c>
      <c r="M2979" s="34" t="str">
        <f t="shared" si="184"/>
        <v/>
      </c>
      <c r="N2979" s="34" t="str">
        <f t="shared" si="185"/>
        <v/>
      </c>
      <c r="O2979" s="34" t="str">
        <f t="shared" si="182"/>
        <v/>
      </c>
    </row>
    <row r="2980" spans="2:15" ht="18">
      <c r="B2980" s="2"/>
      <c r="L2980" s="34" t="str">
        <f t="shared" si="183"/>
        <v/>
      </c>
      <c r="M2980" s="34" t="str">
        <f t="shared" si="184"/>
        <v/>
      </c>
      <c r="N2980" s="34" t="str">
        <f t="shared" si="185"/>
        <v/>
      </c>
      <c r="O2980" s="34" t="str">
        <f t="shared" si="182"/>
        <v/>
      </c>
    </row>
    <row r="2981" spans="2:15" ht="18">
      <c r="B2981" s="2"/>
      <c r="L2981" s="34" t="str">
        <f t="shared" si="183"/>
        <v/>
      </c>
      <c r="M2981" s="34" t="str">
        <f t="shared" si="184"/>
        <v/>
      </c>
      <c r="N2981" s="34" t="str">
        <f t="shared" si="185"/>
        <v/>
      </c>
      <c r="O2981" s="34" t="str">
        <f t="shared" si="182"/>
        <v/>
      </c>
    </row>
    <row r="2982" spans="2:15" ht="18">
      <c r="B2982" s="2"/>
      <c r="L2982" s="34" t="str">
        <f t="shared" si="183"/>
        <v/>
      </c>
      <c r="M2982" s="34" t="str">
        <f t="shared" si="184"/>
        <v/>
      </c>
      <c r="N2982" s="34" t="str">
        <f t="shared" si="185"/>
        <v/>
      </c>
      <c r="O2982" s="34" t="str">
        <f t="shared" si="182"/>
        <v/>
      </c>
    </row>
    <row r="2983" spans="2:15" ht="18">
      <c r="B2983" s="2"/>
      <c r="L2983" s="34" t="str">
        <f t="shared" si="183"/>
        <v/>
      </c>
      <c r="M2983" s="34" t="str">
        <f t="shared" si="184"/>
        <v/>
      </c>
      <c r="N2983" s="34" t="str">
        <f t="shared" si="185"/>
        <v/>
      </c>
      <c r="O2983" s="34" t="str">
        <f t="shared" si="182"/>
        <v/>
      </c>
    </row>
    <row r="2984" spans="2:15" ht="18">
      <c r="B2984" s="2"/>
      <c r="L2984" s="34" t="str">
        <f t="shared" si="183"/>
        <v/>
      </c>
      <c r="M2984" s="34" t="str">
        <f t="shared" si="184"/>
        <v/>
      </c>
      <c r="N2984" s="34" t="str">
        <f t="shared" si="185"/>
        <v/>
      </c>
      <c r="O2984" s="34" t="str">
        <f t="shared" si="182"/>
        <v/>
      </c>
    </row>
    <row r="2985" spans="2:15" ht="18">
      <c r="B2985" s="2"/>
      <c r="L2985" s="34" t="str">
        <f t="shared" si="183"/>
        <v/>
      </c>
      <c r="M2985" s="34" t="str">
        <f t="shared" si="184"/>
        <v/>
      </c>
      <c r="N2985" s="34" t="str">
        <f t="shared" si="185"/>
        <v/>
      </c>
      <c r="O2985" s="34" t="str">
        <f t="shared" si="182"/>
        <v/>
      </c>
    </row>
    <row r="2986" spans="2:15" ht="18">
      <c r="B2986" s="2"/>
      <c r="L2986" s="34" t="str">
        <f t="shared" si="183"/>
        <v/>
      </c>
      <c r="M2986" s="34" t="str">
        <f t="shared" si="184"/>
        <v/>
      </c>
      <c r="N2986" s="34" t="str">
        <f t="shared" si="185"/>
        <v/>
      </c>
      <c r="O2986" s="34" t="str">
        <f t="shared" si="182"/>
        <v/>
      </c>
    </row>
    <row r="2987" spans="2:15" ht="18">
      <c r="B2987" s="2"/>
      <c r="L2987" s="34" t="str">
        <f t="shared" si="183"/>
        <v/>
      </c>
      <c r="M2987" s="34" t="str">
        <f t="shared" si="184"/>
        <v/>
      </c>
      <c r="N2987" s="34" t="str">
        <f t="shared" si="185"/>
        <v/>
      </c>
      <c r="O2987" s="34" t="str">
        <f t="shared" si="182"/>
        <v/>
      </c>
    </row>
    <row r="2988" spans="2:15" ht="18">
      <c r="B2988" s="2"/>
      <c r="L2988" s="34" t="str">
        <f t="shared" si="183"/>
        <v/>
      </c>
      <c r="M2988" s="34" t="str">
        <f t="shared" si="184"/>
        <v/>
      </c>
      <c r="N2988" s="34" t="str">
        <f t="shared" si="185"/>
        <v/>
      </c>
      <c r="O2988" s="34" t="str">
        <f t="shared" si="182"/>
        <v/>
      </c>
    </row>
    <row r="2989" spans="2:15" ht="18">
      <c r="B2989" s="2"/>
      <c r="L2989" s="34" t="str">
        <f t="shared" si="183"/>
        <v/>
      </c>
      <c r="M2989" s="34" t="str">
        <f t="shared" si="184"/>
        <v/>
      </c>
      <c r="N2989" s="34" t="str">
        <f t="shared" si="185"/>
        <v/>
      </c>
      <c r="O2989" s="34" t="str">
        <f t="shared" si="182"/>
        <v/>
      </c>
    </row>
    <row r="2990" spans="2:15" ht="18">
      <c r="B2990" s="2"/>
      <c r="L2990" s="34" t="str">
        <f t="shared" si="183"/>
        <v/>
      </c>
      <c r="M2990" s="34" t="str">
        <f t="shared" si="184"/>
        <v/>
      </c>
      <c r="N2990" s="34" t="str">
        <f t="shared" si="185"/>
        <v/>
      </c>
      <c r="O2990" s="34" t="str">
        <f t="shared" si="182"/>
        <v/>
      </c>
    </row>
    <row r="2991" spans="2:15" ht="18">
      <c r="B2991" s="2"/>
      <c r="L2991" s="34" t="str">
        <f t="shared" si="183"/>
        <v/>
      </c>
      <c r="M2991" s="34" t="str">
        <f t="shared" si="184"/>
        <v/>
      </c>
      <c r="N2991" s="34" t="str">
        <f t="shared" si="185"/>
        <v/>
      </c>
      <c r="O2991" s="34" t="str">
        <f t="shared" si="182"/>
        <v/>
      </c>
    </row>
  </sheetData>
  <autoFilter ref="A1:P2245" xr:uid="{F8283661-B5E5-4EFC-94FA-D9D3F55741E3}"/>
  <phoneticPr fontId="16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13DE3-70BE-4032-B4AF-E8E889143B0A}">
  <dimension ref="A1:L8"/>
  <sheetViews>
    <sheetView workbookViewId="0">
      <selection activeCell="E5" sqref="E5"/>
    </sheetView>
  </sheetViews>
  <sheetFormatPr defaultColWidth="0" defaultRowHeight="0" customHeight="1" zeroHeight="1"/>
  <cols>
    <col min="1" max="1" width="1.88671875" style="207" customWidth="1"/>
    <col min="2" max="2" width="9.21875" style="207" customWidth="1"/>
    <col min="3" max="3" width="10.77734375" style="207" bestFit="1" customWidth="1"/>
    <col min="4" max="4" width="13.44140625" style="207" customWidth="1"/>
    <col min="5" max="11" width="8.77734375" style="207" customWidth="1"/>
    <col min="12" max="12" width="3.33203125" style="207" customWidth="1"/>
    <col min="13" max="16384" width="8.77734375" style="207" hidden="1"/>
  </cols>
  <sheetData>
    <row r="1" spans="2:11" ht="19.5" customHeight="1">
      <c r="B1" s="346" t="s">
        <v>2442</v>
      </c>
      <c r="C1" s="346"/>
      <c r="D1" s="346"/>
      <c r="E1" s="346"/>
      <c r="F1" s="346"/>
      <c r="G1" s="346"/>
      <c r="H1" s="346"/>
      <c r="I1" s="346"/>
      <c r="J1" s="346"/>
      <c r="K1" s="346"/>
    </row>
    <row r="2" spans="2:11" ht="8.5500000000000007" customHeight="1" thickBot="1"/>
    <row r="3" spans="2:11" ht="16.2">
      <c r="B3" s="208" t="s">
        <v>2438</v>
      </c>
      <c r="C3" s="209" t="s">
        <v>2439</v>
      </c>
      <c r="D3" s="209" t="s">
        <v>2440</v>
      </c>
      <c r="E3" s="210" t="s">
        <v>32</v>
      </c>
      <c r="F3" s="210" t="s">
        <v>15</v>
      </c>
      <c r="G3" s="210" t="s">
        <v>20</v>
      </c>
      <c r="H3" s="210" t="s">
        <v>33</v>
      </c>
      <c r="I3" s="210" t="s">
        <v>18</v>
      </c>
      <c r="J3" s="210" t="s">
        <v>25</v>
      </c>
      <c r="K3" s="211" t="s">
        <v>34</v>
      </c>
    </row>
    <row r="4" spans="2:11" ht="16.2">
      <c r="B4" s="212" t="s">
        <v>2441</v>
      </c>
      <c r="C4" s="213" t="s">
        <v>2445</v>
      </c>
      <c r="D4" s="213">
        <v>8048</v>
      </c>
      <c r="E4" s="214" t="s">
        <v>2460</v>
      </c>
      <c r="F4" s="214" t="s">
        <v>2461</v>
      </c>
      <c r="G4" s="214" t="s">
        <v>2462</v>
      </c>
      <c r="H4" s="214" t="s">
        <v>2463</v>
      </c>
      <c r="I4" s="214" t="s">
        <v>2464</v>
      </c>
      <c r="J4" s="214" t="s">
        <v>2465</v>
      </c>
      <c r="K4" s="215" t="s">
        <v>2466</v>
      </c>
    </row>
    <row r="5" spans="2:11" ht="16.2">
      <c r="B5" s="216" t="str">
        <f>IF(女子申込!$C42="","",女子申込!$C42)</f>
        <v/>
      </c>
      <c r="C5" s="217" t="str">
        <f>IF(女子申込!$C42="","",女子申込!$D42)</f>
        <v/>
      </c>
      <c r="D5" s="217" t="str">
        <f>IF(女子申込!$C42="","",女子申込!$I42)</f>
        <v/>
      </c>
      <c r="E5" s="218"/>
      <c r="F5" s="218"/>
      <c r="G5" s="218"/>
      <c r="H5" s="218"/>
      <c r="I5" s="218"/>
      <c r="J5" s="218"/>
      <c r="K5" s="219"/>
    </row>
    <row r="6" spans="2:11" ht="16.2">
      <c r="B6" s="216" t="str">
        <f>IF(女子申込!$C43="","",女子申込!$C43)</f>
        <v/>
      </c>
      <c r="C6" s="217" t="str">
        <f>IF(女子申込!$C43="","",女子申込!$D43)</f>
        <v/>
      </c>
      <c r="D6" s="217" t="str">
        <f>IF(女子申込!$C43="","",女子申込!$I43)</f>
        <v/>
      </c>
      <c r="E6" s="218"/>
      <c r="F6" s="218"/>
      <c r="G6" s="218"/>
      <c r="H6" s="218"/>
      <c r="I6" s="218"/>
      <c r="J6" s="218"/>
      <c r="K6" s="219"/>
    </row>
    <row r="7" spans="2:11" ht="16.8" thickBot="1">
      <c r="B7" s="220" t="str">
        <f>IF(女子申込!$C44="","",女子申込!$C44)</f>
        <v/>
      </c>
      <c r="C7" s="221" t="str">
        <f>IF(女子申込!$C44="","",女子申込!$D44)</f>
        <v/>
      </c>
      <c r="D7" s="221" t="str">
        <f>IF(女子申込!$C44="","",女子申込!$I44)</f>
        <v/>
      </c>
      <c r="E7" s="222"/>
      <c r="F7" s="222"/>
      <c r="G7" s="222"/>
      <c r="H7" s="222"/>
      <c r="I7" s="222"/>
      <c r="J7" s="222"/>
      <c r="K7" s="223"/>
    </row>
    <row r="8" spans="2:11" ht="16.2" hidden="1"/>
  </sheetData>
  <sheetProtection algorithmName="SHA-512" hashValue="WsRkE9loGJlb3iK/Lg0pKSUQje6tJolIw13GiGFn54HG8EtPihHCzFAepUwi+CMvjAMJnNZGBDU5Ca99bTTh+A==" saltValue="DSWZ5twfASalbSV+YHwZuw==" spinCount="100000" sheet="1" objects="1" scenarios="1" selectLockedCells="1"/>
  <mergeCells count="1">
    <mergeCell ref="B1:K1"/>
  </mergeCells>
  <phoneticPr fontId="16"/>
  <conditionalFormatting sqref="B5:K7">
    <cfRule type="cellIs" dxfId="2" priority="1" operator="notEqual">
      <formula>""</formula>
    </cfRule>
  </conditionalFormatting>
  <conditionalFormatting sqref="E5:K7">
    <cfRule type="expression" dxfId="1" priority="2">
      <formula>$B5&lt;&gt;""</formula>
    </cfRule>
  </conditionalFormatting>
  <dataValidations count="3">
    <dataValidation allowBlank="1" showInputMessage="1" showErrorMessage="1" errorTitle="入力エラー" error="正しい記録を入力してください。" promptTitle="フィールド競技入力" prompt="半角で記録を入力してください。_x000a__x000a_【入力形式】_x000a_「ｍ」をつけ、1/100ｍまで入力すること_x000a_（例）50m00" sqref="F5:G7 I5:J7" xr:uid="{FBD603F9-7EEC-440A-8DEC-0412FAD1E5DF}"/>
    <dataValidation allowBlank="1" showInputMessage="1" showErrorMessage="1" sqref="E4:K4" xr:uid="{44EC6662-01B3-4435-80DB-AE5B0751F41E}"/>
    <dataValidation allowBlank="1" showInputMessage="1" showErrorMessage="1" errorTitle="入力エラー" error="正しい記録を入力してください。" promptTitle="トラック競技入力" prompt="半角で記録を入力してください。_x000a__x000a_【入力形式】_x000a_分に「:」、秒に「.」をつけ、1/100秒まで入力すること_x000a_（例）_x000a_9秒99　→「9.99」_x000a_10秒00→「10.00」_x000a_5分00秒00→「5:00.00」" sqref="E5:E7 H5:H7 K5:K7" xr:uid="{31F03D5F-B023-4D1C-AB7E-A88FD6C322F9}"/>
  </dataValidations>
  <pageMargins left="0.69930555555555596" right="0.69930555555555596" top="0.75" bottom="0.75" header="0.3" footer="0.3"/>
  <pageSetup paperSize="9" orientation="portrait" horizontalDpi="2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F8C7E-E76E-4550-84D2-5A516FA60376}">
  <dimension ref="A1:U41"/>
  <sheetViews>
    <sheetView zoomScaleNormal="100" zoomScalePageLayoutView="55" workbookViewId="0">
      <selection activeCell="K1" sqref="K1:XFD1048576"/>
    </sheetView>
  </sheetViews>
  <sheetFormatPr defaultColWidth="0" defaultRowHeight="18" zeroHeight="1"/>
  <cols>
    <col min="1" max="1" width="9.109375" style="2" customWidth="1"/>
    <col min="2" max="2" width="11.77734375" style="2" bestFit="1" customWidth="1"/>
    <col min="3" max="3" width="8.77734375" style="2" bestFit="1" customWidth="1"/>
    <col min="4" max="6" width="5.88671875" style="2" bestFit="1" customWidth="1"/>
    <col min="7" max="9" width="11.5546875" style="2" bestFit="1" customWidth="1"/>
    <col min="10" max="10" width="9.109375" style="2" customWidth="1"/>
    <col min="11" max="11" width="11.33203125" style="2" hidden="1" customWidth="1"/>
    <col min="12" max="12" width="5.44140625" style="2" hidden="1" customWidth="1"/>
    <col min="13" max="13" width="11.77734375" style="2" hidden="1" customWidth="1"/>
    <col min="14" max="16" width="5.77734375" style="2" hidden="1" customWidth="1"/>
    <col min="17" max="21" width="9.109375" style="2" hidden="1" customWidth="1"/>
    <col min="22" max="16384" width="8.77734375" style="2" hidden="1"/>
  </cols>
  <sheetData>
    <row r="1" spans="2:16"/>
    <row r="2" spans="2:16" ht="22.2">
      <c r="B2" s="369" t="str">
        <f>編集用!$D$2</f>
        <v>第102回関西学生陸上競技対校選手権大会</v>
      </c>
      <c r="C2" s="370"/>
      <c r="D2" s="370"/>
      <c r="E2" s="370"/>
      <c r="F2" s="370"/>
      <c r="G2" s="370"/>
      <c r="H2" s="370"/>
      <c r="I2" s="371"/>
    </row>
    <row r="3" spans="2:16" ht="18" customHeight="1">
      <c r="B3" s="372" t="str">
        <f>IF(申込書!$D$3="","",申込書!$D$3)</f>
        <v/>
      </c>
      <c r="C3" s="373"/>
      <c r="D3" s="373"/>
      <c r="E3" s="373"/>
      <c r="F3" s="374"/>
      <c r="G3" s="378" t="str">
        <f ca="1">IF($B$3="","",TODAY())</f>
        <v/>
      </c>
      <c r="H3" s="379"/>
      <c r="I3" s="380"/>
    </row>
    <row r="4" spans="2:16" ht="18.75" customHeight="1" thickBot="1">
      <c r="B4" s="375"/>
      <c r="C4" s="376"/>
      <c r="D4" s="376"/>
      <c r="E4" s="376"/>
      <c r="F4" s="377"/>
      <c r="G4" s="381"/>
      <c r="H4" s="382"/>
      <c r="I4" s="383"/>
      <c r="N4" s="19"/>
      <c r="O4" s="19"/>
      <c r="P4" s="19"/>
    </row>
    <row r="5" spans="2:16" ht="20.399999999999999" hidden="1" thickTop="1">
      <c r="B5" s="155"/>
      <c r="C5" s="156"/>
      <c r="D5" s="156"/>
      <c r="E5" s="156"/>
      <c r="F5" s="157"/>
      <c r="G5" s="157"/>
      <c r="H5" s="157"/>
      <c r="I5" s="158"/>
    </row>
    <row r="6" spans="2:16" ht="20.399999999999999" thickTop="1">
      <c r="B6" s="384" t="s">
        <v>1683</v>
      </c>
      <c r="C6" s="384"/>
      <c r="D6" s="384" t="s">
        <v>1684</v>
      </c>
      <c r="E6" s="384"/>
      <c r="F6" s="384"/>
      <c r="G6" s="384" t="s">
        <v>1685</v>
      </c>
      <c r="H6" s="384"/>
      <c r="I6" s="384"/>
    </row>
    <row r="7" spans="2:16" ht="19.05" customHeight="1" thickBot="1">
      <c r="B7" s="353" t="str">
        <f>IF($B$3="","",IF(INDEX(リスト!$F:$F,MATCH(申込書!$D$3,リスト!$A:$A,0))=1,"￥50,000  1頁",IF($P$38&lt;10,"￥3,000   1/4頁",IF($P$38&lt;35,"￥10,000  1/3頁",IF($P$38&lt;65,"￥20,000  1/2頁","￥30,000  1頁")))))</f>
        <v/>
      </c>
      <c r="C7" s="353"/>
      <c r="D7" s="354" t="str">
        <f>IF($B$3="","",$N$41)</f>
        <v/>
      </c>
      <c r="E7" s="354"/>
      <c r="F7" s="354"/>
      <c r="G7" s="355">
        <f>IFERROR(SUM($I$11+$N$40+$N$41),"")</f>
        <v>0</v>
      </c>
      <c r="H7" s="355"/>
      <c r="I7" s="355"/>
    </row>
    <row r="8" spans="2:16" ht="19.05" hidden="1" customHeight="1" thickTop="1" thickBot="1">
      <c r="B8" s="356" t="str">
        <f>IF($B$13="","","対校の部")</f>
        <v>対校の部</v>
      </c>
      <c r="C8" s="357"/>
      <c r="D8" s="357"/>
      <c r="E8" s="357"/>
      <c r="F8" s="357"/>
      <c r="G8" s="357"/>
      <c r="H8" s="357"/>
      <c r="I8" s="358"/>
    </row>
    <row r="9" spans="2:16" ht="18.75" customHeight="1" thickTop="1" thickBot="1">
      <c r="B9" s="359" t="str">
        <f>IF($B$13="","","合計")</f>
        <v>合計</v>
      </c>
      <c r="C9" s="359"/>
      <c r="D9" s="362" t="str">
        <f>IF($B$13="","","人数(チーム数)")</f>
        <v>人数(チーム数)</v>
      </c>
      <c r="E9" s="362"/>
      <c r="F9" s="362"/>
      <c r="G9" s="362" t="str">
        <f>IF($B$13="","","エントリー料")</f>
        <v>エントリー料</v>
      </c>
      <c r="H9" s="362"/>
      <c r="I9" s="362"/>
      <c r="M9" s="239" t="s">
        <v>1686</v>
      </c>
      <c r="N9" s="240"/>
      <c r="O9" s="240"/>
      <c r="P9" s="241"/>
    </row>
    <row r="10" spans="2:16" ht="18" customHeight="1">
      <c r="B10" s="360"/>
      <c r="C10" s="360"/>
      <c r="D10" s="159" t="str">
        <f>IF($B$13="","","男子")</f>
        <v>男子</v>
      </c>
      <c r="E10" s="159" t="str">
        <f>IF($B$13="","","女子")</f>
        <v>女子</v>
      </c>
      <c r="F10" s="159" t="str">
        <f>IF($B$13="","","合計")</f>
        <v>合計</v>
      </c>
      <c r="G10" s="159" t="str">
        <f>IF($B$13="","","男子")</f>
        <v>男子</v>
      </c>
      <c r="H10" s="159" t="str">
        <f>IF($B$13="","","女子")</f>
        <v>女子</v>
      </c>
      <c r="I10" s="159" t="str">
        <f>IF($B$13="","","合計")</f>
        <v>合計</v>
      </c>
      <c r="M10" s="363" t="s">
        <v>1657</v>
      </c>
      <c r="N10" s="364"/>
      <c r="O10" s="364"/>
      <c r="P10" s="365"/>
    </row>
    <row r="11" spans="2:16" ht="18.75" customHeight="1" thickBot="1">
      <c r="B11" s="361"/>
      <c r="C11" s="361"/>
      <c r="D11" s="160">
        <f>IF($B$13="","",SUM($D$13:$D$40))</f>
        <v>0</v>
      </c>
      <c r="E11" s="160">
        <f>IF($B$13="","",SUM($E$13:$E$40))</f>
        <v>0</v>
      </c>
      <c r="F11" s="160">
        <f>IF($B$13="","",SUM($D$11:$E$11))</f>
        <v>0</v>
      </c>
      <c r="G11" s="161">
        <f>IF($B$13="","",SUM($G$13:$G$40))</f>
        <v>0</v>
      </c>
      <c r="H11" s="161">
        <f>IF($B$13="","",SUM($H$13:$H$40))</f>
        <v>0</v>
      </c>
      <c r="I11" s="161">
        <f>IF($B$13="","",SUM($G$11:$H$11))</f>
        <v>0</v>
      </c>
      <c r="M11" s="366"/>
      <c r="N11" s="367"/>
      <c r="O11" s="367"/>
      <c r="P11" s="368"/>
    </row>
    <row r="12" spans="2:16" ht="19.2" thickTop="1" thickBot="1">
      <c r="B12" s="2" t="str">
        <f>IF(B$13="","","種目")</f>
        <v>種目</v>
      </c>
      <c r="C12" s="2" t="str">
        <f>IF(C$13="","","単価")</f>
        <v>単価</v>
      </c>
      <c r="D12" s="2" t="str">
        <f>IF(D$13="","","男子")</f>
        <v>男子</v>
      </c>
      <c r="E12" s="2" t="str">
        <f>IF(E$13="","","女子")</f>
        <v>女子</v>
      </c>
      <c r="F12" s="2" t="str">
        <f>IF(F$13="","","小計")</f>
        <v>小計</v>
      </c>
      <c r="G12" s="2" t="str">
        <f>IF(G$13="","","男子")</f>
        <v>男子</v>
      </c>
      <c r="H12" s="2" t="str">
        <f>IF(H$13="","","女子")</f>
        <v>女子</v>
      </c>
      <c r="I12" s="2" t="str">
        <f>IF(I$13="","","小計")</f>
        <v>小計</v>
      </c>
      <c r="M12" s="162" t="s">
        <v>1559</v>
      </c>
      <c r="N12" s="163" t="s">
        <v>1599</v>
      </c>
      <c r="O12" s="163" t="s">
        <v>1600</v>
      </c>
      <c r="P12" s="164" t="s">
        <v>1601</v>
      </c>
    </row>
    <row r="13" spans="2:16" ht="18.600000000000001" thickTop="1">
      <c r="B13" s="112" t="str">
        <f>編集用!$AD6</f>
        <v>100m</v>
      </c>
      <c r="C13" s="114">
        <f>INDEX(編集用!$AE$6:$AE$33,MATCH(申込確認表!$B13,編集用!$AD$6:$AD$33,0))</f>
        <v>2500</v>
      </c>
      <c r="D13" s="113">
        <f t="shared" ref="D13:D38" si="0">IF($B13="","",INDEX($N$13:$N$37,MATCH($B13,$M$13:$M$37,0)))</f>
        <v>0</v>
      </c>
      <c r="E13" s="113">
        <f t="shared" ref="E13:E39" si="1">IF($B13="","",INDEX($O$13:$O$37,MATCH($B13,$M$13:$M$37,0)))</f>
        <v>0</v>
      </c>
      <c r="F13" s="113">
        <f>IF($B13="","",SUM(D13:E13))</f>
        <v>0</v>
      </c>
      <c r="G13" s="114">
        <f>IF($B13="","",$D13*$C13)</f>
        <v>0</v>
      </c>
      <c r="H13" s="114">
        <f>IF($B13="","",$E13*$C13)</f>
        <v>0</v>
      </c>
      <c r="I13" s="114">
        <f>IF($B13="","",$F13*$C13)</f>
        <v>0</v>
      </c>
      <c r="M13" s="111" t="s">
        <v>1660</v>
      </c>
      <c r="N13" s="45">
        <f>COUNTIF(男子申込!$AA$9:$AA$11,1)</f>
        <v>0</v>
      </c>
      <c r="O13" s="45">
        <f>COUNTIF(女子申込!$AA$9:$AA$11,1)</f>
        <v>0</v>
      </c>
      <c r="P13" s="46">
        <f>SUM(N13:O13)</f>
        <v>0</v>
      </c>
    </row>
    <row r="14" spans="2:16">
      <c r="B14" s="112" t="str">
        <f>編集用!$AD7</f>
        <v>200m</v>
      </c>
      <c r="C14" s="114">
        <f>INDEX(編集用!$AE$6:$AE$33,MATCH(申込確認表!$B14,編集用!$AD$6:$AD$33,0))</f>
        <v>2500</v>
      </c>
      <c r="D14" s="113">
        <f t="shared" si="0"/>
        <v>0</v>
      </c>
      <c r="E14" s="113">
        <f t="shared" si="1"/>
        <v>0</v>
      </c>
      <c r="F14" s="113">
        <f t="shared" ref="F14:F40" si="2">IF($B14="","",SUM(D14:E14))</f>
        <v>0</v>
      </c>
      <c r="G14" s="114">
        <f t="shared" ref="G14:G40" si="3">IF($B14="","",$D14*$C14)</f>
        <v>0</v>
      </c>
      <c r="H14" s="114">
        <f t="shared" ref="H14:H40" si="4">IF($B14="","",$E14*$C14)</f>
        <v>0</v>
      </c>
      <c r="I14" s="114">
        <f t="shared" ref="I14:I40" si="5">IF($B14="","",$F14*$C14)</f>
        <v>0</v>
      </c>
      <c r="M14" s="47" t="s">
        <v>1661</v>
      </c>
      <c r="N14" s="45">
        <f>COUNTIF(男子申込!$AA$12:$AA$14,1)</f>
        <v>0</v>
      </c>
      <c r="O14" s="45">
        <f>COUNTIF(女子申込!$AA$12:$AA$14,1)</f>
        <v>0</v>
      </c>
      <c r="P14" s="46">
        <f t="shared" ref="P14:P37" si="6">SUM(N14:O14)</f>
        <v>0</v>
      </c>
    </row>
    <row r="15" spans="2:16">
      <c r="B15" s="112" t="str">
        <f>編集用!$AD8</f>
        <v>400m</v>
      </c>
      <c r="C15" s="114">
        <f>INDEX(編集用!$AE$6:$AE$33,MATCH(申込確認表!$B15,編集用!$AD$6:$AD$33,0))</f>
        <v>2500</v>
      </c>
      <c r="D15" s="113">
        <f>IF($B15="","",INDEX($N$13:$N$37,MATCH($B15,$M$13:$M$37,0)))</f>
        <v>0</v>
      </c>
      <c r="E15" s="113">
        <f>IF($B15="","",INDEX($O$13:$O$37,MATCH($B15,$M$13:$M$37,0)))</f>
        <v>0</v>
      </c>
      <c r="F15" s="113">
        <f t="shared" si="2"/>
        <v>0</v>
      </c>
      <c r="G15" s="114">
        <f>IF($B15="","",$D15*$C15)</f>
        <v>0</v>
      </c>
      <c r="H15" s="114">
        <f t="shared" si="4"/>
        <v>0</v>
      </c>
      <c r="I15" s="114">
        <f t="shared" si="5"/>
        <v>0</v>
      </c>
      <c r="M15" s="47" t="s">
        <v>1662</v>
      </c>
      <c r="N15" s="45">
        <f>COUNTIF(男子申込!$AA$15:$AA$17,1)</f>
        <v>0</v>
      </c>
      <c r="O15" s="45">
        <f>COUNTIF(女子申込!$AA$15:$AA$17,1)</f>
        <v>0</v>
      </c>
      <c r="P15" s="46">
        <f t="shared" si="6"/>
        <v>0</v>
      </c>
    </row>
    <row r="16" spans="2:16">
      <c r="B16" s="112" t="str">
        <f>編集用!$AD9</f>
        <v>800m</v>
      </c>
      <c r="C16" s="114">
        <f>INDEX(編集用!$AE$6:$AE$33,MATCH(申込確認表!$B16,編集用!$AD$6:$AD$33,0))</f>
        <v>2500</v>
      </c>
      <c r="D16" s="113">
        <f t="shared" si="0"/>
        <v>0</v>
      </c>
      <c r="E16" s="113">
        <f t="shared" si="1"/>
        <v>0</v>
      </c>
      <c r="F16" s="113">
        <f t="shared" si="2"/>
        <v>0</v>
      </c>
      <c r="G16" s="114">
        <f t="shared" si="3"/>
        <v>0</v>
      </c>
      <c r="H16" s="114">
        <f t="shared" si="4"/>
        <v>0</v>
      </c>
      <c r="I16" s="114">
        <f t="shared" si="5"/>
        <v>0</v>
      </c>
      <c r="M16" s="47" t="s">
        <v>1663</v>
      </c>
      <c r="N16" s="45">
        <f>COUNTIF(男子申込!$AA$18:$AA$20,1)</f>
        <v>0</v>
      </c>
      <c r="O16" s="45">
        <f>COUNTIF(女子申込!$AA$18:$AA$20,1)</f>
        <v>0</v>
      </c>
      <c r="P16" s="46">
        <f t="shared" si="6"/>
        <v>0</v>
      </c>
    </row>
    <row r="17" spans="2:16">
      <c r="B17" s="112" t="str">
        <f>編集用!$AD10</f>
        <v>1500m</v>
      </c>
      <c r="C17" s="114">
        <f>INDEX(編集用!$AE$6:$AE$33,MATCH(申込確認表!$B17,編集用!$AD$6:$AD$33,0))</f>
        <v>2500</v>
      </c>
      <c r="D17" s="113">
        <f t="shared" si="0"/>
        <v>0</v>
      </c>
      <c r="E17" s="113">
        <f t="shared" si="1"/>
        <v>0</v>
      </c>
      <c r="F17" s="113">
        <f t="shared" si="2"/>
        <v>0</v>
      </c>
      <c r="G17" s="114">
        <f t="shared" si="3"/>
        <v>0</v>
      </c>
      <c r="H17" s="114">
        <f t="shared" si="4"/>
        <v>0</v>
      </c>
      <c r="I17" s="114">
        <f t="shared" si="5"/>
        <v>0</v>
      </c>
      <c r="M17" s="47" t="s">
        <v>1664</v>
      </c>
      <c r="N17" s="45">
        <f>COUNTIF(男子申込!$AA$21:$AA$23,1)</f>
        <v>0</v>
      </c>
      <c r="O17" s="45">
        <f>COUNTIF(女子申込!$AA$21:$AA$23,1)</f>
        <v>0</v>
      </c>
      <c r="P17" s="46">
        <f t="shared" si="6"/>
        <v>0</v>
      </c>
    </row>
    <row r="18" spans="2:16">
      <c r="B18" s="112" t="str">
        <f>編集用!$AD11</f>
        <v>5000m</v>
      </c>
      <c r="C18" s="114">
        <f>INDEX(編集用!$AE$6:$AE$33,MATCH(申込確認表!$B18,編集用!$AD$6:$AD$33,0))</f>
        <v>2500</v>
      </c>
      <c r="D18" s="113">
        <f t="shared" si="0"/>
        <v>0</v>
      </c>
      <c r="E18" s="113">
        <f t="shared" si="1"/>
        <v>0</v>
      </c>
      <c r="F18" s="113">
        <f t="shared" si="2"/>
        <v>0</v>
      </c>
      <c r="G18" s="114">
        <f t="shared" si="3"/>
        <v>0</v>
      </c>
      <c r="H18" s="114">
        <f t="shared" si="4"/>
        <v>0</v>
      </c>
      <c r="I18" s="114">
        <f t="shared" si="5"/>
        <v>0</v>
      </c>
      <c r="M18" s="47" t="s">
        <v>1665</v>
      </c>
      <c r="N18" s="45">
        <f>COUNTIF(男子申込!$AA$24:$AA$26,1)</f>
        <v>0</v>
      </c>
      <c r="O18" s="45">
        <f>COUNTIF(女子申込!$AA$24:$AA$26,1)</f>
        <v>0</v>
      </c>
      <c r="P18" s="46">
        <f t="shared" si="6"/>
        <v>0</v>
      </c>
    </row>
    <row r="19" spans="2:16">
      <c r="B19" s="112" t="str">
        <f>編集用!$AD12</f>
        <v>10000m</v>
      </c>
      <c r="C19" s="114">
        <f>INDEX(編集用!$AE$6:$AE$33,MATCH(申込確認表!$B19,編集用!$AD$6:$AD$33,0))</f>
        <v>2500</v>
      </c>
      <c r="D19" s="113">
        <f t="shared" si="0"/>
        <v>0</v>
      </c>
      <c r="E19" s="113">
        <f t="shared" si="1"/>
        <v>0</v>
      </c>
      <c r="F19" s="113">
        <f t="shared" si="2"/>
        <v>0</v>
      </c>
      <c r="G19" s="114">
        <f t="shared" si="3"/>
        <v>0</v>
      </c>
      <c r="H19" s="114">
        <f t="shared" si="4"/>
        <v>0</v>
      </c>
      <c r="I19" s="114">
        <f t="shared" si="5"/>
        <v>0</v>
      </c>
      <c r="M19" s="47" t="s">
        <v>1666</v>
      </c>
      <c r="N19" s="45">
        <f>COUNTIF(男子申込!$AA$27:$AA$29,1)</f>
        <v>0</v>
      </c>
      <c r="O19" s="45">
        <f>COUNTIF(女子申込!$AA$27:$AA$29,1)</f>
        <v>0</v>
      </c>
      <c r="P19" s="46">
        <f t="shared" si="6"/>
        <v>0</v>
      </c>
    </row>
    <row r="20" spans="2:16">
      <c r="B20" s="112" t="str">
        <f>編集用!$AD13</f>
        <v>100mH</v>
      </c>
      <c r="C20" s="114">
        <f>INDEX(編集用!$AE$6:$AE$33,MATCH(申込確認表!$B20,編集用!$AD$6:$AD$33,0))</f>
        <v>2500</v>
      </c>
      <c r="D20" s="113">
        <f t="shared" si="0"/>
        <v>0</v>
      </c>
      <c r="E20" s="112">
        <f t="shared" si="1"/>
        <v>0</v>
      </c>
      <c r="F20" s="113">
        <f t="shared" si="2"/>
        <v>0</v>
      </c>
      <c r="G20" s="114">
        <f t="shared" si="3"/>
        <v>0</v>
      </c>
      <c r="H20" s="114">
        <f>IF($B20="","",$E20*$C20)</f>
        <v>0</v>
      </c>
      <c r="I20" s="114">
        <f t="shared" si="5"/>
        <v>0</v>
      </c>
      <c r="M20" s="47" t="s">
        <v>1668</v>
      </c>
      <c r="N20" s="49"/>
      <c r="O20" s="45">
        <f>COUNTIF(女子申込!$AA$30:$AA$32,1)</f>
        <v>0</v>
      </c>
      <c r="P20" s="46">
        <f>SUM(N20:O20)</f>
        <v>0</v>
      </c>
    </row>
    <row r="21" spans="2:16">
      <c r="B21" s="112" t="str">
        <f>編集用!$AD14</f>
        <v>110mH</v>
      </c>
      <c r="C21" s="114">
        <f>INDEX(編集用!$AE$6:$AE$33,MATCH(申込確認表!$B21,編集用!$AD$6:$AD$33,0))</f>
        <v>2500</v>
      </c>
      <c r="D21" s="113">
        <f t="shared" si="0"/>
        <v>0</v>
      </c>
      <c r="E21" s="113">
        <f t="shared" si="1"/>
        <v>0</v>
      </c>
      <c r="F21" s="113">
        <f t="shared" si="2"/>
        <v>0</v>
      </c>
      <c r="G21" s="114">
        <f t="shared" si="3"/>
        <v>0</v>
      </c>
      <c r="H21" s="114">
        <f t="shared" si="4"/>
        <v>0</v>
      </c>
      <c r="I21" s="114">
        <f t="shared" si="5"/>
        <v>0</v>
      </c>
      <c r="M21" s="47" t="s">
        <v>1667</v>
      </c>
      <c r="N21" s="45">
        <f>COUNTIF(男子申込!$AA$30:$AA$32,1)</f>
        <v>0</v>
      </c>
      <c r="O21" s="48"/>
      <c r="P21" s="46">
        <f t="shared" si="6"/>
        <v>0</v>
      </c>
    </row>
    <row r="22" spans="2:16">
      <c r="B22" s="112" t="str">
        <f>編集用!$AD15</f>
        <v>400mH</v>
      </c>
      <c r="C22" s="114">
        <f>INDEX(編集用!$AE$6:$AE$33,MATCH(申込確認表!$B22,編集用!$AD$6:$AD$33,0))</f>
        <v>2500</v>
      </c>
      <c r="D22" s="113">
        <f t="shared" si="0"/>
        <v>0</v>
      </c>
      <c r="E22" s="113">
        <f t="shared" si="1"/>
        <v>0</v>
      </c>
      <c r="F22" s="113">
        <f t="shared" si="2"/>
        <v>0</v>
      </c>
      <c r="G22" s="114">
        <f t="shared" si="3"/>
        <v>0</v>
      </c>
      <c r="H22" s="114">
        <f t="shared" si="4"/>
        <v>0</v>
      </c>
      <c r="I22" s="114">
        <f t="shared" si="5"/>
        <v>0</v>
      </c>
      <c r="M22" s="47" t="s">
        <v>1669</v>
      </c>
      <c r="N22" s="45">
        <f>COUNTIF(男子申込!$AA33:$AA35,1)</f>
        <v>0</v>
      </c>
      <c r="O22" s="45">
        <f>COUNTIF(女子申込!$AA$33:$AA$35,1)</f>
        <v>0</v>
      </c>
      <c r="P22" s="46">
        <f t="shared" si="6"/>
        <v>0</v>
      </c>
    </row>
    <row r="23" spans="2:16">
      <c r="B23" s="112" t="str">
        <f>編集用!$AD16</f>
        <v>3000mSC</v>
      </c>
      <c r="C23" s="114">
        <f>INDEX(編集用!$AE$6:$AE$33,MATCH(申込確認表!$B23,編集用!$AD$6:$AD$33,0))</f>
        <v>2500</v>
      </c>
      <c r="D23" s="113">
        <f t="shared" si="0"/>
        <v>0</v>
      </c>
      <c r="E23" s="113">
        <f t="shared" si="1"/>
        <v>0</v>
      </c>
      <c r="F23" s="113">
        <f t="shared" si="2"/>
        <v>0</v>
      </c>
      <c r="G23" s="114">
        <f t="shared" si="3"/>
        <v>0</v>
      </c>
      <c r="H23" s="114">
        <f t="shared" si="4"/>
        <v>0</v>
      </c>
      <c r="I23" s="114">
        <f t="shared" si="5"/>
        <v>0</v>
      </c>
      <c r="M23" s="47" t="s">
        <v>1670</v>
      </c>
      <c r="N23" s="45">
        <f>COUNTIF(男子申込!$AA$36:$AA$38,1)</f>
        <v>0</v>
      </c>
      <c r="O23" s="45">
        <f>COUNTIF(女子申込!$AA$36:$AA$38,1)</f>
        <v>0</v>
      </c>
      <c r="P23" s="46">
        <f t="shared" si="6"/>
        <v>0</v>
      </c>
    </row>
    <row r="24" spans="2:16">
      <c r="B24" s="112" t="str">
        <f>編集用!$AD17</f>
        <v>10000mW</v>
      </c>
      <c r="C24" s="114">
        <f>INDEX(編集用!$AE$6:$AE$33,MATCH(申込確認表!$B24,編集用!$AD$6:$AD$33,0))</f>
        <v>2500</v>
      </c>
      <c r="D24" s="113">
        <f t="shared" si="0"/>
        <v>0</v>
      </c>
      <c r="E24" s="113">
        <f t="shared" si="1"/>
        <v>0</v>
      </c>
      <c r="F24" s="113">
        <f t="shared" si="2"/>
        <v>0</v>
      </c>
      <c r="G24" s="114">
        <f t="shared" si="3"/>
        <v>0</v>
      </c>
      <c r="H24" s="114">
        <f t="shared" si="4"/>
        <v>0</v>
      </c>
      <c r="I24" s="114">
        <f t="shared" si="5"/>
        <v>0</v>
      </c>
      <c r="M24" s="47" t="s">
        <v>1671</v>
      </c>
      <c r="N24" s="45">
        <f>COUNTIF(男子申込!$AA$39:$AA$41,1)</f>
        <v>0</v>
      </c>
      <c r="O24" s="45">
        <f>COUNTIF(女子申込!$AA$39:$AA$41,1)</f>
        <v>0</v>
      </c>
      <c r="P24" s="46">
        <f t="shared" si="6"/>
        <v>0</v>
      </c>
    </row>
    <row r="25" spans="2:16">
      <c r="B25" s="112" t="str">
        <f>編集用!$AD18</f>
        <v>走高跳</v>
      </c>
      <c r="C25" s="114">
        <f>INDEX(編集用!$AE$6:$AE$33,MATCH(申込確認表!$B25,編集用!$AD$6:$AD$33,0))</f>
        <v>2500</v>
      </c>
      <c r="D25" s="113">
        <f t="shared" si="0"/>
        <v>0</v>
      </c>
      <c r="E25" s="113">
        <f t="shared" si="1"/>
        <v>0</v>
      </c>
      <c r="F25" s="113">
        <f t="shared" si="2"/>
        <v>0</v>
      </c>
      <c r="G25" s="114">
        <f t="shared" si="3"/>
        <v>0</v>
      </c>
      <c r="H25" s="114">
        <f t="shared" si="4"/>
        <v>0</v>
      </c>
      <c r="I25" s="114">
        <f t="shared" si="5"/>
        <v>0</v>
      </c>
      <c r="M25" s="47" t="s">
        <v>2431</v>
      </c>
      <c r="N25" s="45">
        <f>IF($B$3="",0,INDEX(全大学ﾊｰﾌﾏﾗｿﾝ出場数,MATCH($B$3,全大学,0)))</f>
        <v>0</v>
      </c>
      <c r="O25" s="45">
        <v>0</v>
      </c>
      <c r="P25" s="46">
        <f t="shared" si="6"/>
        <v>0</v>
      </c>
    </row>
    <row r="26" spans="2:16">
      <c r="B26" s="112" t="str">
        <f>編集用!$AD19</f>
        <v>棒高跳</v>
      </c>
      <c r="C26" s="114">
        <f>INDEX(編集用!$AE$6:$AE$33,MATCH(申込確認表!$B26,編集用!$AD$6:$AD$33,0))</f>
        <v>2500</v>
      </c>
      <c r="D26" s="113">
        <f t="shared" si="0"/>
        <v>0</v>
      </c>
      <c r="E26" s="113">
        <f t="shared" si="1"/>
        <v>0</v>
      </c>
      <c r="F26" s="113">
        <f t="shared" si="2"/>
        <v>0</v>
      </c>
      <c r="G26" s="114">
        <f t="shared" si="3"/>
        <v>0</v>
      </c>
      <c r="H26" s="114">
        <f t="shared" si="4"/>
        <v>0</v>
      </c>
      <c r="I26" s="114">
        <f t="shared" si="5"/>
        <v>0</v>
      </c>
      <c r="M26" s="47" t="s">
        <v>15</v>
      </c>
      <c r="N26" s="45">
        <f>COUNTIF(男子申込!$AB$21:$AB$23,1)</f>
        <v>0</v>
      </c>
      <c r="O26" s="45">
        <f>COUNTIF(女子申込!$AB$21:$AB$23,1)</f>
        <v>0</v>
      </c>
      <c r="P26" s="46">
        <f t="shared" si="6"/>
        <v>0</v>
      </c>
    </row>
    <row r="27" spans="2:16">
      <c r="B27" s="112" t="str">
        <f>編集用!$AD20</f>
        <v>走幅跳</v>
      </c>
      <c r="C27" s="114">
        <f>INDEX(編集用!$AE$6:$AE$33,MATCH(申込確認表!$B27,編集用!$AD$6:$AD$33,0))</f>
        <v>2500</v>
      </c>
      <c r="D27" s="113">
        <f t="shared" si="0"/>
        <v>0</v>
      </c>
      <c r="E27" s="113">
        <f t="shared" si="1"/>
        <v>0</v>
      </c>
      <c r="F27" s="113">
        <f t="shared" si="2"/>
        <v>0</v>
      </c>
      <c r="G27" s="114">
        <f t="shared" si="3"/>
        <v>0</v>
      </c>
      <c r="H27" s="114">
        <f t="shared" si="4"/>
        <v>0</v>
      </c>
      <c r="I27" s="114">
        <f t="shared" si="5"/>
        <v>0</v>
      </c>
      <c r="M27" s="47" t="s">
        <v>17</v>
      </c>
      <c r="N27" s="45">
        <f>COUNTIF(男子申込!$AB$24:$AB$26,1)</f>
        <v>0</v>
      </c>
      <c r="O27" s="45">
        <f>COUNTIF(女子申込!$AB$24:$AB$26,1)</f>
        <v>0</v>
      </c>
      <c r="P27" s="46">
        <f t="shared" si="6"/>
        <v>0</v>
      </c>
    </row>
    <row r="28" spans="2:16">
      <c r="B28" s="112" t="str">
        <f>編集用!$AD21</f>
        <v>三段跳</v>
      </c>
      <c r="C28" s="114">
        <f>INDEX(編集用!$AE$6:$AE$33,MATCH(申込確認表!$B28,編集用!$AD$6:$AD$33,0))</f>
        <v>2500</v>
      </c>
      <c r="D28" s="113">
        <f t="shared" si="0"/>
        <v>0</v>
      </c>
      <c r="E28" s="113">
        <f t="shared" si="1"/>
        <v>0</v>
      </c>
      <c r="F28" s="113">
        <f t="shared" si="2"/>
        <v>0</v>
      </c>
      <c r="G28" s="114">
        <f t="shared" si="3"/>
        <v>0</v>
      </c>
      <c r="H28" s="114">
        <f t="shared" si="4"/>
        <v>0</v>
      </c>
      <c r="I28" s="114">
        <f t="shared" si="5"/>
        <v>0</v>
      </c>
      <c r="M28" s="47" t="s">
        <v>18</v>
      </c>
      <c r="N28" s="45">
        <f>COUNTIF(男子申込!$AB$27:$AB$29,1)</f>
        <v>0</v>
      </c>
      <c r="O28" s="45">
        <f>COUNTIF(女子申込!$AB$27:$AB$29,1)</f>
        <v>0</v>
      </c>
      <c r="P28" s="46">
        <f t="shared" si="6"/>
        <v>0</v>
      </c>
    </row>
    <row r="29" spans="2:16">
      <c r="B29" s="112" t="str">
        <f>編集用!$AD22</f>
        <v>砲丸投</v>
      </c>
      <c r="C29" s="114">
        <f>INDEX(編集用!$AE$6:$AE$33,MATCH(申込確認表!$B29,編集用!$AD$6:$AD$33,0))</f>
        <v>2500</v>
      </c>
      <c r="D29" s="113">
        <f t="shared" si="0"/>
        <v>0</v>
      </c>
      <c r="E29" s="113">
        <f t="shared" si="1"/>
        <v>0</v>
      </c>
      <c r="F29" s="113">
        <f t="shared" si="2"/>
        <v>0</v>
      </c>
      <c r="G29" s="114">
        <f t="shared" si="3"/>
        <v>0</v>
      </c>
      <c r="H29" s="114">
        <f t="shared" si="4"/>
        <v>0</v>
      </c>
      <c r="I29" s="114">
        <f t="shared" si="5"/>
        <v>0</v>
      </c>
      <c r="M29" s="47" t="s">
        <v>19</v>
      </c>
      <c r="N29" s="45">
        <f>COUNTIF(男子申込!$AB$30:$AB$32,1)</f>
        <v>0</v>
      </c>
      <c r="O29" s="45">
        <f>COUNTIF(女子申込!$AB$30:$AB$32,1)</f>
        <v>0</v>
      </c>
      <c r="P29" s="46">
        <f t="shared" si="6"/>
        <v>0</v>
      </c>
    </row>
    <row r="30" spans="2:16">
      <c r="B30" s="112" t="str">
        <f>編集用!$AD23</f>
        <v>円盤投</v>
      </c>
      <c r="C30" s="114">
        <f>INDEX(編集用!$AE$6:$AE$33,MATCH(申込確認表!$B30,編集用!$AD$6:$AD$33,0))</f>
        <v>2500</v>
      </c>
      <c r="D30" s="113">
        <f t="shared" si="0"/>
        <v>0</v>
      </c>
      <c r="E30" s="113">
        <f t="shared" si="1"/>
        <v>0</v>
      </c>
      <c r="F30" s="113">
        <f t="shared" si="2"/>
        <v>0</v>
      </c>
      <c r="G30" s="114">
        <f t="shared" si="3"/>
        <v>0</v>
      </c>
      <c r="H30" s="114">
        <f t="shared" si="4"/>
        <v>0</v>
      </c>
      <c r="I30" s="114">
        <f t="shared" si="5"/>
        <v>0</v>
      </c>
      <c r="M30" s="47" t="s">
        <v>20</v>
      </c>
      <c r="N30" s="45">
        <f>COUNTIF(男子申込!$AB$33:$AB$35,1)</f>
        <v>0</v>
      </c>
      <c r="O30" s="45">
        <f>COUNTIF(女子申込!$AB$33:$AB$35,1)</f>
        <v>0</v>
      </c>
      <c r="P30" s="46">
        <f t="shared" si="6"/>
        <v>0</v>
      </c>
    </row>
    <row r="31" spans="2:16">
      <c r="B31" s="112" t="str">
        <f>編集用!$AD24</f>
        <v>ハンマー投</v>
      </c>
      <c r="C31" s="114">
        <f>INDEX(編集用!$AE$6:$AE$33,MATCH(申込確認表!$B31,編集用!$AD$6:$AD$33,0))</f>
        <v>2500</v>
      </c>
      <c r="D31" s="113">
        <f t="shared" si="0"/>
        <v>0</v>
      </c>
      <c r="E31" s="113">
        <f t="shared" si="1"/>
        <v>0</v>
      </c>
      <c r="F31" s="113">
        <f t="shared" si="2"/>
        <v>0</v>
      </c>
      <c r="G31" s="114">
        <f t="shared" si="3"/>
        <v>0</v>
      </c>
      <c r="H31" s="114">
        <f t="shared" si="4"/>
        <v>0</v>
      </c>
      <c r="I31" s="114">
        <f t="shared" si="5"/>
        <v>0</v>
      </c>
      <c r="M31" s="47" t="s">
        <v>21</v>
      </c>
      <c r="N31" s="45">
        <f>COUNTIF(男子申込!$AB$36:$AB$38,1)</f>
        <v>0</v>
      </c>
      <c r="O31" s="45">
        <f>COUNTIF(女子申込!$AB$36:$AB$38,1)</f>
        <v>0</v>
      </c>
      <c r="P31" s="46">
        <f t="shared" si="6"/>
        <v>0</v>
      </c>
    </row>
    <row r="32" spans="2:16">
      <c r="B32" s="112" t="str">
        <f>編集用!$AD25</f>
        <v>やり投</v>
      </c>
      <c r="C32" s="114">
        <f>INDEX(編集用!$AE$6:$AE$33,MATCH(申込確認表!$B32,編集用!$AD$6:$AD$33,0))</f>
        <v>2500</v>
      </c>
      <c r="D32" s="113">
        <f t="shared" si="0"/>
        <v>0</v>
      </c>
      <c r="E32" s="113">
        <f t="shared" si="1"/>
        <v>0</v>
      </c>
      <c r="F32" s="113">
        <f t="shared" si="2"/>
        <v>0</v>
      </c>
      <c r="G32" s="114">
        <f t="shared" si="3"/>
        <v>0</v>
      </c>
      <c r="H32" s="114">
        <f>IF($B32="","",$E32*$C32)</f>
        <v>0</v>
      </c>
      <c r="I32" s="114">
        <f t="shared" si="5"/>
        <v>0</v>
      </c>
      <c r="M32" s="47" t="s">
        <v>22</v>
      </c>
      <c r="N32" s="45">
        <f>COUNTIF(男子申込!$AB$39:$AB$41,1)</f>
        <v>0</v>
      </c>
      <c r="O32" s="45">
        <f>COUNTIF(女子申込!$AB$39:$AB$41,1)</f>
        <v>0</v>
      </c>
      <c r="P32" s="46">
        <f t="shared" si="6"/>
        <v>0</v>
      </c>
    </row>
    <row r="33" spans="2:16">
      <c r="B33" s="112" t="str">
        <f>編集用!$AD26</f>
        <v>七種競技</v>
      </c>
      <c r="C33" s="114">
        <f>INDEX(編集用!$AE$6:$AE$33,MATCH(申込確認表!$B33,編集用!$AD$6:$AD$33,0))</f>
        <v>3500</v>
      </c>
      <c r="D33" s="113">
        <f t="shared" si="0"/>
        <v>0</v>
      </c>
      <c r="E33" s="112">
        <f t="shared" si="1"/>
        <v>0</v>
      </c>
      <c r="F33" s="113">
        <f t="shared" si="2"/>
        <v>0</v>
      </c>
      <c r="G33" s="114">
        <f t="shared" si="3"/>
        <v>0</v>
      </c>
      <c r="H33" s="114">
        <f t="shared" si="4"/>
        <v>0</v>
      </c>
      <c r="I33" s="114">
        <f t="shared" si="5"/>
        <v>0</v>
      </c>
      <c r="M33" s="47" t="s">
        <v>25</v>
      </c>
      <c r="N33" s="45">
        <f>COUNTIF(男子申込!$AB$42:$AB$44,1)</f>
        <v>0</v>
      </c>
      <c r="O33" s="45">
        <f>COUNTIF(女子申込!$AB$42:$AB$44,1)</f>
        <v>0</v>
      </c>
      <c r="P33" s="46">
        <f t="shared" si="6"/>
        <v>0</v>
      </c>
    </row>
    <row r="34" spans="2:16">
      <c r="B34" s="112" t="str">
        <f>編集用!$AD27</f>
        <v>十種競技</v>
      </c>
      <c r="C34" s="114">
        <f>INDEX(編集用!$AE$6:$AE$33,MATCH(申込確認表!$B34,編集用!$AD$6:$AD$33,0))</f>
        <v>3500</v>
      </c>
      <c r="D34" s="113">
        <f t="shared" si="0"/>
        <v>0</v>
      </c>
      <c r="E34" s="113">
        <f t="shared" si="1"/>
        <v>0</v>
      </c>
      <c r="F34" s="113">
        <f t="shared" si="2"/>
        <v>0</v>
      </c>
      <c r="G34" s="114">
        <f t="shared" si="3"/>
        <v>0</v>
      </c>
      <c r="H34" s="114">
        <f t="shared" si="4"/>
        <v>0</v>
      </c>
      <c r="I34" s="114">
        <f t="shared" si="5"/>
        <v>0</v>
      </c>
      <c r="M34" s="47" t="s">
        <v>31</v>
      </c>
      <c r="N34" s="154"/>
      <c r="O34" s="45">
        <f>COUNTIF(女子申込!$AA$42:$AA$44,1)</f>
        <v>0</v>
      </c>
      <c r="P34" s="46">
        <f>SUM(N34:O34)</f>
        <v>0</v>
      </c>
    </row>
    <row r="35" spans="2:16">
      <c r="B35" s="112" t="str">
        <f>編集用!$AD28</f>
        <v>4×100m</v>
      </c>
      <c r="C35" s="114">
        <f>INDEX(編集用!$AE$6:$AE$33,MATCH(申込確認表!$B35,編集用!$AD$6:$AD$33,0))</f>
        <v>3000</v>
      </c>
      <c r="D35" s="113">
        <f t="shared" si="0"/>
        <v>0</v>
      </c>
      <c r="E35" s="113">
        <f t="shared" si="1"/>
        <v>0</v>
      </c>
      <c r="F35" s="113">
        <f t="shared" si="2"/>
        <v>0</v>
      </c>
      <c r="G35" s="114">
        <f t="shared" si="3"/>
        <v>0</v>
      </c>
      <c r="H35" s="114">
        <f>IF($B35="","",$E35*$C35)</f>
        <v>0</v>
      </c>
      <c r="I35" s="114">
        <f t="shared" si="5"/>
        <v>0</v>
      </c>
      <c r="M35" s="47" t="s">
        <v>23</v>
      </c>
      <c r="N35" s="45">
        <f>COUNTIF(男子申込!$AA$42:$AA$44,1)</f>
        <v>0</v>
      </c>
      <c r="O35" s="48"/>
      <c r="P35" s="46">
        <f t="shared" si="6"/>
        <v>0</v>
      </c>
    </row>
    <row r="36" spans="2:16">
      <c r="B36" s="112" t="str">
        <f>編集用!$AD29</f>
        <v>4×400m</v>
      </c>
      <c r="C36" s="114">
        <f>INDEX(編集用!$AE$6:$AE$33,MATCH(申込確認表!$B36,編集用!$AD$6:$AD$33,0))</f>
        <v>3000</v>
      </c>
      <c r="D36" s="113">
        <f t="shared" si="0"/>
        <v>0</v>
      </c>
      <c r="E36" s="113">
        <f t="shared" si="1"/>
        <v>0</v>
      </c>
      <c r="F36" s="113">
        <f t="shared" si="2"/>
        <v>0</v>
      </c>
      <c r="G36" s="114">
        <f t="shared" si="3"/>
        <v>0</v>
      </c>
      <c r="H36" s="114">
        <f t="shared" si="4"/>
        <v>0</v>
      </c>
      <c r="I36" s="114">
        <f t="shared" si="5"/>
        <v>0</v>
      </c>
      <c r="M36" s="47" t="s">
        <v>1672</v>
      </c>
      <c r="N36" s="45">
        <f>COUNTIF(男子申込!$AB$12,1)</f>
        <v>0</v>
      </c>
      <c r="O36" s="45">
        <f>COUNTIF(女子申込!$AB$12,1)</f>
        <v>0</v>
      </c>
      <c r="P36" s="46">
        <f t="shared" si="6"/>
        <v>0</v>
      </c>
    </row>
    <row r="37" spans="2:16" ht="18.600000000000001" thickBot="1">
      <c r="B37" s="2" t="str">
        <f>編集用!$AD30</f>
        <v/>
      </c>
      <c r="C37" s="114" t="str">
        <f>INDEX(編集用!$AE$6:$AE$33,MATCH(申込確認表!$B37,編集用!$AD$6:$AD$33,0))</f>
        <v/>
      </c>
      <c r="D37" s="2" t="str">
        <f t="shared" si="0"/>
        <v/>
      </c>
      <c r="E37" s="2" t="str">
        <f t="shared" si="1"/>
        <v/>
      </c>
      <c r="F37" s="2" t="str">
        <f t="shared" si="2"/>
        <v/>
      </c>
      <c r="G37" s="2" t="str">
        <f t="shared" si="3"/>
        <v/>
      </c>
      <c r="H37" s="2" t="str">
        <f t="shared" si="4"/>
        <v/>
      </c>
      <c r="I37" s="2" t="str">
        <f t="shared" si="5"/>
        <v/>
      </c>
      <c r="M37" s="50" t="s">
        <v>1673</v>
      </c>
      <c r="N37" s="45">
        <f>COUNTIF(男子申込!$AB$18,1)</f>
        <v>0</v>
      </c>
      <c r="O37" s="51">
        <f>COUNTIF(女子申込!$AB$18,1)</f>
        <v>0</v>
      </c>
      <c r="P37" s="52">
        <f t="shared" si="6"/>
        <v>0</v>
      </c>
    </row>
    <row r="38" spans="2:16" ht="19.2" thickTop="1" thickBot="1">
      <c r="B38" s="2" t="str">
        <f>編集用!$AD31</f>
        <v/>
      </c>
      <c r="C38" s="114" t="str">
        <f>INDEX(編集用!$AE$6:$AE$33,MATCH(申込確認表!$B38,編集用!$AD$6:$AD$33,0))</f>
        <v/>
      </c>
      <c r="D38" s="2" t="str">
        <f t="shared" si="0"/>
        <v/>
      </c>
      <c r="E38" s="2" t="str">
        <f>IF($B38="","",INDEX($O$13:$O$37,MATCH($B38,$M$13:$M$37,0)))</f>
        <v/>
      </c>
      <c r="F38" s="2" t="str">
        <f>IF($B38="","",SUM(D38:E38))</f>
        <v/>
      </c>
      <c r="G38" s="2" t="str">
        <f>IF($B38="","",$D38*$C38)</f>
        <v/>
      </c>
      <c r="H38" s="2" t="str">
        <f>IF($B38="","",$E38*$C38)</f>
        <v/>
      </c>
      <c r="I38" s="2" t="str">
        <f>IF($B38="","",$F38*$C38)</f>
        <v/>
      </c>
      <c r="M38" s="115" t="s">
        <v>2446</v>
      </c>
      <c r="N38" s="116">
        <f>SUM(N13:N37)</f>
        <v>0</v>
      </c>
      <c r="O38" s="116">
        <f>SUM(O13:O37)</f>
        <v>0</v>
      </c>
      <c r="P38" s="117">
        <f>SUM(P13:P37)</f>
        <v>0</v>
      </c>
    </row>
    <row r="39" spans="2:16" ht="18.600000000000001" thickBot="1">
      <c r="B39" s="2" t="str">
        <f>編集用!$AD32</f>
        <v/>
      </c>
      <c r="C39" s="114" t="str">
        <f>INDEX(編集用!$AE$6:$AE$33,MATCH(申込確認表!$B39,編集用!$AD$6:$AD$33,0))</f>
        <v/>
      </c>
      <c r="D39" s="2" t="str">
        <f>IF($B39="","",INDEX($N$13:$N$37,MATCH($B39,$M$13:$M$37,0)))</f>
        <v/>
      </c>
      <c r="E39" s="2" t="str">
        <f t="shared" si="1"/>
        <v/>
      </c>
      <c r="F39" s="2" t="str">
        <f t="shared" si="2"/>
        <v/>
      </c>
      <c r="G39" s="2" t="str">
        <f t="shared" si="3"/>
        <v/>
      </c>
      <c r="H39" s="2" t="str">
        <f t="shared" si="4"/>
        <v/>
      </c>
      <c r="I39" s="2" t="str">
        <f t="shared" si="5"/>
        <v/>
      </c>
      <c r="M39" s="173" t="s">
        <v>1688</v>
      </c>
      <c r="N39" s="259">
        <f>11+(28-COUNTBLANK($B$13:$B$40))</f>
        <v>35</v>
      </c>
      <c r="O39" s="260"/>
      <c r="P39" s="261"/>
    </row>
    <row r="40" spans="2:16" ht="18.600000000000001" thickBot="1">
      <c r="B40" s="2" t="str">
        <f>編集用!$AD33</f>
        <v/>
      </c>
      <c r="C40" s="114" t="str">
        <f>INDEX(編集用!$AE$6:$AE$33,MATCH(申込確認表!$B40,編集用!$AD$6:$AD$33,0))</f>
        <v/>
      </c>
      <c r="D40" s="2" t="str">
        <f>IF($B40="","",INDEX($N$13:$N$37,MATCH($B40,$M$13:$M$37,0)))</f>
        <v/>
      </c>
      <c r="E40" s="2" t="str">
        <f>IF($B40="","",INDEX($O$13:$O$37,MATCH($B40,$M$13:$M$37,0)))</f>
        <v/>
      </c>
      <c r="F40" s="2" t="str">
        <f t="shared" si="2"/>
        <v/>
      </c>
      <c r="G40" s="2" t="str">
        <f t="shared" si="3"/>
        <v/>
      </c>
      <c r="H40" s="2" t="str">
        <f t="shared" si="4"/>
        <v/>
      </c>
      <c r="I40" s="2" t="str">
        <f t="shared" si="5"/>
        <v/>
      </c>
      <c r="M40" s="170" t="s">
        <v>1687</v>
      </c>
      <c r="N40" s="350">
        <f>IF($B$3="",0,IF(INDEX(リスト!$F:$F,MATCH(申込書!$D$3,リスト!$A:$A,0))=1,50000,IF($F$11&lt;10,3000,IF($F$11&lt;35,10000,IF($F$11&lt;65,20000,30000)))))</f>
        <v>0</v>
      </c>
      <c r="O40" s="351"/>
      <c r="P40" s="352"/>
    </row>
    <row r="41" spans="2:16" ht="18.600000000000001" thickBot="1">
      <c r="M41" s="171" t="s">
        <v>1695</v>
      </c>
      <c r="N41" s="347">
        <f>IF($F$11=0,0,2000+INDEX(リスト!$G:$G,MATCH($B$3,リスト!$A:$A,0))*250)</f>
        <v>0</v>
      </c>
      <c r="O41" s="348"/>
      <c r="P41" s="349"/>
    </row>
  </sheetData>
  <sheetProtection algorithmName="SHA-512" hashValue="aUOnPVjl/IazyldKmTR9kxkd68Ooz84hyh0XPAnVeCm6zKF3rdqFC9NiQzfKzQFld79dQ/WP6/ha7x7Y+Plw+A==" saltValue="lTyw3RQGTW5sTRBFfoyN7w==" spinCount="100000" sheet="1" selectLockedCells="1"/>
  <mergeCells count="18">
    <mergeCell ref="B2:I2"/>
    <mergeCell ref="B3:F4"/>
    <mergeCell ref="G3:I4"/>
    <mergeCell ref="B6:C6"/>
    <mergeCell ref="D6:F6"/>
    <mergeCell ref="G6:I6"/>
    <mergeCell ref="N41:P41"/>
    <mergeCell ref="N40:P40"/>
    <mergeCell ref="N39:P39"/>
    <mergeCell ref="B7:C7"/>
    <mergeCell ref="D7:F7"/>
    <mergeCell ref="G7:I7"/>
    <mergeCell ref="M9:P9"/>
    <mergeCell ref="B8:I8"/>
    <mergeCell ref="B9:C11"/>
    <mergeCell ref="D9:F9"/>
    <mergeCell ref="G9:I9"/>
    <mergeCell ref="M10:P11"/>
  </mergeCells>
  <phoneticPr fontId="16"/>
  <conditionalFormatting sqref="B8:I40">
    <cfRule type="cellIs" dxfId="0" priority="3" operator="notEqual">
      <formula>""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2" orientation="portrait" r:id="rId1"/>
  <headerFooter>
    <oddFooter>&amp;R&amp;"ＭＳ Ｐ明朝,標準"関西学生陸上競技連盟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EB4B1-25C3-4BE4-ACDC-21D4AD83757A}">
  <dimension ref="A1:AC545"/>
  <sheetViews>
    <sheetView zoomScale="80" zoomScaleNormal="80" workbookViewId="0">
      <selection activeCell="H3" sqref="H3"/>
    </sheetView>
  </sheetViews>
  <sheetFormatPr defaultColWidth="9.109375" defaultRowHeight="15" zeroHeight="1"/>
  <cols>
    <col min="1" max="1" width="10.109375" style="36" bestFit="1" customWidth="1"/>
    <col min="2" max="2" width="5.5546875" style="36" bestFit="1" customWidth="1"/>
    <col min="3" max="3" width="12.77734375" style="36" bestFit="1" customWidth="1"/>
    <col min="4" max="4" width="10.77734375" style="36" bestFit="1" customWidth="1"/>
    <col min="5" max="5" width="12.77734375" style="36" bestFit="1" customWidth="1"/>
    <col min="6" max="6" width="13" style="36" bestFit="1" customWidth="1"/>
    <col min="7" max="7" width="10.21875" style="36" bestFit="1" customWidth="1"/>
    <col min="8" max="8" width="9.109375" style="36" bestFit="1" customWidth="1"/>
    <col min="9" max="9" width="8.109375" style="36" bestFit="1" customWidth="1"/>
    <col min="10" max="10" width="12.88671875" style="36" bestFit="1" customWidth="1"/>
    <col min="11" max="11" width="8.77734375" style="36" bestFit="1" customWidth="1"/>
    <col min="12" max="12" width="7.109375" style="36" bestFit="1" customWidth="1"/>
    <col min="13" max="13" width="10.21875" style="36" bestFit="1" customWidth="1"/>
    <col min="14" max="14" width="9.109375" style="36" bestFit="1" customWidth="1"/>
    <col min="15" max="15" width="7.5546875" style="36" bestFit="1" customWidth="1"/>
    <col min="16" max="16" width="12.77734375" style="36" bestFit="1" customWidth="1"/>
    <col min="17" max="17" width="8.77734375" style="36" bestFit="1" customWidth="1"/>
    <col min="18" max="18" width="5.44140625" style="36" bestFit="1" customWidth="1"/>
    <col min="19" max="19" width="10.21875" style="36" bestFit="1" customWidth="1"/>
    <col min="20" max="20" width="9.109375" style="36" bestFit="1" customWidth="1"/>
    <col min="21" max="21" width="7.5546875" style="36" bestFit="1" customWidth="1"/>
    <col min="22" max="22" width="12.77734375" style="36" bestFit="1" customWidth="1"/>
    <col min="23" max="23" width="8.77734375" style="36" bestFit="1" customWidth="1"/>
    <col min="24" max="24" width="7.5546875" style="36" bestFit="1" customWidth="1"/>
    <col min="25" max="25" width="9.44140625" style="36" bestFit="1" customWidth="1"/>
    <col min="26" max="26" width="9.109375" style="36"/>
    <col min="27" max="27" width="7.5546875" style="36" bestFit="1" customWidth="1"/>
    <col min="28" max="28" width="10.77734375" style="36" bestFit="1" customWidth="1"/>
    <col min="29" max="16384" width="9.109375" style="36"/>
  </cols>
  <sheetData>
    <row r="1" spans="1:29">
      <c r="A1" s="36" t="s">
        <v>38</v>
      </c>
      <c r="B1" s="36" t="s">
        <v>1498</v>
      </c>
      <c r="C1" s="36" t="s">
        <v>1602</v>
      </c>
      <c r="D1" s="36" t="s">
        <v>1603</v>
      </c>
      <c r="E1" s="36" t="s">
        <v>1604</v>
      </c>
      <c r="F1" s="36" t="s">
        <v>1605</v>
      </c>
      <c r="G1" s="36" t="s">
        <v>1606</v>
      </c>
      <c r="H1" s="36" t="s">
        <v>1607</v>
      </c>
      <c r="I1" s="36" t="s">
        <v>1608</v>
      </c>
      <c r="J1" s="36" t="s">
        <v>1609</v>
      </c>
      <c r="K1" s="36" t="s">
        <v>1610</v>
      </c>
      <c r="L1" s="36" t="s">
        <v>1611</v>
      </c>
      <c r="M1" s="36" t="s">
        <v>1612</v>
      </c>
      <c r="N1" s="36" t="s">
        <v>1607</v>
      </c>
      <c r="O1" s="36" t="s">
        <v>1613</v>
      </c>
      <c r="P1" s="36" t="s">
        <v>1614</v>
      </c>
      <c r="Q1" s="36" t="s">
        <v>1615</v>
      </c>
      <c r="R1" s="36" t="s">
        <v>1616</v>
      </c>
      <c r="S1" s="36" t="s">
        <v>1617</v>
      </c>
      <c r="T1" s="36" t="s">
        <v>1607</v>
      </c>
      <c r="U1" s="36" t="s">
        <v>1618</v>
      </c>
      <c r="V1" s="36" t="s">
        <v>1619</v>
      </c>
      <c r="W1" s="36" t="s">
        <v>1620</v>
      </c>
      <c r="X1" s="36" t="s">
        <v>1621</v>
      </c>
      <c r="Y1" s="36" t="s">
        <v>1622</v>
      </c>
      <c r="Z1" s="36" t="s">
        <v>1623</v>
      </c>
      <c r="AA1" s="36" t="s">
        <v>1624</v>
      </c>
      <c r="AB1" s="36" t="s">
        <v>1625</v>
      </c>
      <c r="AC1" s="36" t="s">
        <v>1693</v>
      </c>
    </row>
    <row r="2" spans="1:29">
      <c r="A2" s="42" t="str">
        <f>IF($B2="","",INDEX(男子登録情報!$O:$O,MATCH($B2,男子登録情報!$A:$A,0)))</f>
        <v/>
      </c>
      <c r="B2" s="36" t="str">
        <f>IF(男子申込!$C9="","",男子申込!$C9)</f>
        <v/>
      </c>
      <c r="C2" s="36" t="str">
        <f>IF($B2="","",$J2)</f>
        <v/>
      </c>
      <c r="F2" s="36" t="str">
        <f>IF($B2="","","100m")</f>
        <v/>
      </c>
      <c r="G2" s="36" t="str">
        <f>IF($F2="","",INDEX(リスト!$L$2:$L$25,MATCH($F2,リスト!$J$2:$J$25,0)))</f>
        <v/>
      </c>
      <c r="H2" s="36" t="str">
        <f>IF($F2="","",IF(INDEX(リスト!$F:$F,MATCH(申込書!$D$3,リスト!$A:$A,0))=1,編集用!$L$11,編集用!$L$13))</f>
        <v/>
      </c>
      <c r="I2" s="36" t="str">
        <f>IF($F2="","",RIGHT(10000000+男子申込!$I9*10000+男子申込!$K9*100+男子申込!$M9,7))</f>
        <v/>
      </c>
      <c r="J2" s="36" t="str">
        <f>$G2&amp;$H2&amp;" "&amp;$I2</f>
        <v xml:space="preserve"> </v>
      </c>
      <c r="AC2" s="36">
        <f>ROW()</f>
        <v>2</v>
      </c>
    </row>
    <row r="3" spans="1:29">
      <c r="A3" s="36" t="str">
        <f>IF($B3="","",INDEX(男子登録情報!$O:$O,MATCH($B3,男子登録情報!$A:$A,0)))</f>
        <v/>
      </c>
      <c r="B3" s="36" t="str">
        <f>IF(男子申込!$C10="","",男子申込!$C10)</f>
        <v/>
      </c>
      <c r="C3" s="36" t="str">
        <f t="shared" ref="C3:C66" si="0">IF($B3="","",$J3)</f>
        <v/>
      </c>
      <c r="F3" s="36" t="str">
        <f t="shared" ref="F3:F4" si="1">IF($B3="","","100m")</f>
        <v/>
      </c>
      <c r="G3" s="36" t="str">
        <f>IF($F3="","",INDEX(リスト!$L$2:$L$25,MATCH($F3,リスト!$J$2:$J$25,0)))</f>
        <v/>
      </c>
      <c r="H3" s="36" t="str">
        <f>IF($F3="","",$H$2)</f>
        <v/>
      </c>
      <c r="I3" s="36" t="str">
        <f>IF($F3="","",RIGHT(10000000+男子申込!$I10*10000+男子申込!$K10*100+男子申込!$M10,7))</f>
        <v/>
      </c>
      <c r="J3" s="36" t="str">
        <f t="shared" ref="J3:J66" si="2">$G3&amp;$H3&amp;" "&amp;$I3</f>
        <v xml:space="preserve"> </v>
      </c>
      <c r="AC3" s="36">
        <f>ROW()</f>
        <v>3</v>
      </c>
    </row>
    <row r="4" spans="1:29">
      <c r="A4" s="36" t="str">
        <f>IF($B4="","",INDEX(男子登録情報!$O:$O,MATCH($B4,男子登録情報!$A:$A,0)))</f>
        <v/>
      </c>
      <c r="B4" s="36" t="str">
        <f>IF(男子申込!$C11="","",男子申込!$C11)</f>
        <v/>
      </c>
      <c r="C4" s="36" t="str">
        <f t="shared" si="0"/>
        <v/>
      </c>
      <c r="F4" s="36" t="str">
        <f t="shared" si="1"/>
        <v/>
      </c>
      <c r="G4" s="36" t="str">
        <f>IF($F4="","",INDEX(リスト!$L$2:$L$25,MATCH($F4,リスト!$J$2:$J$25,0)))</f>
        <v/>
      </c>
      <c r="H4" s="36" t="str">
        <f t="shared" ref="H4:H67" si="3">IF($F4="","",$H$2)</f>
        <v/>
      </c>
      <c r="I4" s="36" t="str">
        <f>IF($F4="","",RIGHT(10000000+男子申込!$I11*10000+男子申込!$K11*100+男子申込!$M11,7))</f>
        <v/>
      </c>
      <c r="J4" s="36" t="str">
        <f t="shared" si="2"/>
        <v xml:space="preserve"> </v>
      </c>
      <c r="AC4" s="36">
        <f>ROW()</f>
        <v>4</v>
      </c>
    </row>
    <row r="5" spans="1:29">
      <c r="A5" s="36" t="str">
        <f>IF($B5="","",INDEX(男子登録情報!$O:$O,MATCH($B5,男子登録情報!$A:$A,0)))</f>
        <v/>
      </c>
      <c r="B5" s="36" t="str">
        <f>IF(男子申込!$C12="","",男子申込!$C12)</f>
        <v/>
      </c>
      <c r="C5" s="36" t="str">
        <f t="shared" si="0"/>
        <v/>
      </c>
      <c r="F5" s="36" t="str">
        <f>IF($B5="","","200m")</f>
        <v/>
      </c>
      <c r="G5" s="36" t="str">
        <f>IF($F5="","",INDEX(リスト!$L$2:$L$25,MATCH($F5,リスト!$J$2:$J$25,0)))</f>
        <v/>
      </c>
      <c r="H5" s="36" t="str">
        <f t="shared" si="3"/>
        <v/>
      </c>
      <c r="I5" s="36" t="str">
        <f>IF($F5="","",RIGHT(10000000+男子申込!$I12*10000+男子申込!$K12*100+男子申込!$M12,7))</f>
        <v/>
      </c>
      <c r="J5" s="36" t="str">
        <f t="shared" si="2"/>
        <v xml:space="preserve"> </v>
      </c>
      <c r="AC5" s="36">
        <f>ROW()</f>
        <v>5</v>
      </c>
    </row>
    <row r="6" spans="1:29">
      <c r="A6" s="36" t="str">
        <f>IF($B6="","",INDEX(男子登録情報!$O:$O,MATCH($B6,男子登録情報!$A:$A,0)))</f>
        <v/>
      </c>
      <c r="B6" s="36" t="str">
        <f>IF(男子申込!$C13="","",男子申込!$C13)</f>
        <v/>
      </c>
      <c r="C6" s="36" t="str">
        <f t="shared" si="0"/>
        <v/>
      </c>
      <c r="F6" s="36" t="str">
        <f t="shared" ref="F6:F7" si="4">IF($B6="","","200m")</f>
        <v/>
      </c>
      <c r="G6" s="36" t="str">
        <f>IF($F6="","",INDEX(リスト!$L$2:$L$25,MATCH($F6,リスト!$J$2:$J$25,0)))</f>
        <v/>
      </c>
      <c r="H6" s="36" t="str">
        <f t="shared" si="3"/>
        <v/>
      </c>
      <c r="I6" s="36" t="str">
        <f>IF($F6="","",RIGHT(10000000+男子申込!$I13*10000+男子申込!$K13*100+男子申込!$M13,7))</f>
        <v/>
      </c>
      <c r="J6" s="36" t="str">
        <f t="shared" si="2"/>
        <v xml:space="preserve"> </v>
      </c>
      <c r="AC6" s="36">
        <f>ROW()</f>
        <v>6</v>
      </c>
    </row>
    <row r="7" spans="1:29">
      <c r="A7" s="36" t="str">
        <f>IF($B7="","",INDEX(男子登録情報!$O:$O,MATCH($B7,男子登録情報!$A:$A,0)))</f>
        <v/>
      </c>
      <c r="B7" s="36" t="str">
        <f>IF(男子申込!$C14="","",男子申込!$C14)</f>
        <v/>
      </c>
      <c r="C7" s="36" t="str">
        <f t="shared" si="0"/>
        <v/>
      </c>
      <c r="F7" s="36" t="str">
        <f t="shared" si="4"/>
        <v/>
      </c>
      <c r="G7" s="36" t="str">
        <f>IF($F7="","",INDEX(リスト!$L$2:$L$25,MATCH($F7,リスト!$J$2:$J$25,0)))</f>
        <v/>
      </c>
      <c r="H7" s="36" t="str">
        <f t="shared" si="3"/>
        <v/>
      </c>
      <c r="I7" s="36" t="str">
        <f>IF($F7="","",RIGHT(10000000+男子申込!$I14*10000+男子申込!$K14*100+男子申込!$M14,7))</f>
        <v/>
      </c>
      <c r="J7" s="36" t="str">
        <f t="shared" si="2"/>
        <v xml:space="preserve"> </v>
      </c>
      <c r="AC7" s="36">
        <f>ROW()</f>
        <v>7</v>
      </c>
    </row>
    <row r="8" spans="1:29">
      <c r="A8" s="36" t="str">
        <f>IF($B8="","",INDEX(男子登録情報!$O:$O,MATCH($B8,男子登録情報!$A:$A,0)))</f>
        <v/>
      </c>
      <c r="B8" s="36" t="str">
        <f>IF(男子申込!$C15="","",男子申込!$C15)</f>
        <v/>
      </c>
      <c r="C8" s="36" t="str">
        <f t="shared" si="0"/>
        <v/>
      </c>
      <c r="F8" s="36" t="str">
        <f>IF($B8="","","400m")</f>
        <v/>
      </c>
      <c r="G8" s="36" t="str">
        <f>IF($F8="","",INDEX(リスト!$L$2:$L$25,MATCH($F8,リスト!$J$2:$J$25,0)))</f>
        <v/>
      </c>
      <c r="H8" s="36" t="str">
        <f t="shared" si="3"/>
        <v/>
      </c>
      <c r="I8" s="36" t="str">
        <f>IF($F8="","",RIGHT(10000000+男子申込!$I15*10000+男子申込!$K15*100+男子申込!$M15,7))</f>
        <v/>
      </c>
      <c r="J8" s="36" t="str">
        <f t="shared" si="2"/>
        <v xml:space="preserve"> </v>
      </c>
      <c r="AC8" s="36">
        <f>ROW()</f>
        <v>8</v>
      </c>
    </row>
    <row r="9" spans="1:29">
      <c r="A9" s="36" t="str">
        <f>IF($B9="","",INDEX(男子登録情報!$O:$O,MATCH($B9,男子登録情報!$A:$A,0)))</f>
        <v/>
      </c>
      <c r="B9" s="36" t="str">
        <f>IF(男子申込!$C16="","",男子申込!$C16)</f>
        <v/>
      </c>
      <c r="C9" s="36" t="str">
        <f t="shared" si="0"/>
        <v/>
      </c>
      <c r="F9" s="36" t="str">
        <f t="shared" ref="F9:F10" si="5">IF($B9="","","400m")</f>
        <v/>
      </c>
      <c r="G9" s="36" t="str">
        <f>IF($F9="","",INDEX(リスト!$L$2:$L$25,MATCH($F9,リスト!$J$2:$J$25,0)))</f>
        <v/>
      </c>
      <c r="H9" s="36" t="str">
        <f t="shared" si="3"/>
        <v/>
      </c>
      <c r="I9" s="36" t="str">
        <f>IF($F9="","",RIGHT(10000000+男子申込!$I16*10000+男子申込!$K16*100+男子申込!$M16,7))</f>
        <v/>
      </c>
      <c r="J9" s="36" t="str">
        <f t="shared" si="2"/>
        <v xml:space="preserve"> </v>
      </c>
      <c r="AC9" s="36">
        <f>ROW()</f>
        <v>9</v>
      </c>
    </row>
    <row r="10" spans="1:29">
      <c r="A10" s="36" t="str">
        <f>IF($B10="","",INDEX(男子登録情報!$O:$O,MATCH($B10,男子登録情報!$A:$A,0)))</f>
        <v/>
      </c>
      <c r="B10" s="36" t="str">
        <f>IF(男子申込!$C17="","",男子申込!$C17)</f>
        <v/>
      </c>
      <c r="C10" s="36" t="str">
        <f t="shared" si="0"/>
        <v/>
      </c>
      <c r="F10" s="36" t="str">
        <f t="shared" si="5"/>
        <v/>
      </c>
      <c r="G10" s="36" t="str">
        <f>IF($F10="","",INDEX(リスト!$L$2:$L$25,MATCH($F10,リスト!$J$2:$J$25,0)))</f>
        <v/>
      </c>
      <c r="H10" s="36" t="str">
        <f t="shared" si="3"/>
        <v/>
      </c>
      <c r="I10" s="36" t="str">
        <f>IF($F10="","",RIGHT(10000000+男子申込!$I17*10000+男子申込!$K17*100+男子申込!$M17,7))</f>
        <v/>
      </c>
      <c r="J10" s="36" t="str">
        <f t="shared" si="2"/>
        <v xml:space="preserve"> </v>
      </c>
      <c r="AC10" s="36">
        <f>ROW()</f>
        <v>10</v>
      </c>
    </row>
    <row r="11" spans="1:29">
      <c r="A11" s="36" t="str">
        <f>IF($B11="","",INDEX(男子登録情報!$O:$O,MATCH($B11,男子登録情報!$A:$A,0)))</f>
        <v/>
      </c>
      <c r="B11" s="36" t="str">
        <f>IF(男子申込!$C18="","",男子申込!$C18)</f>
        <v/>
      </c>
      <c r="C11" s="36" t="str">
        <f t="shared" si="0"/>
        <v/>
      </c>
      <c r="F11" s="36" t="str">
        <f>IF($B11="","","800m")</f>
        <v/>
      </c>
      <c r="G11" s="36" t="str">
        <f>IF($F11="","",INDEX(リスト!$L$2:$L$25,MATCH($F11,リスト!$J$2:$J$25,0)))</f>
        <v/>
      </c>
      <c r="H11" s="36" t="str">
        <f t="shared" si="3"/>
        <v/>
      </c>
      <c r="I11" s="36" t="str">
        <f>IF($F11="","",RIGHT(10000000+男子申込!$I18*10000+男子申込!$K18*100+男子申込!$M18,7))</f>
        <v/>
      </c>
      <c r="J11" s="36" t="str">
        <f t="shared" si="2"/>
        <v xml:space="preserve"> </v>
      </c>
      <c r="AC11" s="36">
        <f>ROW()</f>
        <v>11</v>
      </c>
    </row>
    <row r="12" spans="1:29">
      <c r="A12" s="36" t="str">
        <f>IF($B12="","",INDEX(男子登録情報!$O:$O,MATCH($B12,男子登録情報!$A:$A,0)))</f>
        <v/>
      </c>
      <c r="B12" s="36" t="str">
        <f>IF(男子申込!$C19="","",男子申込!$C19)</f>
        <v/>
      </c>
      <c r="C12" s="36" t="str">
        <f t="shared" si="0"/>
        <v/>
      </c>
      <c r="F12" s="36" t="str">
        <f t="shared" ref="F12:F13" si="6">IF($B12="","","800m")</f>
        <v/>
      </c>
      <c r="G12" s="36" t="str">
        <f>IF($F12="","",INDEX(リスト!$L$2:$L$25,MATCH($F12,リスト!$J$2:$J$25,0)))</f>
        <v/>
      </c>
      <c r="H12" s="36" t="str">
        <f t="shared" si="3"/>
        <v/>
      </c>
      <c r="I12" s="36" t="str">
        <f>IF($F12="","",RIGHT(10000000+男子申込!$I19*10000+男子申込!$K19*100+男子申込!$M19,7))</f>
        <v/>
      </c>
      <c r="J12" s="36" t="str">
        <f t="shared" si="2"/>
        <v xml:space="preserve"> </v>
      </c>
      <c r="AC12" s="36">
        <f>ROW()</f>
        <v>12</v>
      </c>
    </row>
    <row r="13" spans="1:29">
      <c r="A13" s="36" t="str">
        <f>IF($B13="","",INDEX(男子登録情報!$O:$O,MATCH($B13,男子登録情報!$A:$A,0)))</f>
        <v/>
      </c>
      <c r="B13" s="36" t="str">
        <f>IF(男子申込!$C20="","",男子申込!$C20)</f>
        <v/>
      </c>
      <c r="C13" s="36" t="str">
        <f t="shared" si="0"/>
        <v/>
      </c>
      <c r="F13" s="36" t="str">
        <f t="shared" si="6"/>
        <v/>
      </c>
      <c r="G13" s="36" t="str">
        <f>IF($F13="","",INDEX(リスト!$L$2:$L$25,MATCH($F13,リスト!$J$2:$J$25,0)))</f>
        <v/>
      </c>
      <c r="H13" s="36" t="str">
        <f t="shared" si="3"/>
        <v/>
      </c>
      <c r="I13" s="36" t="str">
        <f>IF($F13="","",RIGHT(10000000+男子申込!$I20*10000+男子申込!$K20*100+男子申込!$M20,7))</f>
        <v/>
      </c>
      <c r="J13" s="36" t="str">
        <f t="shared" si="2"/>
        <v xml:space="preserve"> </v>
      </c>
      <c r="AC13" s="36">
        <f>ROW()</f>
        <v>13</v>
      </c>
    </row>
    <row r="14" spans="1:29">
      <c r="A14" s="36" t="str">
        <f>IF($B14="","",INDEX(男子登録情報!$O:$O,MATCH($B14,男子登録情報!$A:$A,0)))</f>
        <v/>
      </c>
      <c r="B14" s="36" t="str">
        <f>IF(男子申込!$C21="","",男子申込!$C21)</f>
        <v/>
      </c>
      <c r="C14" s="36" t="str">
        <f t="shared" si="0"/>
        <v/>
      </c>
      <c r="F14" s="36" t="str">
        <f>IF($B14="","","1500m")</f>
        <v/>
      </c>
      <c r="G14" s="36" t="str">
        <f>IF($F14="","",INDEX(リスト!$L$2:$L$25,MATCH($F14,リスト!$J$2:$J$25,0)))</f>
        <v/>
      </c>
      <c r="H14" s="36" t="str">
        <f t="shared" si="3"/>
        <v/>
      </c>
      <c r="I14" s="36" t="str">
        <f>IF($F14="","",RIGHT(10000000+男子申込!$I21*10000+男子申込!$K21*100+男子申込!$M21,7))</f>
        <v/>
      </c>
      <c r="J14" s="36" t="str">
        <f t="shared" si="2"/>
        <v xml:space="preserve"> </v>
      </c>
      <c r="AC14" s="36">
        <f>ROW()</f>
        <v>14</v>
      </c>
    </row>
    <row r="15" spans="1:29">
      <c r="A15" s="36" t="str">
        <f>IF($B15="","",INDEX(男子登録情報!$O:$O,MATCH($B15,男子登録情報!$A:$A,0)))</f>
        <v/>
      </c>
      <c r="B15" s="36" t="str">
        <f>IF(男子申込!$C22="","",男子申込!$C22)</f>
        <v/>
      </c>
      <c r="C15" s="36" t="str">
        <f t="shared" si="0"/>
        <v/>
      </c>
      <c r="F15" s="36" t="str">
        <f t="shared" ref="F15:F16" si="7">IF($B15="","","1500m")</f>
        <v/>
      </c>
      <c r="G15" s="36" t="str">
        <f>IF($F15="","",INDEX(リスト!$L$2:$L$25,MATCH($F15,リスト!$J$2:$J$25,0)))</f>
        <v/>
      </c>
      <c r="H15" s="36" t="str">
        <f t="shared" si="3"/>
        <v/>
      </c>
      <c r="I15" s="36" t="str">
        <f>IF($F15="","",RIGHT(10000000+男子申込!$I22*10000+男子申込!$K22*100+男子申込!$M22,7))</f>
        <v/>
      </c>
      <c r="J15" s="36" t="str">
        <f t="shared" si="2"/>
        <v xml:space="preserve"> </v>
      </c>
      <c r="AC15" s="36">
        <f>ROW()</f>
        <v>15</v>
      </c>
    </row>
    <row r="16" spans="1:29">
      <c r="A16" s="36" t="str">
        <f>IF($B16="","",INDEX(男子登録情報!$O:$O,MATCH($B16,男子登録情報!$A:$A,0)))</f>
        <v/>
      </c>
      <c r="B16" s="36" t="str">
        <f>IF(男子申込!$C23="","",男子申込!$C23)</f>
        <v/>
      </c>
      <c r="C16" s="36" t="str">
        <f t="shared" si="0"/>
        <v/>
      </c>
      <c r="F16" s="36" t="str">
        <f t="shared" si="7"/>
        <v/>
      </c>
      <c r="G16" s="36" t="str">
        <f>IF($F16="","",INDEX(リスト!$L$2:$L$25,MATCH($F16,リスト!$J$2:$J$25,0)))</f>
        <v/>
      </c>
      <c r="H16" s="36" t="str">
        <f t="shared" si="3"/>
        <v/>
      </c>
      <c r="I16" s="36" t="str">
        <f>IF($F16="","",RIGHT(10000000+男子申込!$I23*10000+男子申込!$K23*100+男子申込!$M23,7))</f>
        <v/>
      </c>
      <c r="J16" s="36" t="str">
        <f t="shared" si="2"/>
        <v xml:space="preserve"> </v>
      </c>
      <c r="AC16" s="36">
        <f>ROW()</f>
        <v>16</v>
      </c>
    </row>
    <row r="17" spans="1:29">
      <c r="A17" s="36" t="str">
        <f>IF($B17="","",INDEX(男子登録情報!$O:$O,MATCH($B17,男子登録情報!$A:$A,0)))</f>
        <v/>
      </c>
      <c r="B17" s="36" t="str">
        <f>IF(男子申込!$C24="","",男子申込!$C24)</f>
        <v/>
      </c>
      <c r="C17" s="36" t="str">
        <f t="shared" si="0"/>
        <v/>
      </c>
      <c r="F17" s="36" t="str">
        <f>IF($B17="","","5000m")</f>
        <v/>
      </c>
      <c r="G17" s="36" t="str">
        <f>IF($F17="","",INDEX(リスト!$L$2:$L$25,MATCH($F17,リスト!$J$2:$J$25,0)))</f>
        <v/>
      </c>
      <c r="H17" s="36" t="str">
        <f t="shared" si="3"/>
        <v/>
      </c>
      <c r="I17" s="36" t="str">
        <f>IF($F17="","",RIGHT(10000000+男子申込!$I24*10000+男子申込!$K24*100+男子申込!$M24,7))</f>
        <v/>
      </c>
      <c r="J17" s="36" t="str">
        <f t="shared" si="2"/>
        <v xml:space="preserve"> </v>
      </c>
      <c r="AC17" s="36">
        <f>ROW()</f>
        <v>17</v>
      </c>
    </row>
    <row r="18" spans="1:29">
      <c r="A18" s="36" t="str">
        <f>IF($B18="","",INDEX(男子登録情報!$O:$O,MATCH($B18,男子登録情報!$A:$A,0)))</f>
        <v/>
      </c>
      <c r="B18" s="36" t="str">
        <f>IF(男子申込!$C25="","",男子申込!$C25)</f>
        <v/>
      </c>
      <c r="C18" s="36" t="str">
        <f t="shared" si="0"/>
        <v/>
      </c>
      <c r="F18" s="36" t="str">
        <f t="shared" ref="F18:F19" si="8">IF($B18="","","5000m")</f>
        <v/>
      </c>
      <c r="G18" s="36" t="str">
        <f>IF($F18="","",INDEX(リスト!$L$2:$L$25,MATCH($F18,リスト!$J$2:$J$25,0)))</f>
        <v/>
      </c>
      <c r="H18" s="36" t="str">
        <f t="shared" si="3"/>
        <v/>
      </c>
      <c r="I18" s="36" t="str">
        <f>IF($F18="","",RIGHT(10000000+男子申込!$I25*10000+男子申込!$K25*100+男子申込!$M25,7))</f>
        <v/>
      </c>
      <c r="J18" s="36" t="str">
        <f t="shared" si="2"/>
        <v xml:space="preserve"> </v>
      </c>
      <c r="AC18" s="36">
        <f>ROW()</f>
        <v>18</v>
      </c>
    </row>
    <row r="19" spans="1:29">
      <c r="A19" s="36" t="str">
        <f>IF($B19="","",INDEX(男子登録情報!$O:$O,MATCH($B19,男子登録情報!$A:$A,0)))</f>
        <v/>
      </c>
      <c r="B19" s="36" t="str">
        <f>IF(男子申込!$C26="","",男子申込!$C26)</f>
        <v/>
      </c>
      <c r="C19" s="36" t="str">
        <f t="shared" si="0"/>
        <v/>
      </c>
      <c r="F19" s="36" t="str">
        <f t="shared" si="8"/>
        <v/>
      </c>
      <c r="G19" s="36" t="str">
        <f>IF($F19="","",INDEX(リスト!$L$2:$L$25,MATCH($F19,リスト!$J$2:$J$25,0)))</f>
        <v/>
      </c>
      <c r="H19" s="36" t="str">
        <f t="shared" si="3"/>
        <v/>
      </c>
      <c r="I19" s="36" t="str">
        <f>IF($F19="","",RIGHT(10000000+男子申込!$I26*10000+男子申込!$K26*100+男子申込!$M26,7))</f>
        <v/>
      </c>
      <c r="J19" s="36" t="str">
        <f t="shared" si="2"/>
        <v xml:space="preserve"> </v>
      </c>
      <c r="AC19" s="36">
        <f>ROW()</f>
        <v>19</v>
      </c>
    </row>
    <row r="20" spans="1:29">
      <c r="A20" s="36" t="str">
        <f>IF($B20="","",INDEX(男子登録情報!$O:$O,MATCH($B20,男子登録情報!$A:$A,0)))</f>
        <v/>
      </c>
      <c r="B20" s="36" t="str">
        <f>IF(男子申込!$C27="","",男子申込!$C27)</f>
        <v/>
      </c>
      <c r="C20" s="36" t="str">
        <f t="shared" si="0"/>
        <v/>
      </c>
      <c r="F20" s="36" t="str">
        <f>IF($B20="","","10000m")</f>
        <v/>
      </c>
      <c r="G20" s="36" t="str">
        <f>IF($F20="","",INDEX(リスト!$L$2:$L$25,MATCH($F20,リスト!$J$2:$J$25,0)))</f>
        <v/>
      </c>
      <c r="H20" s="36" t="str">
        <f t="shared" si="3"/>
        <v/>
      </c>
      <c r="I20" s="36" t="str">
        <f>IF($F20="","",RIGHT(10000000+男子申込!$I27*10000+男子申込!$K27*100+男子申込!$M27,7))</f>
        <v/>
      </c>
      <c r="J20" s="36" t="str">
        <f t="shared" si="2"/>
        <v xml:space="preserve"> </v>
      </c>
      <c r="AC20" s="36">
        <f>ROW()</f>
        <v>20</v>
      </c>
    </row>
    <row r="21" spans="1:29">
      <c r="A21" s="36" t="str">
        <f>IF($B21="","",INDEX(男子登録情報!$O:$O,MATCH($B21,男子登録情報!$A:$A,0)))</f>
        <v/>
      </c>
      <c r="B21" s="36" t="str">
        <f>IF(男子申込!$C28="","",男子申込!$C28)</f>
        <v/>
      </c>
      <c r="C21" s="36" t="str">
        <f t="shared" si="0"/>
        <v/>
      </c>
      <c r="F21" s="36" t="str">
        <f t="shared" ref="F21:F22" si="9">IF($B21="","","10000m")</f>
        <v/>
      </c>
      <c r="G21" s="36" t="str">
        <f>IF($F21="","",INDEX(リスト!$L$2:$L$25,MATCH($F21,リスト!$J$2:$J$25,0)))</f>
        <v/>
      </c>
      <c r="H21" s="36" t="str">
        <f t="shared" si="3"/>
        <v/>
      </c>
      <c r="I21" s="36" t="str">
        <f>IF($F21="","",RIGHT(10000000+男子申込!$I28*10000+男子申込!$K28*100+男子申込!$M28,7))</f>
        <v/>
      </c>
      <c r="J21" s="36" t="str">
        <f t="shared" si="2"/>
        <v xml:space="preserve"> </v>
      </c>
      <c r="AC21" s="36">
        <f>ROW()</f>
        <v>21</v>
      </c>
    </row>
    <row r="22" spans="1:29">
      <c r="A22" s="36" t="str">
        <f>IF($B22="","",INDEX(男子登録情報!$O:$O,MATCH($B22,男子登録情報!$A:$A,0)))</f>
        <v/>
      </c>
      <c r="B22" s="36" t="str">
        <f>IF(男子申込!$C29="","",男子申込!$C29)</f>
        <v/>
      </c>
      <c r="C22" s="36" t="str">
        <f t="shared" si="0"/>
        <v/>
      </c>
      <c r="F22" s="36" t="str">
        <f t="shared" si="9"/>
        <v/>
      </c>
      <c r="G22" s="36" t="str">
        <f>IF($F22="","",INDEX(リスト!$L$2:$L$25,MATCH($F22,リスト!$J$2:$J$25,0)))</f>
        <v/>
      </c>
      <c r="H22" s="36" t="str">
        <f t="shared" si="3"/>
        <v/>
      </c>
      <c r="I22" s="36" t="str">
        <f>IF($F22="","",RIGHT(10000000+男子申込!$I29*10000+男子申込!$K29*100+男子申込!$M29,7))</f>
        <v/>
      </c>
      <c r="J22" s="36" t="str">
        <f t="shared" si="2"/>
        <v xml:space="preserve"> </v>
      </c>
      <c r="AC22" s="36">
        <f>ROW()</f>
        <v>22</v>
      </c>
    </row>
    <row r="23" spans="1:29">
      <c r="A23" s="36" t="str">
        <f>IF($B23="","",INDEX(男子登録情報!$O:$O,MATCH($B23,男子登録情報!$A:$A,0)))</f>
        <v/>
      </c>
      <c r="B23" s="36" t="str">
        <f>IF(男子申込!$C30="","",男子申込!$C30)</f>
        <v/>
      </c>
      <c r="C23" s="36" t="str">
        <f t="shared" si="0"/>
        <v/>
      </c>
      <c r="F23" s="36" t="str">
        <f>IF($B23="","","110mH")</f>
        <v/>
      </c>
      <c r="G23" s="36" t="str">
        <f>IF($F23="","",INDEX(リスト!$L$2:$L$25,MATCH($F23,リスト!$J$2:$J$25,0)))</f>
        <v/>
      </c>
      <c r="H23" s="36" t="str">
        <f t="shared" si="3"/>
        <v/>
      </c>
      <c r="I23" s="36" t="str">
        <f>IF($F23="","",RIGHT(10000000+男子申込!$I30*10000+男子申込!$K30*100+男子申込!$M30,7))</f>
        <v/>
      </c>
      <c r="J23" s="36" t="str">
        <f t="shared" si="2"/>
        <v xml:space="preserve"> </v>
      </c>
      <c r="AC23" s="36">
        <f>ROW()</f>
        <v>23</v>
      </c>
    </row>
    <row r="24" spans="1:29">
      <c r="A24" s="36" t="str">
        <f>IF($B24="","",INDEX(男子登録情報!$O:$O,MATCH($B24,男子登録情報!$A:$A,0)))</f>
        <v/>
      </c>
      <c r="B24" s="36" t="str">
        <f>IF(男子申込!$C31="","",男子申込!$C31)</f>
        <v/>
      </c>
      <c r="C24" s="36" t="str">
        <f t="shared" si="0"/>
        <v/>
      </c>
      <c r="F24" s="36" t="str">
        <f t="shared" ref="F24:F25" si="10">IF($B24="","","110mH")</f>
        <v/>
      </c>
      <c r="G24" s="36" t="str">
        <f>IF($F24="","",INDEX(リスト!$L$2:$L$25,MATCH($F24,リスト!$J$2:$J$25,0)))</f>
        <v/>
      </c>
      <c r="H24" s="36" t="str">
        <f t="shared" si="3"/>
        <v/>
      </c>
      <c r="I24" s="36" t="str">
        <f>IF($F24="","",RIGHT(10000000+男子申込!$I31*10000+男子申込!$K31*100+男子申込!$M31,7))</f>
        <v/>
      </c>
      <c r="J24" s="36" t="str">
        <f t="shared" si="2"/>
        <v xml:space="preserve"> </v>
      </c>
      <c r="AC24" s="36">
        <f>ROW()</f>
        <v>24</v>
      </c>
    </row>
    <row r="25" spans="1:29">
      <c r="A25" s="36" t="str">
        <f>IF($B25="","",INDEX(男子登録情報!$O:$O,MATCH($B25,男子登録情報!$A:$A,0)))</f>
        <v/>
      </c>
      <c r="B25" s="36" t="str">
        <f>IF(男子申込!$C32="","",男子申込!$C32)</f>
        <v/>
      </c>
      <c r="C25" s="36" t="str">
        <f t="shared" si="0"/>
        <v/>
      </c>
      <c r="F25" s="36" t="str">
        <f t="shared" si="10"/>
        <v/>
      </c>
      <c r="G25" s="36" t="str">
        <f>IF($F25="","",INDEX(リスト!$L$2:$L$25,MATCH($F25,リスト!$J$2:$J$25,0)))</f>
        <v/>
      </c>
      <c r="H25" s="36" t="str">
        <f t="shared" si="3"/>
        <v/>
      </c>
      <c r="I25" s="36" t="str">
        <f>IF($F25="","",RIGHT(10000000+男子申込!$I32*10000+男子申込!$K32*100+男子申込!$M32,7))</f>
        <v/>
      </c>
      <c r="J25" s="36" t="str">
        <f t="shared" si="2"/>
        <v xml:space="preserve"> </v>
      </c>
      <c r="AC25" s="36">
        <f>ROW()</f>
        <v>25</v>
      </c>
    </row>
    <row r="26" spans="1:29">
      <c r="A26" s="36" t="str">
        <f>IF($B26="","",INDEX(男子登録情報!$O:$O,MATCH($B26,男子登録情報!$A:$A,0)))</f>
        <v/>
      </c>
      <c r="B26" s="36" t="str">
        <f>IF(男子申込!$C33="","",男子申込!$C33)</f>
        <v/>
      </c>
      <c r="C26" s="36" t="str">
        <f t="shared" si="0"/>
        <v/>
      </c>
      <c r="F26" s="36" t="str">
        <f>IF($B26="","","400mH")</f>
        <v/>
      </c>
      <c r="G26" s="36" t="str">
        <f>IF($F26="","",INDEX(リスト!$L$2:$L$25,MATCH($F26,リスト!$J$2:$J$25,0)))</f>
        <v/>
      </c>
      <c r="H26" s="36" t="str">
        <f t="shared" si="3"/>
        <v/>
      </c>
      <c r="I26" s="36" t="str">
        <f>IF($F26="","",RIGHT(10000000+男子申込!$I33*10000+男子申込!$K33*100+男子申込!$M33,7))</f>
        <v/>
      </c>
      <c r="J26" s="36" t="str">
        <f t="shared" si="2"/>
        <v xml:space="preserve"> </v>
      </c>
      <c r="AC26" s="36">
        <f>ROW()</f>
        <v>26</v>
      </c>
    </row>
    <row r="27" spans="1:29">
      <c r="A27" s="36" t="str">
        <f>IF($B27="","",INDEX(男子登録情報!$O:$O,MATCH($B27,男子登録情報!$A:$A,0)))</f>
        <v/>
      </c>
      <c r="B27" s="36" t="str">
        <f>IF(男子申込!$C34="","",男子申込!$C34)</f>
        <v/>
      </c>
      <c r="C27" s="36" t="str">
        <f t="shared" si="0"/>
        <v/>
      </c>
      <c r="F27" s="36" t="str">
        <f t="shared" ref="F27:F28" si="11">IF($B27="","","400mH")</f>
        <v/>
      </c>
      <c r="G27" s="36" t="str">
        <f>IF($F27="","",INDEX(リスト!$L$2:$L$25,MATCH($F27,リスト!$J$2:$J$25,0)))</f>
        <v/>
      </c>
      <c r="H27" s="36" t="str">
        <f t="shared" si="3"/>
        <v/>
      </c>
      <c r="I27" s="36" t="str">
        <f>IF($F27="","",RIGHT(10000000+男子申込!$I34*10000+男子申込!$K34*100+男子申込!$M34,7))</f>
        <v/>
      </c>
      <c r="J27" s="36" t="str">
        <f t="shared" si="2"/>
        <v xml:space="preserve"> </v>
      </c>
      <c r="AC27" s="36">
        <f>ROW()</f>
        <v>27</v>
      </c>
    </row>
    <row r="28" spans="1:29">
      <c r="A28" s="36" t="str">
        <f>IF($B28="","",INDEX(男子登録情報!$O:$O,MATCH($B28,男子登録情報!$A:$A,0)))</f>
        <v/>
      </c>
      <c r="B28" s="36" t="str">
        <f>IF(男子申込!$C35="","",男子申込!$C35)</f>
        <v/>
      </c>
      <c r="C28" s="36" t="str">
        <f t="shared" si="0"/>
        <v/>
      </c>
      <c r="F28" s="36" t="str">
        <f t="shared" si="11"/>
        <v/>
      </c>
      <c r="G28" s="36" t="str">
        <f>IF($F28="","",INDEX(リスト!$L$2:$L$25,MATCH($F28,リスト!$J$2:$J$25,0)))</f>
        <v/>
      </c>
      <c r="H28" s="36" t="str">
        <f t="shared" si="3"/>
        <v/>
      </c>
      <c r="I28" s="36" t="str">
        <f>IF($F28="","",RIGHT(10000000+男子申込!$I35*10000+男子申込!$K35*100+男子申込!$M35,7))</f>
        <v/>
      </c>
      <c r="J28" s="36" t="str">
        <f t="shared" si="2"/>
        <v xml:space="preserve"> </v>
      </c>
      <c r="AC28" s="36">
        <f>ROW()</f>
        <v>28</v>
      </c>
    </row>
    <row r="29" spans="1:29">
      <c r="A29" s="36" t="str">
        <f>IF($B29="","",INDEX(男子登録情報!$O:$O,MATCH($B29,男子登録情報!$A:$A,0)))</f>
        <v/>
      </c>
      <c r="B29" s="36" t="str">
        <f>IF(男子申込!$C36="","",男子申込!$C36)</f>
        <v/>
      </c>
      <c r="C29" s="36" t="str">
        <f t="shared" si="0"/>
        <v/>
      </c>
      <c r="F29" s="36" t="str">
        <f>IF($B29="","","3000mSC")</f>
        <v/>
      </c>
      <c r="G29" s="36" t="str">
        <f>IF($F29="","",INDEX(リスト!$L$2:$L$25,MATCH($F29,リスト!$J$2:$J$25,0)))</f>
        <v/>
      </c>
      <c r="H29" s="36" t="str">
        <f t="shared" si="3"/>
        <v/>
      </c>
      <c r="I29" s="36" t="str">
        <f>IF($F29="","",RIGHT(10000000+男子申込!$I36*10000+男子申込!$K36*100+男子申込!$M36,7))</f>
        <v/>
      </c>
      <c r="J29" s="36" t="str">
        <f t="shared" si="2"/>
        <v xml:space="preserve"> </v>
      </c>
      <c r="AC29" s="36">
        <f>ROW()</f>
        <v>29</v>
      </c>
    </row>
    <row r="30" spans="1:29">
      <c r="A30" s="36" t="str">
        <f>IF($B30="","",INDEX(男子登録情報!$O:$O,MATCH($B30,男子登録情報!$A:$A,0)))</f>
        <v/>
      </c>
      <c r="B30" s="36" t="str">
        <f>IF(男子申込!$C37="","",男子申込!$C37)</f>
        <v/>
      </c>
      <c r="C30" s="36" t="str">
        <f t="shared" si="0"/>
        <v/>
      </c>
      <c r="F30" s="36" t="str">
        <f t="shared" ref="F30:F31" si="12">IF($B30="","","3000mSC")</f>
        <v/>
      </c>
      <c r="G30" s="36" t="str">
        <f>IF($F30="","",INDEX(リスト!$L$2:$L$25,MATCH($F30,リスト!$J$2:$J$25,0)))</f>
        <v/>
      </c>
      <c r="H30" s="36" t="str">
        <f t="shared" si="3"/>
        <v/>
      </c>
      <c r="I30" s="36" t="str">
        <f>IF($F30="","",RIGHT(10000000+男子申込!$I37*10000+男子申込!$K37*100+男子申込!$M37,7))</f>
        <v/>
      </c>
      <c r="J30" s="36" t="str">
        <f t="shared" si="2"/>
        <v xml:space="preserve"> </v>
      </c>
      <c r="AC30" s="36">
        <f>ROW()</f>
        <v>30</v>
      </c>
    </row>
    <row r="31" spans="1:29">
      <c r="A31" s="36" t="str">
        <f>IF($B31="","",INDEX(男子登録情報!$O:$O,MATCH($B31,男子登録情報!$A:$A,0)))</f>
        <v/>
      </c>
      <c r="B31" s="36" t="str">
        <f>IF(男子申込!$C38="","",男子申込!$C38)</f>
        <v/>
      </c>
      <c r="C31" s="36" t="str">
        <f t="shared" si="0"/>
        <v/>
      </c>
      <c r="F31" s="36" t="str">
        <f t="shared" si="12"/>
        <v/>
      </c>
      <c r="G31" s="36" t="str">
        <f>IF($F31="","",INDEX(リスト!$L$2:$L$25,MATCH($F31,リスト!$J$2:$J$25,0)))</f>
        <v/>
      </c>
      <c r="H31" s="36" t="str">
        <f t="shared" si="3"/>
        <v/>
      </c>
      <c r="I31" s="36" t="str">
        <f>IF($F31="","",RIGHT(10000000+男子申込!$I38*10000+男子申込!$K38*100+男子申込!$M38,7))</f>
        <v/>
      </c>
      <c r="J31" s="36" t="str">
        <f t="shared" si="2"/>
        <v xml:space="preserve"> </v>
      </c>
      <c r="AC31" s="36">
        <f>ROW()</f>
        <v>31</v>
      </c>
    </row>
    <row r="32" spans="1:29">
      <c r="A32" s="36" t="str">
        <f>IF($B32="","",INDEX(男子登録情報!$O:$O,MATCH($B32,男子登録情報!$A:$A,0)))</f>
        <v/>
      </c>
      <c r="B32" s="36" t="str">
        <f>IF(男子申込!$C39="","",男子申込!$C39)</f>
        <v/>
      </c>
      <c r="C32" s="36" t="str">
        <f t="shared" si="0"/>
        <v/>
      </c>
      <c r="F32" s="36" t="str">
        <f>IF($B32="","","10000mW")</f>
        <v/>
      </c>
      <c r="G32" s="36" t="str">
        <f>IF($F32="","",INDEX(リスト!$L$2:$L$25,MATCH($F32,リスト!$J$2:$J$25,0)))</f>
        <v/>
      </c>
      <c r="H32" s="36" t="str">
        <f t="shared" si="3"/>
        <v/>
      </c>
      <c r="I32" s="36" t="str">
        <f>IF($F32="","",RIGHT(10000000+男子申込!$I39*10000+男子申込!$K39*100+男子申込!$M39,7))</f>
        <v/>
      </c>
      <c r="J32" s="36" t="str">
        <f t="shared" si="2"/>
        <v xml:space="preserve"> </v>
      </c>
      <c r="AC32" s="36">
        <f>ROW()</f>
        <v>32</v>
      </c>
    </row>
    <row r="33" spans="1:29">
      <c r="A33" s="36" t="str">
        <f>IF($B33="","",INDEX(男子登録情報!$O:$O,MATCH($B33,男子登録情報!$A:$A,0)))</f>
        <v/>
      </c>
      <c r="B33" s="36" t="str">
        <f>IF(男子申込!$C40="","",男子申込!$C40)</f>
        <v/>
      </c>
      <c r="C33" s="36" t="str">
        <f t="shared" si="0"/>
        <v/>
      </c>
      <c r="F33" s="36" t="str">
        <f t="shared" ref="F33:F34" si="13">IF($B33="","","10000mW")</f>
        <v/>
      </c>
      <c r="G33" s="36" t="str">
        <f>IF($F33="","",INDEX(リスト!$L$2:$L$25,MATCH($F33,リスト!$J$2:$J$25,0)))</f>
        <v/>
      </c>
      <c r="H33" s="36" t="str">
        <f t="shared" si="3"/>
        <v/>
      </c>
      <c r="I33" s="36" t="str">
        <f>IF($F33="","",RIGHT(10000000+男子申込!$I40*10000+男子申込!$K40*100+男子申込!$M40,7))</f>
        <v/>
      </c>
      <c r="J33" s="36" t="str">
        <f t="shared" si="2"/>
        <v xml:space="preserve"> </v>
      </c>
      <c r="AC33" s="36">
        <f>ROW()</f>
        <v>33</v>
      </c>
    </row>
    <row r="34" spans="1:29">
      <c r="A34" s="36" t="str">
        <f>IF($B34="","",INDEX(男子登録情報!$O:$O,MATCH($B34,男子登録情報!$A:$A,0)))</f>
        <v/>
      </c>
      <c r="B34" s="36" t="str">
        <f>IF(男子申込!$C41="","",男子申込!$C41)</f>
        <v/>
      </c>
      <c r="C34" s="36" t="str">
        <f t="shared" si="0"/>
        <v/>
      </c>
      <c r="F34" s="36" t="str">
        <f t="shared" si="13"/>
        <v/>
      </c>
      <c r="G34" s="36" t="str">
        <f>IF($F34="","",INDEX(リスト!$L$2:$L$25,MATCH($F34,リスト!$J$2:$J$25,0)))</f>
        <v/>
      </c>
      <c r="H34" s="36" t="str">
        <f t="shared" si="3"/>
        <v/>
      </c>
      <c r="I34" s="36" t="str">
        <f>IF($F34="","",RIGHT(10000000+男子申込!$I41*10000+男子申込!$K41*100+男子申込!$M41,7))</f>
        <v/>
      </c>
      <c r="J34" s="36" t="str">
        <f t="shared" si="2"/>
        <v xml:space="preserve"> </v>
      </c>
      <c r="AC34" s="36">
        <f>ROW()</f>
        <v>34</v>
      </c>
    </row>
    <row r="35" spans="1:29">
      <c r="A35" s="36" t="str">
        <f>IF($B35="","",INDEX(男子登録情報!$O:$O,MATCH($B35,男子登録情報!$A:$A,0)))</f>
        <v/>
      </c>
      <c r="B35" s="36" t="str">
        <f>IF(男子申込!$C42="","",男子申込!$C42)</f>
        <v/>
      </c>
      <c r="C35" s="36" t="str">
        <f t="shared" si="0"/>
        <v/>
      </c>
      <c r="F35" s="36" t="str">
        <f t="shared" ref="F35:F36" si="14">IF($B35="","","十種競技")</f>
        <v/>
      </c>
      <c r="G35" s="36" t="str">
        <f>IF($F35="","",INDEX(リスト!$L$2:$L$25,MATCH($F35,リスト!$J$2:$J$25,0)))</f>
        <v/>
      </c>
      <c r="H35" s="36" t="str">
        <f t="shared" si="3"/>
        <v/>
      </c>
      <c r="I35" s="36" t="str">
        <f>IF($F35="","",RIGHT(10000000+男子申込!$I42,5))</f>
        <v/>
      </c>
      <c r="J35" s="36" t="str">
        <f t="shared" si="2"/>
        <v xml:space="preserve"> </v>
      </c>
      <c r="AC35" s="36">
        <f>ROW()</f>
        <v>35</v>
      </c>
    </row>
    <row r="36" spans="1:29">
      <c r="A36" s="36" t="str">
        <f>IF($B36="","",INDEX(男子登録情報!$O:$O,MATCH($B36,男子登録情報!$A:$A,0)))</f>
        <v/>
      </c>
      <c r="B36" s="36" t="str">
        <f>IF(男子申込!$C43="","",男子申込!$C43)</f>
        <v/>
      </c>
      <c r="C36" s="36" t="str">
        <f t="shared" si="0"/>
        <v/>
      </c>
      <c r="F36" s="36" t="str">
        <f t="shared" si="14"/>
        <v/>
      </c>
      <c r="G36" s="36" t="str">
        <f>IF($F36="","",INDEX(リスト!$L$2:$L$25,MATCH($F36,リスト!$J$2:$J$25,0)))</f>
        <v/>
      </c>
      <c r="H36" s="36" t="str">
        <f t="shared" si="3"/>
        <v/>
      </c>
      <c r="I36" s="36" t="str">
        <f>IF($F36="","",RIGHT(10000000+男子申込!$I43,5))</f>
        <v/>
      </c>
      <c r="J36" s="36" t="str">
        <f t="shared" si="2"/>
        <v xml:space="preserve"> </v>
      </c>
      <c r="AC36" s="36">
        <f>ROW()</f>
        <v>36</v>
      </c>
    </row>
    <row r="37" spans="1:29">
      <c r="A37" s="36" t="str">
        <f>IF($B37="","",INDEX(男子登録情報!$O:$O,MATCH($B37,男子登録情報!$A:$A,0)))</f>
        <v/>
      </c>
      <c r="B37" s="36" t="str">
        <f>IF(男子申込!$C44="","",男子申込!$C44)</f>
        <v/>
      </c>
      <c r="C37" s="36" t="str">
        <f t="shared" si="0"/>
        <v/>
      </c>
      <c r="F37" s="36" t="str">
        <f>IF($B37="","","十種競技")</f>
        <v/>
      </c>
      <c r="G37" s="36" t="str">
        <f>IF($F37="","",INDEX(リスト!$L$2:$L$25,MATCH($F37,リスト!$J$2:$J$25,0)))</f>
        <v/>
      </c>
      <c r="H37" s="36" t="str">
        <f t="shared" si="3"/>
        <v/>
      </c>
      <c r="I37" s="36" t="str">
        <f>IF($F37="","",RIGHT(10000000+男子申込!$I44,5))</f>
        <v/>
      </c>
      <c r="J37" s="36" t="str">
        <f t="shared" si="2"/>
        <v xml:space="preserve"> </v>
      </c>
      <c r="AC37" s="36">
        <f>ROW()</f>
        <v>37</v>
      </c>
    </row>
    <row r="38" spans="1:29">
      <c r="A38" s="36" t="str">
        <f>IF($B38="","",INDEX(男子登録情報!$O:$O,MATCH($B38,男子登録情報!$A:$A,0)))</f>
        <v/>
      </c>
      <c r="B38" s="36" t="str">
        <f>IF(男子申込!$O9="","",男子申込!$O9)</f>
        <v/>
      </c>
      <c r="AC38" s="36">
        <f>ROW()</f>
        <v>38</v>
      </c>
    </row>
    <row r="39" spans="1:29">
      <c r="A39" s="36" t="str">
        <f>IF($B39="","",INDEX(男子登録情報!$O:$O,MATCH($B39,男子登録情報!$A:$A,0)))</f>
        <v/>
      </c>
      <c r="B39" s="36" t="str">
        <f>IF(男子申込!$O10="","",男子申込!$O10)</f>
        <v/>
      </c>
      <c r="AC39" s="36">
        <f>ROW()</f>
        <v>39</v>
      </c>
    </row>
    <row r="40" spans="1:29">
      <c r="A40" s="36" t="str">
        <f>IF($B40="","",INDEX(男子登録情報!$O:$O,MATCH($B40,男子登録情報!$A:$A,0)))</f>
        <v/>
      </c>
      <c r="B40" s="36" t="str">
        <f>IF(男子申込!$O11="","",男子申込!$O11)</f>
        <v/>
      </c>
      <c r="AC40" s="36">
        <f>ROW()</f>
        <v>40</v>
      </c>
    </row>
    <row r="41" spans="1:29">
      <c r="A41" s="36" t="str">
        <f>IF($B41="","",INDEX(男子登録情報!$O:$O,MATCH($B41,男子登録情報!$A:$A,0)))</f>
        <v/>
      </c>
      <c r="B41" s="36" t="str">
        <f>IF(男子申込!$O12="","",男子申込!$O12)</f>
        <v/>
      </c>
      <c r="AC41" s="36">
        <f>ROW()</f>
        <v>41</v>
      </c>
    </row>
    <row r="42" spans="1:29">
      <c r="A42" s="36" t="str">
        <f>IF($B42="","",INDEX(男子登録情報!$O:$O,MATCH($B42,男子登録情報!$A:$A,0)))</f>
        <v/>
      </c>
      <c r="B42" s="36" t="str">
        <f>IF(男子申込!$O13="","",男子申込!$O13)</f>
        <v/>
      </c>
      <c r="AC42" s="36">
        <f>ROW()</f>
        <v>42</v>
      </c>
    </row>
    <row r="43" spans="1:29">
      <c r="A43" s="36" t="str">
        <f>IF($B43="","",INDEX(男子登録情報!$O:$O,MATCH($B43,男子登録情報!$A:$A,0)))</f>
        <v/>
      </c>
      <c r="B43" s="36" t="str">
        <f>IF(男子申込!$O14="","",男子申込!$O14)</f>
        <v/>
      </c>
      <c r="AC43" s="36">
        <f>ROW()</f>
        <v>43</v>
      </c>
    </row>
    <row r="44" spans="1:29">
      <c r="A44" s="36" t="str">
        <f>IF($B44="","",INDEX(男子登録情報!$O:$O,MATCH($B44,男子登録情報!$A:$A,0)))</f>
        <v/>
      </c>
      <c r="B44" s="36" t="str">
        <f>IF(男子申込!$O15="","",男子申込!$O15)</f>
        <v/>
      </c>
      <c r="AC44" s="36">
        <f>ROW()</f>
        <v>44</v>
      </c>
    </row>
    <row r="45" spans="1:29">
      <c r="A45" s="36" t="str">
        <f>IF($B45="","",INDEX(男子登録情報!$O:$O,MATCH($B45,男子登録情報!$A:$A,0)))</f>
        <v/>
      </c>
      <c r="B45" s="36" t="str">
        <f>IF(男子申込!$O16="","",男子申込!$O16)</f>
        <v/>
      </c>
      <c r="AC45" s="36">
        <f>ROW()</f>
        <v>45</v>
      </c>
    </row>
    <row r="46" spans="1:29">
      <c r="A46" s="36" t="str">
        <f>IF($B46="","",INDEX(男子登録情報!$O:$O,MATCH($B46,男子登録情報!$A:$A,0)))</f>
        <v/>
      </c>
      <c r="B46" s="36" t="str">
        <f>IF(男子申込!$O17="","",男子申込!$O17)</f>
        <v/>
      </c>
      <c r="AC46" s="36">
        <f>ROW()</f>
        <v>46</v>
      </c>
    </row>
    <row r="47" spans="1:29">
      <c r="A47" s="36" t="str">
        <f>IF($B47="","",INDEX(男子登録情報!$O:$O,MATCH($B47,男子登録情報!$A:$A,0)))</f>
        <v/>
      </c>
      <c r="B47" s="36" t="str">
        <f>IF(男子申込!$O18="","",男子申込!$O18)</f>
        <v/>
      </c>
      <c r="AC47" s="36">
        <f>ROW()</f>
        <v>47</v>
      </c>
    </row>
    <row r="48" spans="1:29">
      <c r="A48" s="36" t="str">
        <f>IF($B48="","",INDEX(男子登録情報!$O:$O,MATCH($B48,男子登録情報!$A:$A,0)))</f>
        <v/>
      </c>
      <c r="B48" s="36" t="str">
        <f>IF(男子申込!$O19="","",男子申込!$O19)</f>
        <v/>
      </c>
      <c r="AC48" s="36">
        <f>ROW()</f>
        <v>48</v>
      </c>
    </row>
    <row r="49" spans="1:29">
      <c r="A49" s="36" t="str">
        <f>IF($B49="","",INDEX(男子登録情報!$O:$O,MATCH($B49,男子登録情報!$A:$A,0)))</f>
        <v/>
      </c>
      <c r="B49" s="36" t="str">
        <f>IF(男子申込!$O20="","",男子申込!$O20)</f>
        <v/>
      </c>
      <c r="AC49" s="36">
        <f>ROW()</f>
        <v>49</v>
      </c>
    </row>
    <row r="50" spans="1:29">
      <c r="A50" s="36" t="str">
        <f>IF($B50="","",INDEX(男子登録情報!$O:$O,MATCH($B50,男子登録情報!$A:$A,0)))</f>
        <v/>
      </c>
      <c r="B50" s="36" t="str">
        <f>IF(男子申込!$O21="","",男子申込!$O21)</f>
        <v/>
      </c>
      <c r="C50" s="36" t="str">
        <f t="shared" si="0"/>
        <v/>
      </c>
      <c r="F50" s="36" t="str">
        <f>IF($B50="","","走高跳")</f>
        <v/>
      </c>
      <c r="G50" s="36" t="str">
        <f>IF($F50="","",INDEX(リスト!$L$2:$L$25,MATCH($F50,リスト!$J$2:$J$25,0)))</f>
        <v/>
      </c>
      <c r="H50" s="36" t="str">
        <f t="shared" si="3"/>
        <v/>
      </c>
      <c r="I50" s="36" t="str">
        <f>IF($F50="","",RIGHT(10000000+男子申込!$U21*10000+男子申込!$W21*100+男子申込!$Y21,5))</f>
        <v/>
      </c>
      <c r="J50" s="36" t="str">
        <f t="shared" si="2"/>
        <v xml:space="preserve"> </v>
      </c>
      <c r="AC50" s="36">
        <f>ROW()</f>
        <v>50</v>
      </c>
    </row>
    <row r="51" spans="1:29">
      <c r="A51" s="36" t="str">
        <f>IF($B51="","",INDEX(男子登録情報!$O:$O,MATCH($B51,男子登録情報!$A:$A,0)))</f>
        <v/>
      </c>
      <c r="B51" s="36" t="str">
        <f>IF(男子申込!$O22="","",男子申込!$O22)</f>
        <v/>
      </c>
      <c r="C51" s="36" t="str">
        <f t="shared" si="0"/>
        <v/>
      </c>
      <c r="F51" s="36" t="str">
        <f t="shared" ref="F51:F52" si="15">IF($B51="","","走高跳")</f>
        <v/>
      </c>
      <c r="G51" s="36" t="str">
        <f>IF($F51="","",INDEX(リスト!$L$2:$L$25,MATCH($F51,リスト!$J$2:$J$25,0)))</f>
        <v/>
      </c>
      <c r="H51" s="36" t="str">
        <f t="shared" si="3"/>
        <v/>
      </c>
      <c r="I51" s="36" t="str">
        <f>IF($F51="","",RIGHT(10000000+男子申込!$U22*10000+男子申込!$W22*100+男子申込!$Y22,5))</f>
        <v/>
      </c>
      <c r="J51" s="36" t="str">
        <f t="shared" si="2"/>
        <v xml:space="preserve"> </v>
      </c>
      <c r="AC51" s="36">
        <f>ROW()</f>
        <v>51</v>
      </c>
    </row>
    <row r="52" spans="1:29">
      <c r="A52" s="36" t="str">
        <f>IF($B52="","",INDEX(男子登録情報!$O:$O,MATCH($B52,男子登録情報!$A:$A,0)))</f>
        <v/>
      </c>
      <c r="B52" s="36" t="str">
        <f>IF(男子申込!$O23="","",男子申込!$O23)</f>
        <v/>
      </c>
      <c r="C52" s="36" t="str">
        <f t="shared" si="0"/>
        <v/>
      </c>
      <c r="F52" s="36" t="str">
        <f t="shared" si="15"/>
        <v/>
      </c>
      <c r="G52" s="36" t="str">
        <f>IF($F52="","",INDEX(リスト!$L$2:$L$25,MATCH($F52,リスト!$J$2:$J$25,0)))</f>
        <v/>
      </c>
      <c r="H52" s="36" t="str">
        <f t="shared" si="3"/>
        <v/>
      </c>
      <c r="I52" s="36" t="str">
        <f>IF($F52="","",RIGHT(10000000+男子申込!$U23*10000+男子申込!$W23*100+男子申込!$Y23,5))</f>
        <v/>
      </c>
      <c r="J52" s="36" t="str">
        <f t="shared" si="2"/>
        <v xml:space="preserve"> </v>
      </c>
      <c r="AC52" s="36">
        <f>ROW()</f>
        <v>52</v>
      </c>
    </row>
    <row r="53" spans="1:29">
      <c r="A53" s="36" t="str">
        <f>IF($B53="","",INDEX(男子登録情報!$O:$O,MATCH($B53,男子登録情報!$A:$A,0)))</f>
        <v/>
      </c>
      <c r="B53" s="36" t="str">
        <f>IF(男子申込!$O24="","",男子申込!$O24)</f>
        <v/>
      </c>
      <c r="C53" s="36" t="str">
        <f t="shared" si="0"/>
        <v/>
      </c>
      <c r="F53" s="36" t="str">
        <f>IF($B53="","","棒高跳")</f>
        <v/>
      </c>
      <c r="G53" s="36" t="str">
        <f>IF($F53="","",INDEX(リスト!$L$2:$L$25,MATCH($F53,リスト!$J$2:$J$25,0)))</f>
        <v/>
      </c>
      <c r="H53" s="36" t="str">
        <f t="shared" si="3"/>
        <v/>
      </c>
      <c r="I53" s="36" t="str">
        <f>IF($F53="","",RIGHT(10000000+男子申込!$U24*10000+男子申込!$W24*100+男子申込!$Y24,5))</f>
        <v/>
      </c>
      <c r="J53" s="36" t="str">
        <f t="shared" si="2"/>
        <v xml:space="preserve"> </v>
      </c>
      <c r="AC53" s="36">
        <f>ROW()</f>
        <v>53</v>
      </c>
    </row>
    <row r="54" spans="1:29">
      <c r="A54" s="36" t="str">
        <f>IF($B54="","",INDEX(男子登録情報!$O:$O,MATCH($B54,男子登録情報!$A:$A,0)))</f>
        <v/>
      </c>
      <c r="B54" s="36" t="str">
        <f>IF(男子申込!$O25="","",男子申込!$O25)</f>
        <v/>
      </c>
      <c r="C54" s="36" t="str">
        <f t="shared" si="0"/>
        <v/>
      </c>
      <c r="F54" s="36" t="str">
        <f t="shared" ref="F54:F55" si="16">IF($B54="","","棒高跳")</f>
        <v/>
      </c>
      <c r="G54" s="36" t="str">
        <f>IF($F54="","",INDEX(リスト!$L$2:$L$25,MATCH($F54,リスト!$J$2:$J$25,0)))</f>
        <v/>
      </c>
      <c r="H54" s="36" t="str">
        <f t="shared" si="3"/>
        <v/>
      </c>
      <c r="I54" s="36" t="str">
        <f>IF($F54="","",RIGHT(10000000+男子申込!$U25*10000+男子申込!$W25*100+男子申込!$Y25,5))</f>
        <v/>
      </c>
      <c r="J54" s="36" t="str">
        <f t="shared" si="2"/>
        <v xml:space="preserve"> </v>
      </c>
      <c r="AC54" s="36">
        <f>ROW()</f>
        <v>54</v>
      </c>
    </row>
    <row r="55" spans="1:29">
      <c r="A55" s="36" t="str">
        <f>IF($B55="","",INDEX(男子登録情報!$O:$O,MATCH($B55,男子登録情報!$A:$A,0)))</f>
        <v/>
      </c>
      <c r="B55" s="36" t="str">
        <f>IF(男子申込!$O26="","",男子申込!$O26)</f>
        <v/>
      </c>
      <c r="C55" s="36" t="str">
        <f t="shared" si="0"/>
        <v/>
      </c>
      <c r="F55" s="36" t="str">
        <f t="shared" si="16"/>
        <v/>
      </c>
      <c r="G55" s="36" t="str">
        <f>IF($F55="","",INDEX(リスト!$L$2:$L$25,MATCH($F55,リスト!$J$2:$J$25,0)))</f>
        <v/>
      </c>
      <c r="H55" s="36" t="str">
        <f t="shared" si="3"/>
        <v/>
      </c>
      <c r="I55" s="36" t="str">
        <f>IF($F55="","",RIGHT(10000000+男子申込!$U26*10000+男子申込!$W26*100+男子申込!$Y26,5))</f>
        <v/>
      </c>
      <c r="J55" s="36" t="str">
        <f t="shared" si="2"/>
        <v xml:space="preserve"> </v>
      </c>
      <c r="AC55" s="36">
        <f>ROW()</f>
        <v>55</v>
      </c>
    </row>
    <row r="56" spans="1:29">
      <c r="A56" s="36" t="str">
        <f>IF($B56="","",INDEX(男子登録情報!$O:$O,MATCH($B56,男子登録情報!$A:$A,0)))</f>
        <v/>
      </c>
      <c r="B56" s="36" t="str">
        <f>IF(男子申込!$O27="","",男子申込!$O27)</f>
        <v/>
      </c>
      <c r="C56" s="36" t="str">
        <f t="shared" si="0"/>
        <v/>
      </c>
      <c r="F56" s="36" t="str">
        <f>IF($B56="","","走幅跳")</f>
        <v/>
      </c>
      <c r="G56" s="36" t="str">
        <f>IF($F56="","",INDEX(リスト!$L$2:$L$25,MATCH($F56,リスト!$J$2:$J$25,0)))</f>
        <v/>
      </c>
      <c r="H56" s="36" t="str">
        <f t="shared" si="3"/>
        <v/>
      </c>
      <c r="I56" s="36" t="str">
        <f>IF($F56="","",RIGHT(10000000+男子申込!$U27*10000+男子申込!$W27*100+男子申込!$Y27,5))</f>
        <v/>
      </c>
      <c r="J56" s="36" t="str">
        <f t="shared" si="2"/>
        <v xml:space="preserve"> </v>
      </c>
      <c r="AC56" s="36">
        <f>ROW()</f>
        <v>56</v>
      </c>
    </row>
    <row r="57" spans="1:29">
      <c r="A57" s="36" t="str">
        <f>IF($B57="","",INDEX(男子登録情報!$O:$O,MATCH($B57,男子登録情報!$A:$A,0)))</f>
        <v/>
      </c>
      <c r="B57" s="36" t="str">
        <f>IF(男子申込!$O28="","",男子申込!$O28)</f>
        <v/>
      </c>
      <c r="C57" s="36" t="str">
        <f t="shared" si="0"/>
        <v/>
      </c>
      <c r="F57" s="36" t="str">
        <f t="shared" ref="F57:F58" si="17">IF($B57="","","走幅跳")</f>
        <v/>
      </c>
      <c r="G57" s="36" t="str">
        <f>IF($F57="","",INDEX(リスト!$L$2:$L$25,MATCH($F57,リスト!$J$2:$J$25,0)))</f>
        <v/>
      </c>
      <c r="H57" s="36" t="str">
        <f t="shared" si="3"/>
        <v/>
      </c>
      <c r="I57" s="36" t="str">
        <f>IF($F57="","",RIGHT(10000000+男子申込!$U28*10000+男子申込!$W28*100+男子申込!$Y28,5))</f>
        <v/>
      </c>
      <c r="J57" s="36" t="str">
        <f t="shared" si="2"/>
        <v xml:space="preserve"> </v>
      </c>
      <c r="AC57" s="36">
        <f>ROW()</f>
        <v>57</v>
      </c>
    </row>
    <row r="58" spans="1:29">
      <c r="A58" s="36" t="str">
        <f>IF($B58="","",INDEX(男子登録情報!$O:$O,MATCH($B58,男子登録情報!$A:$A,0)))</f>
        <v/>
      </c>
      <c r="B58" s="36" t="str">
        <f>IF(男子申込!$O29="","",男子申込!$O29)</f>
        <v/>
      </c>
      <c r="C58" s="36" t="str">
        <f t="shared" si="0"/>
        <v/>
      </c>
      <c r="F58" s="36" t="str">
        <f t="shared" si="17"/>
        <v/>
      </c>
      <c r="G58" s="36" t="str">
        <f>IF($F58="","",INDEX(リスト!$L$2:$L$25,MATCH($F58,リスト!$J$2:$J$25,0)))</f>
        <v/>
      </c>
      <c r="H58" s="36" t="str">
        <f t="shared" si="3"/>
        <v/>
      </c>
      <c r="I58" s="36" t="str">
        <f>IF($F58="","",RIGHT(10000000+男子申込!$U29*10000+男子申込!$W29*100+男子申込!$Y29,5))</f>
        <v/>
      </c>
      <c r="J58" s="36" t="str">
        <f t="shared" si="2"/>
        <v xml:space="preserve"> </v>
      </c>
      <c r="AC58" s="36">
        <f>ROW()</f>
        <v>58</v>
      </c>
    </row>
    <row r="59" spans="1:29">
      <c r="A59" s="36" t="str">
        <f>IF($B59="","",INDEX(男子登録情報!$O:$O,MATCH($B59,男子登録情報!$A:$A,0)))</f>
        <v/>
      </c>
      <c r="B59" s="36" t="str">
        <f>IF(男子申込!$O30="","",男子申込!$O30)</f>
        <v/>
      </c>
      <c r="C59" s="36" t="str">
        <f t="shared" si="0"/>
        <v/>
      </c>
      <c r="F59" s="36" t="str">
        <f>IF($B59="","","三段跳")</f>
        <v/>
      </c>
      <c r="G59" s="36" t="str">
        <f>IF($F59="","",INDEX(リスト!$L$2:$L$25,MATCH($F59,リスト!$J$2:$J$25,0)))</f>
        <v/>
      </c>
      <c r="H59" s="36" t="str">
        <f t="shared" si="3"/>
        <v/>
      </c>
      <c r="I59" s="36" t="str">
        <f>IF($F59="","",RIGHT(10000000+男子申込!$U30*10000+男子申込!$W30*100+男子申込!$Y30,5))</f>
        <v/>
      </c>
      <c r="J59" s="36" t="str">
        <f t="shared" si="2"/>
        <v xml:space="preserve"> </v>
      </c>
      <c r="AC59" s="36">
        <f>ROW()</f>
        <v>59</v>
      </c>
    </row>
    <row r="60" spans="1:29">
      <c r="A60" s="36" t="str">
        <f>IF($B60="","",INDEX(男子登録情報!$O:$O,MATCH($B60,男子登録情報!$A:$A,0)))</f>
        <v/>
      </c>
      <c r="B60" s="36" t="str">
        <f>IF(男子申込!$O31="","",男子申込!$O31)</f>
        <v/>
      </c>
      <c r="C60" s="36" t="str">
        <f t="shared" si="0"/>
        <v/>
      </c>
      <c r="F60" s="36" t="str">
        <f t="shared" ref="F60:F61" si="18">IF($B60="","","三段跳")</f>
        <v/>
      </c>
      <c r="G60" s="36" t="str">
        <f>IF($F60="","",INDEX(リスト!$L$2:$L$25,MATCH($F60,リスト!$J$2:$J$25,0)))</f>
        <v/>
      </c>
      <c r="H60" s="36" t="str">
        <f t="shared" si="3"/>
        <v/>
      </c>
      <c r="I60" s="36" t="str">
        <f>IF($F60="","",RIGHT(10000000+男子申込!$U31*10000+男子申込!$W31*100+男子申込!$Y31,5))</f>
        <v/>
      </c>
      <c r="J60" s="36" t="str">
        <f t="shared" si="2"/>
        <v xml:space="preserve"> </v>
      </c>
      <c r="AC60" s="36">
        <f>ROW()</f>
        <v>60</v>
      </c>
    </row>
    <row r="61" spans="1:29">
      <c r="A61" s="36" t="str">
        <f>IF($B61="","",INDEX(男子登録情報!$O:$O,MATCH($B61,男子登録情報!$A:$A,0)))</f>
        <v/>
      </c>
      <c r="B61" s="36" t="str">
        <f>IF(男子申込!$O32="","",男子申込!$O32)</f>
        <v/>
      </c>
      <c r="C61" s="36" t="str">
        <f t="shared" si="0"/>
        <v/>
      </c>
      <c r="F61" s="36" t="str">
        <f t="shared" si="18"/>
        <v/>
      </c>
      <c r="G61" s="36" t="str">
        <f>IF($F61="","",INDEX(リスト!$L$2:$L$25,MATCH($F61,リスト!$J$2:$J$25,0)))</f>
        <v/>
      </c>
      <c r="H61" s="36" t="str">
        <f t="shared" si="3"/>
        <v/>
      </c>
      <c r="I61" s="36" t="str">
        <f>IF($F61="","",RIGHT(10000000+男子申込!$U32*10000+男子申込!$W32*100+男子申込!$Y32,5))</f>
        <v/>
      </c>
      <c r="J61" s="36" t="str">
        <f t="shared" si="2"/>
        <v xml:space="preserve"> </v>
      </c>
      <c r="AC61" s="36">
        <f>ROW()</f>
        <v>61</v>
      </c>
    </row>
    <row r="62" spans="1:29">
      <c r="A62" s="36" t="str">
        <f>IF($B62="","",INDEX(男子登録情報!$O:$O,MATCH($B62,男子登録情報!$A:$A,0)))</f>
        <v/>
      </c>
      <c r="B62" s="36" t="str">
        <f>IF(男子申込!$O33="","",男子申込!$O33)</f>
        <v/>
      </c>
      <c r="C62" s="36" t="str">
        <f t="shared" si="0"/>
        <v/>
      </c>
      <c r="F62" s="36" t="str">
        <f>IF($B62="","","砲丸投")</f>
        <v/>
      </c>
      <c r="G62" s="36" t="str">
        <f>IF($F62="","",INDEX(リスト!$L$2:$L$25,MATCH($F62,リスト!$J$2:$J$25,0)))</f>
        <v/>
      </c>
      <c r="H62" s="36" t="str">
        <f t="shared" si="3"/>
        <v/>
      </c>
      <c r="I62" s="36" t="str">
        <f>IF($F62="","",RIGHT(10000000+男子申込!$U33*10000+男子申込!$W33*100+男子申込!$Y33,5))</f>
        <v/>
      </c>
      <c r="J62" s="36" t="str">
        <f t="shared" si="2"/>
        <v xml:space="preserve"> </v>
      </c>
      <c r="AC62" s="36">
        <f>ROW()</f>
        <v>62</v>
      </c>
    </row>
    <row r="63" spans="1:29">
      <c r="A63" s="36" t="str">
        <f>IF($B63="","",INDEX(男子登録情報!$O:$O,MATCH($B63,男子登録情報!$A:$A,0)))</f>
        <v/>
      </c>
      <c r="B63" s="36" t="str">
        <f>IF(男子申込!$O34="","",男子申込!$O34)</f>
        <v/>
      </c>
      <c r="C63" s="36" t="str">
        <f t="shared" si="0"/>
        <v/>
      </c>
      <c r="F63" s="36" t="str">
        <f t="shared" ref="F63:F64" si="19">IF($B63="","","砲丸投")</f>
        <v/>
      </c>
      <c r="G63" s="36" t="str">
        <f>IF($F63="","",INDEX(リスト!$L$2:$L$25,MATCH($F63,リスト!$J$2:$J$25,0)))</f>
        <v/>
      </c>
      <c r="H63" s="36" t="str">
        <f t="shared" si="3"/>
        <v/>
      </c>
      <c r="I63" s="36" t="str">
        <f>IF($F63="","",RIGHT(10000000+男子申込!$U34*10000+男子申込!$W34*100+男子申込!$Y34,5))</f>
        <v/>
      </c>
      <c r="J63" s="36" t="str">
        <f t="shared" si="2"/>
        <v xml:space="preserve"> </v>
      </c>
      <c r="AC63" s="36">
        <f>ROW()</f>
        <v>63</v>
      </c>
    </row>
    <row r="64" spans="1:29">
      <c r="A64" s="36" t="str">
        <f>IF($B64="","",INDEX(男子登録情報!$O:$O,MATCH($B64,男子登録情報!$A:$A,0)))</f>
        <v/>
      </c>
      <c r="B64" s="36" t="str">
        <f>IF(男子申込!$O35="","",男子申込!$O35)</f>
        <v/>
      </c>
      <c r="C64" s="36" t="str">
        <f t="shared" si="0"/>
        <v/>
      </c>
      <c r="F64" s="36" t="str">
        <f t="shared" si="19"/>
        <v/>
      </c>
      <c r="G64" s="36" t="str">
        <f>IF($F64="","",INDEX(リスト!$L$2:$L$25,MATCH($F64,リスト!$J$2:$J$25,0)))</f>
        <v/>
      </c>
      <c r="H64" s="36" t="str">
        <f t="shared" si="3"/>
        <v/>
      </c>
      <c r="I64" s="36" t="str">
        <f>IF($F64="","",RIGHT(10000000+男子申込!$U35*10000+男子申込!$W35*100+男子申込!$Y35,5))</f>
        <v/>
      </c>
      <c r="J64" s="36" t="str">
        <f t="shared" si="2"/>
        <v xml:space="preserve"> </v>
      </c>
      <c r="AC64" s="36">
        <f>ROW()</f>
        <v>64</v>
      </c>
    </row>
    <row r="65" spans="1:29">
      <c r="A65" s="36" t="str">
        <f>IF($B65="","",INDEX(男子登録情報!$O:$O,MATCH($B65,男子登録情報!$A:$A,0)))</f>
        <v/>
      </c>
      <c r="B65" s="36" t="str">
        <f>IF(男子申込!$O36="","",男子申込!$O36)</f>
        <v/>
      </c>
      <c r="C65" s="36" t="str">
        <f t="shared" si="0"/>
        <v/>
      </c>
      <c r="F65" s="36" t="str">
        <f>IF($B65="","","円盤投")</f>
        <v/>
      </c>
      <c r="G65" s="36" t="str">
        <f>IF($F65="","",INDEX(リスト!$L$2:$L$25,MATCH($F65,リスト!$J$2:$J$25,0)))</f>
        <v/>
      </c>
      <c r="H65" s="36" t="str">
        <f t="shared" si="3"/>
        <v/>
      </c>
      <c r="I65" s="36" t="str">
        <f>IF($F65="","",RIGHT(10000000+男子申込!$U36*10000+男子申込!$W36*100+男子申込!$Y36,5))</f>
        <v/>
      </c>
      <c r="J65" s="36" t="str">
        <f t="shared" si="2"/>
        <v xml:space="preserve"> </v>
      </c>
      <c r="AC65" s="36">
        <f>ROW()</f>
        <v>65</v>
      </c>
    </row>
    <row r="66" spans="1:29">
      <c r="A66" s="36" t="str">
        <f>IF($B66="","",INDEX(男子登録情報!$O:$O,MATCH($B66,男子登録情報!$A:$A,0)))</f>
        <v/>
      </c>
      <c r="B66" s="36" t="str">
        <f>IF(男子申込!$O37="","",男子申込!$O37)</f>
        <v/>
      </c>
      <c r="C66" s="36" t="str">
        <f t="shared" si="0"/>
        <v/>
      </c>
      <c r="F66" s="36" t="str">
        <f t="shared" ref="F66:F67" si="20">IF($B66="","","円盤投")</f>
        <v/>
      </c>
      <c r="G66" s="36" t="str">
        <f>IF($F66="","",INDEX(リスト!$L$2:$L$25,MATCH($F66,リスト!$J$2:$J$25,0)))</f>
        <v/>
      </c>
      <c r="H66" s="36" t="str">
        <f t="shared" si="3"/>
        <v/>
      </c>
      <c r="I66" s="36" t="str">
        <f>IF($F66="","",RIGHT(10000000+男子申込!$U37*10000+男子申込!$W37*100+男子申込!$Y37,5))</f>
        <v/>
      </c>
      <c r="J66" s="36" t="str">
        <f t="shared" si="2"/>
        <v xml:space="preserve"> </v>
      </c>
      <c r="AC66" s="36">
        <f>ROW()</f>
        <v>66</v>
      </c>
    </row>
    <row r="67" spans="1:29">
      <c r="A67" s="36" t="str">
        <f>IF($B67="","",INDEX(男子登録情報!$O:$O,MATCH($B67,男子登録情報!$A:$A,0)))</f>
        <v/>
      </c>
      <c r="B67" s="36" t="str">
        <f>IF(男子申込!$O38="","",男子申込!$O38)</f>
        <v/>
      </c>
      <c r="C67" s="36" t="str">
        <f t="shared" ref="C67:C130" si="21">IF($B67="","",$J67)</f>
        <v/>
      </c>
      <c r="F67" s="36" t="str">
        <f t="shared" si="20"/>
        <v/>
      </c>
      <c r="G67" s="36" t="str">
        <f>IF($F67="","",INDEX(リスト!$L$2:$L$25,MATCH($F67,リスト!$J$2:$J$25,0)))</f>
        <v/>
      </c>
      <c r="H67" s="36" t="str">
        <f t="shared" si="3"/>
        <v/>
      </c>
      <c r="I67" s="36" t="str">
        <f>IF($F67="","",RIGHT(10000000+男子申込!$U38*10000+男子申込!$W38*100+男子申込!$Y38,5))</f>
        <v/>
      </c>
      <c r="J67" s="36" t="str">
        <f t="shared" ref="J67:J130" si="22">$G67&amp;$H67&amp;" "&amp;$I67</f>
        <v xml:space="preserve"> </v>
      </c>
      <c r="AC67" s="36">
        <f>ROW()</f>
        <v>67</v>
      </c>
    </row>
    <row r="68" spans="1:29">
      <c r="A68" s="36" t="str">
        <f>IF($B68="","",INDEX(男子登録情報!$O:$O,MATCH($B68,男子登録情報!$A:$A,0)))</f>
        <v/>
      </c>
      <c r="B68" s="36" t="str">
        <f>IF(男子申込!$O39="","",男子申込!$O39)</f>
        <v/>
      </c>
      <c r="C68" s="36" t="str">
        <f t="shared" si="21"/>
        <v/>
      </c>
      <c r="F68" s="36" t="str">
        <f>IF($B68="","","ハンマー投")</f>
        <v/>
      </c>
      <c r="G68" s="36" t="str">
        <f>IF($F68="","",INDEX(リスト!$L$2:$L$25,MATCH($F68,リスト!$J$2:$J$25,0)))</f>
        <v/>
      </c>
      <c r="H68" s="36" t="str">
        <f t="shared" ref="H68:H73" si="23">IF($F68="","",$H$2)</f>
        <v/>
      </c>
      <c r="I68" s="36" t="str">
        <f>IF($F68="","",RIGHT(10000000+男子申込!$U39*10000+男子申込!$W39*100+男子申込!$Y39,5))</f>
        <v/>
      </c>
      <c r="J68" s="36" t="str">
        <f t="shared" si="22"/>
        <v xml:space="preserve"> </v>
      </c>
      <c r="AC68" s="36">
        <f>ROW()</f>
        <v>68</v>
      </c>
    </row>
    <row r="69" spans="1:29">
      <c r="A69" s="36" t="str">
        <f>IF($B69="","",INDEX(男子登録情報!$O:$O,MATCH($B69,男子登録情報!$A:$A,0)))</f>
        <v/>
      </c>
      <c r="B69" s="36" t="str">
        <f>IF(男子申込!$O40="","",男子申込!$O40)</f>
        <v/>
      </c>
      <c r="C69" s="36" t="str">
        <f t="shared" si="21"/>
        <v/>
      </c>
      <c r="F69" s="36" t="str">
        <f t="shared" ref="F69:F70" si="24">IF($B69="","","ハンマー投")</f>
        <v/>
      </c>
      <c r="G69" s="36" t="str">
        <f>IF($F69="","",INDEX(リスト!$L$2:$L$25,MATCH($F69,リスト!$J$2:$J$25,0)))</f>
        <v/>
      </c>
      <c r="H69" s="36" t="str">
        <f t="shared" si="23"/>
        <v/>
      </c>
      <c r="I69" s="36" t="str">
        <f>IF($F69="","",RIGHT(10000000+男子申込!$U40*10000+男子申込!$W40*100+男子申込!$Y40,5))</f>
        <v/>
      </c>
      <c r="J69" s="36" t="str">
        <f t="shared" si="22"/>
        <v xml:space="preserve"> </v>
      </c>
      <c r="AC69" s="36">
        <f>ROW()</f>
        <v>69</v>
      </c>
    </row>
    <row r="70" spans="1:29">
      <c r="A70" s="36" t="str">
        <f>IF($B70="","",INDEX(男子登録情報!$O:$O,MATCH($B70,男子登録情報!$A:$A,0)))</f>
        <v/>
      </c>
      <c r="B70" s="36" t="str">
        <f>IF(男子申込!$O41="","",男子申込!$O41)</f>
        <v/>
      </c>
      <c r="C70" s="36" t="str">
        <f t="shared" si="21"/>
        <v/>
      </c>
      <c r="F70" s="36" t="str">
        <f t="shared" si="24"/>
        <v/>
      </c>
      <c r="G70" s="36" t="str">
        <f>IF($F70="","",INDEX(リスト!$L$2:$L$25,MATCH($F70,リスト!$J$2:$J$25,0)))</f>
        <v/>
      </c>
      <c r="H70" s="36" t="str">
        <f t="shared" si="23"/>
        <v/>
      </c>
      <c r="I70" s="36" t="str">
        <f>IF($F70="","",RIGHT(10000000+男子申込!$U41*10000+男子申込!$W41*100+男子申込!$Y41,5))</f>
        <v/>
      </c>
      <c r="J70" s="36" t="str">
        <f t="shared" si="22"/>
        <v xml:space="preserve"> </v>
      </c>
      <c r="AC70" s="36">
        <f>ROW()</f>
        <v>70</v>
      </c>
    </row>
    <row r="71" spans="1:29">
      <c r="A71" s="36" t="str">
        <f>IF($B71="","",INDEX(男子登録情報!$O:$O,MATCH($B71,男子登録情報!$A:$A,0)))</f>
        <v/>
      </c>
      <c r="B71" s="36" t="str">
        <f>IF(男子申込!$O42="","",男子申込!$O42)</f>
        <v/>
      </c>
      <c r="C71" s="36" t="str">
        <f t="shared" si="21"/>
        <v/>
      </c>
      <c r="F71" s="36" t="str">
        <f>IF($B71="","","やり投")</f>
        <v/>
      </c>
      <c r="G71" s="36" t="str">
        <f>IF($F71="","",INDEX(リスト!$L$2:$L$25,MATCH($F71,リスト!$J$2:$J$25,0)))</f>
        <v/>
      </c>
      <c r="H71" s="36" t="str">
        <f t="shared" si="23"/>
        <v/>
      </c>
      <c r="I71" s="36" t="str">
        <f>IF($F71="","",RIGHT(10000000+男子申込!$U42*10000+男子申込!$W42*100+男子申込!$Y42,5))</f>
        <v/>
      </c>
      <c r="J71" s="36" t="str">
        <f t="shared" si="22"/>
        <v xml:space="preserve"> </v>
      </c>
      <c r="AC71" s="36">
        <f>ROW()</f>
        <v>71</v>
      </c>
    </row>
    <row r="72" spans="1:29">
      <c r="A72" s="36" t="str">
        <f>IF($B72="","",INDEX(男子登録情報!$O:$O,MATCH($B72,男子登録情報!$A:$A,0)))</f>
        <v/>
      </c>
      <c r="B72" s="36" t="str">
        <f>IF(男子申込!$O43="","",男子申込!$O43)</f>
        <v/>
      </c>
      <c r="C72" s="36" t="str">
        <f t="shared" si="21"/>
        <v/>
      </c>
      <c r="F72" s="36" t="str">
        <f t="shared" ref="F72:F73" si="25">IF($B72="","","やり投")</f>
        <v/>
      </c>
      <c r="G72" s="36" t="str">
        <f>IF($F72="","",INDEX(リスト!$L$2:$L$25,MATCH($F72,リスト!$J$2:$J$25,0)))</f>
        <v/>
      </c>
      <c r="H72" s="36" t="str">
        <f t="shared" si="23"/>
        <v/>
      </c>
      <c r="I72" s="36" t="str">
        <f>IF($F72="","",RIGHT(10000000+男子申込!$U43*10000+男子申込!$W43*100+男子申込!$Y43,5))</f>
        <v/>
      </c>
      <c r="J72" s="36" t="str">
        <f t="shared" si="22"/>
        <v xml:space="preserve"> </v>
      </c>
      <c r="AC72" s="36">
        <f>ROW()</f>
        <v>72</v>
      </c>
    </row>
    <row r="73" spans="1:29">
      <c r="A73" s="36" t="str">
        <f>IF($B73="","",INDEX(男子登録情報!$O:$O,MATCH($B73,男子登録情報!$A:$A,0)))</f>
        <v/>
      </c>
      <c r="B73" s="36" t="str">
        <f>IF(男子申込!$O44="","",男子申込!$O44)</f>
        <v/>
      </c>
      <c r="C73" s="36" t="str">
        <f t="shared" si="21"/>
        <v/>
      </c>
      <c r="F73" s="36" t="str">
        <f t="shared" si="25"/>
        <v/>
      </c>
      <c r="G73" s="36" t="str">
        <f>IF($F73="","",INDEX(リスト!$L$2:$L$25,MATCH($F73,リスト!$J$2:$J$25,0)))</f>
        <v/>
      </c>
      <c r="H73" s="36" t="str">
        <f t="shared" si="23"/>
        <v/>
      </c>
      <c r="I73" s="36" t="str">
        <f>IF($F73="","",RIGHT(10000000+男子申込!$U44*10000+男子申込!$W44*100+男子申込!$Y44,5))</f>
        <v/>
      </c>
      <c r="J73" s="36" t="str">
        <f t="shared" si="22"/>
        <v xml:space="preserve"> </v>
      </c>
      <c r="AC73" s="36">
        <f>ROW()</f>
        <v>73</v>
      </c>
    </row>
    <row r="74" spans="1:29">
      <c r="AC74" s="36">
        <f>ROW()</f>
        <v>74</v>
      </c>
    </row>
    <row r="75" spans="1:29">
      <c r="A75" s="43" t="str">
        <f>IF($B75="","",INDEX(女子登録情報!$O:$O,MATCH($B75,女子登録情報!$A:$A,0)))</f>
        <v/>
      </c>
      <c r="B75" s="36" t="str">
        <f>IF(女子申込!$C9="","",女子申込!$C9)</f>
        <v/>
      </c>
      <c r="C75" s="36" t="str">
        <f t="shared" si="21"/>
        <v/>
      </c>
      <c r="F75" s="36" t="str">
        <f>IF($B75="","","100m")</f>
        <v/>
      </c>
      <c r="G75" s="36" t="str">
        <f>IF($F75="","",INDEX(リスト!$O$2:$O$25,MATCH($F75,リスト!$M$2:$M$25,0)))</f>
        <v/>
      </c>
      <c r="H75" s="36" t="str">
        <f>IF($F75="","",編集用!$L$15)</f>
        <v/>
      </c>
      <c r="I75" s="36" t="str">
        <f>IF($F75="","",RIGHT(10000000+女子申込!$I9*10000+女子申込!$K9*100+女子申込!$M9,7))</f>
        <v/>
      </c>
      <c r="J75" s="36" t="str">
        <f t="shared" si="22"/>
        <v xml:space="preserve"> </v>
      </c>
      <c r="AC75" s="36">
        <f>ROW()</f>
        <v>75</v>
      </c>
    </row>
    <row r="76" spans="1:29">
      <c r="A76" s="36" t="str">
        <f>IF($B76="","",INDEX(女子登録情報!$O:$O,MATCH($B76,女子登録情報!$A:$A,0)))</f>
        <v/>
      </c>
      <c r="B76" s="36" t="str">
        <f>IF(女子申込!$C10="","",女子申込!$C10)</f>
        <v/>
      </c>
      <c r="C76" s="36" t="str">
        <f t="shared" si="21"/>
        <v/>
      </c>
      <c r="F76" s="36" t="str">
        <f t="shared" ref="F76:F77" si="26">IF($B76="","","100m")</f>
        <v/>
      </c>
      <c r="G76" s="36" t="str">
        <f>IF($F76="","",INDEX(リスト!$O$2:$O$25,MATCH($F76,リスト!$M$2:$M$25,0)))</f>
        <v/>
      </c>
      <c r="H76" s="36" t="str">
        <f>IF($F76="","",編集用!$L$15)</f>
        <v/>
      </c>
      <c r="I76" s="36" t="str">
        <f>IF($F76="","",RIGHT(10000000+女子申込!$I10*10000+女子申込!$K10*100+女子申込!$M10,7))</f>
        <v/>
      </c>
      <c r="J76" s="36" t="str">
        <f t="shared" si="22"/>
        <v xml:space="preserve"> </v>
      </c>
      <c r="AC76" s="36">
        <f>ROW()</f>
        <v>76</v>
      </c>
    </row>
    <row r="77" spans="1:29">
      <c r="A77" s="36" t="str">
        <f>IF($B77="","",INDEX(女子登録情報!$O:$O,MATCH($B77,女子登録情報!$A:$A,0)))</f>
        <v/>
      </c>
      <c r="B77" s="36" t="str">
        <f>IF(女子申込!$C11="","",女子申込!$C11)</f>
        <v/>
      </c>
      <c r="C77" s="36" t="str">
        <f t="shared" si="21"/>
        <v/>
      </c>
      <c r="F77" s="36" t="str">
        <f t="shared" si="26"/>
        <v/>
      </c>
      <c r="G77" s="36" t="str">
        <f>IF($F77="","",INDEX(リスト!$O$2:$O$25,MATCH($F77,リスト!$M$2:$M$25,0)))</f>
        <v/>
      </c>
      <c r="H77" s="36" t="str">
        <f>IF($F77="","",編集用!$L$15)</f>
        <v/>
      </c>
      <c r="I77" s="36" t="str">
        <f>IF($F77="","",RIGHT(10000000+女子申込!$I11*10000+女子申込!$K11*100+女子申込!$M11,7))</f>
        <v/>
      </c>
      <c r="J77" s="36" t="str">
        <f t="shared" si="22"/>
        <v xml:space="preserve"> </v>
      </c>
      <c r="AC77" s="36">
        <f>ROW()</f>
        <v>77</v>
      </c>
    </row>
    <row r="78" spans="1:29">
      <c r="A78" s="36" t="str">
        <f>IF($B78="","",INDEX(女子登録情報!$O:$O,MATCH($B78,女子登録情報!$A:$A,0)))</f>
        <v/>
      </c>
      <c r="B78" s="36" t="str">
        <f>IF(女子申込!$C12="","",女子申込!$C12)</f>
        <v/>
      </c>
      <c r="C78" s="36" t="str">
        <f t="shared" si="21"/>
        <v/>
      </c>
      <c r="F78" s="36" t="str">
        <f>IF($B78="","","200m")</f>
        <v/>
      </c>
      <c r="G78" s="36" t="str">
        <f>IF($F78="","",INDEX(リスト!$O$2:$O$25,MATCH($F78,リスト!$M$2:$M$25,0)))</f>
        <v/>
      </c>
      <c r="H78" s="36" t="str">
        <f>IF($F78="","",編集用!$L$15)</f>
        <v/>
      </c>
      <c r="I78" s="36" t="str">
        <f>IF($F78="","",RIGHT(10000000+女子申込!$I12*10000+女子申込!$K12*100+女子申込!$M12,7))</f>
        <v/>
      </c>
      <c r="J78" s="36" t="str">
        <f t="shared" si="22"/>
        <v xml:space="preserve"> </v>
      </c>
      <c r="AC78" s="36">
        <f>ROW()</f>
        <v>78</v>
      </c>
    </row>
    <row r="79" spans="1:29">
      <c r="A79" s="36" t="str">
        <f>IF($B79="","",INDEX(女子登録情報!$O:$O,MATCH($B79,女子登録情報!$A:$A,0)))</f>
        <v/>
      </c>
      <c r="B79" s="36" t="str">
        <f>IF(女子申込!$C13="","",女子申込!$C13)</f>
        <v/>
      </c>
      <c r="C79" s="36" t="str">
        <f t="shared" si="21"/>
        <v/>
      </c>
      <c r="F79" s="36" t="str">
        <f t="shared" ref="F79:F80" si="27">IF($B79="","","200m")</f>
        <v/>
      </c>
      <c r="G79" s="36" t="str">
        <f>IF($F79="","",INDEX(リスト!$O$2:$O$25,MATCH($F79,リスト!$M$2:$M$25,0)))</f>
        <v/>
      </c>
      <c r="H79" s="36" t="str">
        <f>IF($F79="","",編集用!$L$15)</f>
        <v/>
      </c>
      <c r="I79" s="36" t="str">
        <f>IF($F79="","",RIGHT(10000000+女子申込!$I13*10000+女子申込!$K13*100+女子申込!$M13,7))</f>
        <v/>
      </c>
      <c r="J79" s="36" t="str">
        <f t="shared" si="22"/>
        <v xml:space="preserve"> </v>
      </c>
      <c r="AC79" s="36">
        <f>ROW()</f>
        <v>79</v>
      </c>
    </row>
    <row r="80" spans="1:29">
      <c r="A80" s="36" t="str">
        <f>IF($B80="","",INDEX(女子登録情報!$O:$O,MATCH($B80,女子登録情報!$A:$A,0)))</f>
        <v/>
      </c>
      <c r="B80" s="36" t="str">
        <f>IF(女子申込!$C14="","",女子申込!$C14)</f>
        <v/>
      </c>
      <c r="C80" s="36" t="str">
        <f t="shared" si="21"/>
        <v/>
      </c>
      <c r="F80" s="36" t="str">
        <f t="shared" si="27"/>
        <v/>
      </c>
      <c r="G80" s="36" t="str">
        <f>IF($F80="","",INDEX(リスト!$O$2:$O$25,MATCH($F80,リスト!$M$2:$M$25,0)))</f>
        <v/>
      </c>
      <c r="H80" s="36" t="str">
        <f>IF($F80="","",編集用!$L$15)</f>
        <v/>
      </c>
      <c r="I80" s="36" t="str">
        <f>IF($F80="","",RIGHT(10000000+女子申込!$I14*10000+女子申込!$K14*100+女子申込!$M14,7))</f>
        <v/>
      </c>
      <c r="J80" s="36" t="str">
        <f t="shared" si="22"/>
        <v xml:space="preserve"> </v>
      </c>
      <c r="AC80" s="36">
        <f>ROW()</f>
        <v>80</v>
      </c>
    </row>
    <row r="81" spans="1:29">
      <c r="A81" s="36" t="str">
        <f>IF($B81="","",INDEX(女子登録情報!$O:$O,MATCH($B81,女子登録情報!$A:$A,0)))</f>
        <v/>
      </c>
      <c r="B81" s="36" t="str">
        <f>IF(女子申込!$C15="","",女子申込!$C15)</f>
        <v/>
      </c>
      <c r="C81" s="36" t="str">
        <f t="shared" si="21"/>
        <v/>
      </c>
      <c r="F81" s="36" t="str">
        <f>IF($B81="","","400m")</f>
        <v/>
      </c>
      <c r="G81" s="36" t="str">
        <f>IF($F81="","",INDEX(リスト!$O$2:$O$25,MATCH($F81,リスト!$M$2:$M$25,0)))</f>
        <v/>
      </c>
      <c r="H81" s="36" t="str">
        <f>IF($F81="","",編集用!$L$15)</f>
        <v/>
      </c>
      <c r="I81" s="36" t="str">
        <f>IF($F81="","",RIGHT(10000000+女子申込!$I15*10000+女子申込!$K15*100+女子申込!$M15,7))</f>
        <v/>
      </c>
      <c r="J81" s="36" t="str">
        <f t="shared" si="22"/>
        <v xml:space="preserve"> </v>
      </c>
      <c r="AC81" s="36">
        <f>ROW()</f>
        <v>81</v>
      </c>
    </row>
    <row r="82" spans="1:29">
      <c r="A82" s="36" t="str">
        <f>IF($B82="","",INDEX(女子登録情報!$O:$O,MATCH($B82,女子登録情報!$A:$A,0)))</f>
        <v/>
      </c>
      <c r="B82" s="36" t="str">
        <f>IF(女子申込!$C16="","",女子申込!$C16)</f>
        <v/>
      </c>
      <c r="C82" s="36" t="str">
        <f t="shared" si="21"/>
        <v/>
      </c>
      <c r="F82" s="36" t="str">
        <f t="shared" ref="F82:F83" si="28">IF($B82="","","400m")</f>
        <v/>
      </c>
      <c r="G82" s="36" t="str">
        <f>IF($F82="","",INDEX(リスト!$O$2:$O$25,MATCH($F82,リスト!$M$2:$M$25,0)))</f>
        <v/>
      </c>
      <c r="H82" s="36" t="str">
        <f>IF($F82="","",編集用!$L$15)</f>
        <v/>
      </c>
      <c r="I82" s="36" t="str">
        <f>IF($F82="","",RIGHT(10000000+女子申込!$I16*10000+女子申込!$K16*100+女子申込!$M16,7))</f>
        <v/>
      </c>
      <c r="J82" s="36" t="str">
        <f t="shared" si="22"/>
        <v xml:space="preserve"> </v>
      </c>
      <c r="AC82" s="36">
        <f>ROW()</f>
        <v>82</v>
      </c>
    </row>
    <row r="83" spans="1:29">
      <c r="A83" s="36" t="str">
        <f>IF($B83="","",INDEX(女子登録情報!$O:$O,MATCH($B83,女子登録情報!$A:$A,0)))</f>
        <v/>
      </c>
      <c r="B83" s="36" t="str">
        <f>IF(女子申込!$C17="","",女子申込!$C17)</f>
        <v/>
      </c>
      <c r="C83" s="36" t="str">
        <f t="shared" si="21"/>
        <v/>
      </c>
      <c r="F83" s="36" t="str">
        <f t="shared" si="28"/>
        <v/>
      </c>
      <c r="G83" s="36" t="str">
        <f>IF($F83="","",INDEX(リスト!$O$2:$O$25,MATCH($F83,リスト!$M$2:$M$25,0)))</f>
        <v/>
      </c>
      <c r="H83" s="36" t="str">
        <f>IF($F83="","",編集用!$L$15)</f>
        <v/>
      </c>
      <c r="I83" s="36" t="str">
        <f>IF($F83="","",RIGHT(10000000+女子申込!$I17*10000+女子申込!$K17*100+女子申込!$M17,7))</f>
        <v/>
      </c>
      <c r="J83" s="36" t="str">
        <f t="shared" si="22"/>
        <v xml:space="preserve"> </v>
      </c>
      <c r="AC83" s="36">
        <f>ROW()</f>
        <v>83</v>
      </c>
    </row>
    <row r="84" spans="1:29">
      <c r="A84" s="36" t="str">
        <f>IF($B84="","",INDEX(女子登録情報!$O:$O,MATCH($B84,女子登録情報!$A:$A,0)))</f>
        <v/>
      </c>
      <c r="B84" s="36" t="str">
        <f>IF(女子申込!$C18="","",女子申込!$C18)</f>
        <v/>
      </c>
      <c r="C84" s="36" t="str">
        <f t="shared" si="21"/>
        <v/>
      </c>
      <c r="F84" s="36" t="str">
        <f>IF($B84="","","800m")</f>
        <v/>
      </c>
      <c r="G84" s="36" t="str">
        <f>IF($F84="","",INDEX(リスト!$O$2:$O$25,MATCH($F84,リスト!$M$2:$M$25,0)))</f>
        <v/>
      </c>
      <c r="H84" s="36" t="str">
        <f>IF($F84="","",編集用!$L$15)</f>
        <v/>
      </c>
      <c r="I84" s="36" t="str">
        <f>IF($F84="","",RIGHT(10000000+女子申込!$I18*10000+女子申込!$K18*100+女子申込!$M18,7))</f>
        <v/>
      </c>
      <c r="J84" s="36" t="str">
        <f t="shared" si="22"/>
        <v xml:space="preserve"> </v>
      </c>
      <c r="AC84" s="36">
        <f>ROW()</f>
        <v>84</v>
      </c>
    </row>
    <row r="85" spans="1:29">
      <c r="A85" s="36" t="str">
        <f>IF($B85="","",INDEX(女子登録情報!$O:$O,MATCH($B85,女子登録情報!$A:$A,0)))</f>
        <v/>
      </c>
      <c r="B85" s="36" t="str">
        <f>IF(女子申込!$C19="","",女子申込!$C19)</f>
        <v/>
      </c>
      <c r="C85" s="36" t="str">
        <f t="shared" si="21"/>
        <v/>
      </c>
      <c r="F85" s="36" t="str">
        <f t="shared" ref="F85:F86" si="29">IF($B85="","","800m")</f>
        <v/>
      </c>
      <c r="G85" s="36" t="str">
        <f>IF($F85="","",INDEX(リスト!$O$2:$O$25,MATCH($F85,リスト!$M$2:$M$25,0)))</f>
        <v/>
      </c>
      <c r="H85" s="36" t="str">
        <f>IF($F85="","",編集用!$L$15)</f>
        <v/>
      </c>
      <c r="I85" s="36" t="str">
        <f>IF($F85="","",RIGHT(10000000+女子申込!$I19*10000+女子申込!$K19*100+女子申込!$M19,7))</f>
        <v/>
      </c>
      <c r="J85" s="36" t="str">
        <f t="shared" si="22"/>
        <v xml:space="preserve"> </v>
      </c>
      <c r="AC85" s="36">
        <f>ROW()</f>
        <v>85</v>
      </c>
    </row>
    <row r="86" spans="1:29">
      <c r="A86" s="36" t="str">
        <f>IF($B86="","",INDEX(女子登録情報!$O:$O,MATCH($B86,女子登録情報!$A:$A,0)))</f>
        <v/>
      </c>
      <c r="B86" s="36" t="str">
        <f>IF(女子申込!$C20="","",女子申込!$C20)</f>
        <v/>
      </c>
      <c r="C86" s="36" t="str">
        <f t="shared" si="21"/>
        <v/>
      </c>
      <c r="F86" s="36" t="str">
        <f t="shared" si="29"/>
        <v/>
      </c>
      <c r="G86" s="36" t="str">
        <f>IF($F86="","",INDEX(リスト!$O$2:$O$25,MATCH($F86,リスト!$M$2:$M$25,0)))</f>
        <v/>
      </c>
      <c r="H86" s="36" t="str">
        <f>IF($F86="","",編集用!$L$15)</f>
        <v/>
      </c>
      <c r="I86" s="36" t="str">
        <f>IF($F86="","",RIGHT(10000000+女子申込!$I20*10000+女子申込!$K20*100+女子申込!$M20,7))</f>
        <v/>
      </c>
      <c r="J86" s="36" t="str">
        <f t="shared" si="22"/>
        <v xml:space="preserve"> </v>
      </c>
      <c r="AC86" s="36">
        <f>ROW()</f>
        <v>86</v>
      </c>
    </row>
    <row r="87" spans="1:29">
      <c r="A87" s="36" t="str">
        <f>IF($B87="","",INDEX(女子登録情報!$O:$O,MATCH($B87,女子登録情報!$A:$A,0)))</f>
        <v/>
      </c>
      <c r="B87" s="36" t="str">
        <f>IF(女子申込!$C21="","",女子申込!$C21)</f>
        <v/>
      </c>
      <c r="C87" s="36" t="str">
        <f t="shared" si="21"/>
        <v/>
      </c>
      <c r="F87" s="36" t="str">
        <f>IF($B87="","","1500m")</f>
        <v/>
      </c>
      <c r="G87" s="36" t="str">
        <f>IF($F87="","",INDEX(リスト!$O$2:$O$25,MATCH($F87,リスト!$M$2:$M$25,0)))</f>
        <v/>
      </c>
      <c r="H87" s="36" t="str">
        <f>IF($F87="","",編集用!$L$15)</f>
        <v/>
      </c>
      <c r="I87" s="36" t="str">
        <f>IF($F87="","",RIGHT(10000000+女子申込!$I21*10000+女子申込!$K21*100+女子申込!$M21,7))</f>
        <v/>
      </c>
      <c r="J87" s="36" t="str">
        <f t="shared" si="22"/>
        <v xml:space="preserve"> </v>
      </c>
      <c r="AC87" s="36">
        <f>ROW()</f>
        <v>87</v>
      </c>
    </row>
    <row r="88" spans="1:29">
      <c r="A88" s="36" t="str">
        <f>IF($B88="","",INDEX(女子登録情報!$O:$O,MATCH($B88,女子登録情報!$A:$A,0)))</f>
        <v/>
      </c>
      <c r="B88" s="36" t="str">
        <f>IF(女子申込!$C22="","",女子申込!$C22)</f>
        <v/>
      </c>
      <c r="C88" s="36" t="str">
        <f t="shared" si="21"/>
        <v/>
      </c>
      <c r="F88" s="36" t="str">
        <f t="shared" ref="F88:F89" si="30">IF($B88="","","1500m")</f>
        <v/>
      </c>
      <c r="G88" s="36" t="str">
        <f>IF($F88="","",INDEX(リスト!$O$2:$O$25,MATCH($F88,リスト!$M$2:$M$25,0)))</f>
        <v/>
      </c>
      <c r="H88" s="36" t="str">
        <f>IF($F88="","",編集用!$L$15)</f>
        <v/>
      </c>
      <c r="I88" s="36" t="str">
        <f>IF($F88="","",RIGHT(10000000+女子申込!$I22*10000+女子申込!$K22*100+女子申込!$M22,7))</f>
        <v/>
      </c>
      <c r="J88" s="36" t="str">
        <f t="shared" si="22"/>
        <v xml:space="preserve"> </v>
      </c>
      <c r="AC88" s="36">
        <f>ROW()</f>
        <v>88</v>
      </c>
    </row>
    <row r="89" spans="1:29">
      <c r="A89" s="36" t="str">
        <f>IF($B89="","",INDEX(女子登録情報!$O:$O,MATCH($B89,女子登録情報!$A:$A,0)))</f>
        <v/>
      </c>
      <c r="B89" s="36" t="str">
        <f>IF(女子申込!$C23="","",女子申込!$C23)</f>
        <v/>
      </c>
      <c r="C89" s="36" t="str">
        <f t="shared" si="21"/>
        <v/>
      </c>
      <c r="F89" s="36" t="str">
        <f t="shared" si="30"/>
        <v/>
      </c>
      <c r="G89" s="36" t="str">
        <f>IF($F89="","",INDEX(リスト!$O$2:$O$25,MATCH($F89,リスト!$M$2:$M$25,0)))</f>
        <v/>
      </c>
      <c r="H89" s="36" t="str">
        <f>IF($F89="","",編集用!$L$15)</f>
        <v/>
      </c>
      <c r="I89" s="36" t="str">
        <f>IF($F89="","",RIGHT(10000000+女子申込!$I23*10000+女子申込!$K23*100+女子申込!$M23,7))</f>
        <v/>
      </c>
      <c r="J89" s="36" t="str">
        <f t="shared" si="22"/>
        <v xml:space="preserve"> </v>
      </c>
      <c r="AC89" s="36">
        <f>ROW()</f>
        <v>89</v>
      </c>
    </row>
    <row r="90" spans="1:29">
      <c r="A90" s="36" t="str">
        <f>IF($B90="","",INDEX(女子登録情報!$O:$O,MATCH($B90,女子登録情報!$A:$A,0)))</f>
        <v/>
      </c>
      <c r="B90" s="36" t="str">
        <f>IF(女子申込!$C24="","",女子申込!$C24)</f>
        <v/>
      </c>
      <c r="C90" s="36" t="str">
        <f t="shared" si="21"/>
        <v/>
      </c>
      <c r="F90" s="36" t="str">
        <f>IF($B90="","","5000m")</f>
        <v/>
      </c>
      <c r="G90" s="36" t="str">
        <f>IF($F90="","",INDEX(リスト!$O$2:$O$25,MATCH($F90,リスト!$M$2:$M$25,0)))</f>
        <v/>
      </c>
      <c r="H90" s="36" t="str">
        <f>IF($F90="","",編集用!$L$15)</f>
        <v/>
      </c>
      <c r="I90" s="36" t="str">
        <f>IF($F90="","",RIGHT(10000000+女子申込!$I24*10000+女子申込!$K24*100+女子申込!$M24,7))</f>
        <v/>
      </c>
      <c r="J90" s="36" t="str">
        <f t="shared" si="22"/>
        <v xml:space="preserve"> </v>
      </c>
      <c r="AC90" s="36">
        <f>ROW()</f>
        <v>90</v>
      </c>
    </row>
    <row r="91" spans="1:29">
      <c r="A91" s="36" t="str">
        <f>IF($B91="","",INDEX(女子登録情報!$O:$O,MATCH($B91,女子登録情報!$A:$A,0)))</f>
        <v/>
      </c>
      <c r="B91" s="36" t="str">
        <f>IF(女子申込!$C25="","",女子申込!$C25)</f>
        <v/>
      </c>
      <c r="C91" s="36" t="str">
        <f t="shared" si="21"/>
        <v/>
      </c>
      <c r="F91" s="36" t="str">
        <f t="shared" ref="F91:F92" si="31">IF($B91="","","5000m")</f>
        <v/>
      </c>
      <c r="G91" s="36" t="str">
        <f>IF($F91="","",INDEX(リスト!$O$2:$O$25,MATCH($F91,リスト!$M$2:$M$25,0)))</f>
        <v/>
      </c>
      <c r="H91" s="36" t="str">
        <f>IF($F91="","",編集用!$L$15)</f>
        <v/>
      </c>
      <c r="I91" s="36" t="str">
        <f>IF($F91="","",RIGHT(10000000+女子申込!$I25*10000+女子申込!$K25*100+女子申込!$M25,7))</f>
        <v/>
      </c>
      <c r="J91" s="36" t="str">
        <f t="shared" si="22"/>
        <v xml:space="preserve"> </v>
      </c>
      <c r="AC91" s="36">
        <f>ROW()</f>
        <v>91</v>
      </c>
    </row>
    <row r="92" spans="1:29">
      <c r="A92" s="36" t="str">
        <f>IF($B92="","",INDEX(女子登録情報!$O:$O,MATCH($B92,女子登録情報!$A:$A,0)))</f>
        <v/>
      </c>
      <c r="B92" s="36" t="str">
        <f>IF(女子申込!$C26="","",女子申込!$C26)</f>
        <v/>
      </c>
      <c r="C92" s="36" t="str">
        <f t="shared" si="21"/>
        <v/>
      </c>
      <c r="F92" s="36" t="str">
        <f t="shared" si="31"/>
        <v/>
      </c>
      <c r="G92" s="36" t="str">
        <f>IF($F92="","",INDEX(リスト!$O$2:$O$25,MATCH($F92,リスト!$M$2:$M$25,0)))</f>
        <v/>
      </c>
      <c r="H92" s="36" t="str">
        <f>IF($F92="","",編集用!$L$15)</f>
        <v/>
      </c>
      <c r="I92" s="36" t="str">
        <f>IF($F92="","",RIGHT(10000000+女子申込!$I26*10000+女子申込!$K26*100+女子申込!$M26,7))</f>
        <v/>
      </c>
      <c r="J92" s="36" t="str">
        <f t="shared" si="22"/>
        <v xml:space="preserve"> </v>
      </c>
      <c r="AC92" s="36">
        <f>ROW()</f>
        <v>92</v>
      </c>
    </row>
    <row r="93" spans="1:29">
      <c r="A93" s="36" t="str">
        <f>IF($B93="","",INDEX(女子登録情報!$O:$O,MATCH($B93,女子登録情報!$A:$A,0)))</f>
        <v/>
      </c>
      <c r="B93" s="36" t="str">
        <f>IF(女子申込!$C27="","",女子申込!$C27)</f>
        <v/>
      </c>
      <c r="C93" s="36" t="str">
        <f t="shared" si="21"/>
        <v/>
      </c>
      <c r="F93" s="36" t="str">
        <f>IF($B93="","","10000m")</f>
        <v/>
      </c>
      <c r="G93" s="36" t="str">
        <f>IF($F93="","",INDEX(リスト!$O$2:$O$25,MATCH($F93,リスト!$M$2:$M$25,0)))</f>
        <v/>
      </c>
      <c r="H93" s="36" t="str">
        <f>IF($F93="","",編集用!$L$15)</f>
        <v/>
      </c>
      <c r="I93" s="36" t="str">
        <f>IF($F93="","",RIGHT(10000000+女子申込!$I27*10000+女子申込!$K27*100+女子申込!$M27,7))</f>
        <v/>
      </c>
      <c r="J93" s="36" t="str">
        <f t="shared" si="22"/>
        <v xml:space="preserve"> </v>
      </c>
      <c r="AC93" s="36">
        <f>ROW()</f>
        <v>93</v>
      </c>
    </row>
    <row r="94" spans="1:29">
      <c r="A94" s="36" t="str">
        <f>IF($B94="","",INDEX(女子登録情報!$O:$O,MATCH($B94,女子登録情報!$A:$A,0)))</f>
        <v/>
      </c>
      <c r="B94" s="36" t="str">
        <f>IF(女子申込!$C28="","",女子申込!$C28)</f>
        <v/>
      </c>
      <c r="C94" s="36" t="str">
        <f t="shared" si="21"/>
        <v/>
      </c>
      <c r="F94" s="36" t="str">
        <f t="shared" ref="F94:F95" si="32">IF($B94="","","10000m")</f>
        <v/>
      </c>
      <c r="G94" s="36" t="str">
        <f>IF($F94="","",INDEX(リスト!$O$2:$O$25,MATCH($F94,リスト!$M$2:$M$25,0)))</f>
        <v/>
      </c>
      <c r="H94" s="36" t="str">
        <f>IF($F94="","",編集用!$L$15)</f>
        <v/>
      </c>
      <c r="I94" s="36" t="str">
        <f>IF($F94="","",RIGHT(10000000+女子申込!$I28*10000+女子申込!$K28*100+女子申込!$M28,7))</f>
        <v/>
      </c>
      <c r="J94" s="36" t="str">
        <f t="shared" si="22"/>
        <v xml:space="preserve"> </v>
      </c>
      <c r="AC94" s="36">
        <f>ROW()</f>
        <v>94</v>
      </c>
    </row>
    <row r="95" spans="1:29">
      <c r="A95" s="36" t="str">
        <f>IF($B95="","",INDEX(女子登録情報!$O:$O,MATCH($B95,女子登録情報!$A:$A,0)))</f>
        <v/>
      </c>
      <c r="B95" s="36" t="str">
        <f>IF(女子申込!$C29="","",女子申込!$C29)</f>
        <v/>
      </c>
      <c r="C95" s="36" t="str">
        <f t="shared" si="21"/>
        <v/>
      </c>
      <c r="F95" s="36" t="str">
        <f t="shared" si="32"/>
        <v/>
      </c>
      <c r="G95" s="36" t="str">
        <f>IF($F95="","",INDEX(リスト!$O$2:$O$25,MATCH($F95,リスト!$M$2:$M$25,0)))</f>
        <v/>
      </c>
      <c r="H95" s="36" t="str">
        <f>IF($F95="","",編集用!$L$15)</f>
        <v/>
      </c>
      <c r="I95" s="36" t="str">
        <f>IF($F95="","",RIGHT(10000000+女子申込!$I29*10000+女子申込!$K29*100+女子申込!$M29,7))</f>
        <v/>
      </c>
      <c r="J95" s="36" t="str">
        <f t="shared" si="22"/>
        <v xml:space="preserve"> </v>
      </c>
      <c r="AC95" s="36">
        <f>ROW()</f>
        <v>95</v>
      </c>
    </row>
    <row r="96" spans="1:29">
      <c r="A96" s="36" t="str">
        <f>IF($B96="","",INDEX(女子登録情報!$O:$O,MATCH($B96,女子登録情報!$A:$A,0)))</f>
        <v/>
      </c>
      <c r="B96" s="36" t="str">
        <f>IF(女子申込!$C30="","",女子申込!$C30)</f>
        <v/>
      </c>
      <c r="C96" s="36" t="str">
        <f t="shared" si="21"/>
        <v/>
      </c>
      <c r="F96" s="36" t="str">
        <f>IF($B96="","","100mH")</f>
        <v/>
      </c>
      <c r="G96" s="36" t="str">
        <f>IF($F96="","",INDEX(リスト!$O$2:$O$25,MATCH($F96,リスト!$M$2:$M$25,0)))</f>
        <v/>
      </c>
      <c r="H96" s="36" t="str">
        <f>IF($F96="","",編集用!$L$15)</f>
        <v/>
      </c>
      <c r="I96" s="36" t="str">
        <f>IF($F96="","",RIGHT(10000000+女子申込!$I30*10000+女子申込!$K30*100+女子申込!$M30,7))</f>
        <v/>
      </c>
      <c r="J96" s="36" t="str">
        <f t="shared" si="22"/>
        <v xml:space="preserve"> </v>
      </c>
      <c r="AC96" s="36">
        <f>ROW()</f>
        <v>96</v>
      </c>
    </row>
    <row r="97" spans="1:29">
      <c r="A97" s="36" t="str">
        <f>IF($B97="","",INDEX(女子登録情報!$O:$O,MATCH($B97,女子登録情報!$A:$A,0)))</f>
        <v/>
      </c>
      <c r="B97" s="36" t="str">
        <f>IF(女子申込!$C31="","",女子申込!$C31)</f>
        <v/>
      </c>
      <c r="C97" s="36" t="str">
        <f t="shared" si="21"/>
        <v/>
      </c>
      <c r="F97" s="36" t="str">
        <f>IF($B97="","","100mH")</f>
        <v/>
      </c>
      <c r="G97" s="36" t="str">
        <f>IF($F97="","",INDEX(リスト!$O$2:$O$25,MATCH($F97,リスト!$M$2:$M$25,0)))</f>
        <v/>
      </c>
      <c r="H97" s="36" t="str">
        <f>IF($F97="","",編集用!$L$15)</f>
        <v/>
      </c>
      <c r="I97" s="36" t="str">
        <f>IF($F97="","",RIGHT(10000000+女子申込!$I31*10000+女子申込!$K31*100+女子申込!$M31,7))</f>
        <v/>
      </c>
      <c r="J97" s="36" t="str">
        <f t="shared" si="22"/>
        <v xml:space="preserve"> </v>
      </c>
      <c r="AC97" s="36">
        <f>ROW()</f>
        <v>97</v>
      </c>
    </row>
    <row r="98" spans="1:29">
      <c r="A98" s="36" t="str">
        <f>IF($B98="","",INDEX(女子登録情報!$O:$O,MATCH($B98,女子登録情報!$A:$A,0)))</f>
        <v/>
      </c>
      <c r="B98" s="36" t="str">
        <f>IF(女子申込!$C32="","",女子申込!$C32)</f>
        <v/>
      </c>
      <c r="C98" s="36" t="str">
        <f t="shared" si="21"/>
        <v/>
      </c>
      <c r="F98" s="36" t="str">
        <f t="shared" ref="F98" si="33">IF($B98="","","100mH")</f>
        <v/>
      </c>
      <c r="G98" s="36" t="str">
        <f>IF($F98="","",INDEX(リスト!$O$2:$O$25,MATCH($F98,リスト!$M$2:$M$25,0)))</f>
        <v/>
      </c>
      <c r="H98" s="36" t="str">
        <f>IF($F98="","",編集用!$L$15)</f>
        <v/>
      </c>
      <c r="I98" s="36" t="str">
        <f>IF($F98="","",RIGHT(10000000+女子申込!$I32*10000+女子申込!$K32*100+女子申込!$M32,7))</f>
        <v/>
      </c>
      <c r="J98" s="36" t="str">
        <f t="shared" si="22"/>
        <v xml:space="preserve"> </v>
      </c>
      <c r="AC98" s="36">
        <f>ROW()</f>
        <v>98</v>
      </c>
    </row>
    <row r="99" spans="1:29">
      <c r="A99" s="36" t="str">
        <f>IF($B99="","",INDEX(女子登録情報!$O:$O,MATCH($B99,女子登録情報!$A:$A,0)))</f>
        <v/>
      </c>
      <c r="B99" s="36" t="str">
        <f>IF(女子申込!$C33="","",女子申込!$C33)</f>
        <v/>
      </c>
      <c r="C99" s="36" t="str">
        <f t="shared" si="21"/>
        <v/>
      </c>
      <c r="F99" s="36" t="str">
        <f>IF($B99="","","400mH")</f>
        <v/>
      </c>
      <c r="G99" s="36" t="str">
        <f>IF($F99="","",INDEX(リスト!$O$2:$O$25,MATCH($F99,リスト!$M$2:$M$25,0)))</f>
        <v/>
      </c>
      <c r="H99" s="36" t="str">
        <f>IF($F99="","",編集用!$L$15)</f>
        <v/>
      </c>
      <c r="I99" s="36" t="str">
        <f>IF($F99="","",RIGHT(10000000+女子申込!$I33*10000+女子申込!$K33*100+女子申込!$M33,7))</f>
        <v/>
      </c>
      <c r="J99" s="36" t="str">
        <f t="shared" si="22"/>
        <v xml:space="preserve"> </v>
      </c>
      <c r="AC99" s="36">
        <f>ROW()</f>
        <v>99</v>
      </c>
    </row>
    <row r="100" spans="1:29">
      <c r="A100" s="36" t="str">
        <f>IF($B100="","",INDEX(女子登録情報!$O:$O,MATCH($B100,女子登録情報!$A:$A,0)))</f>
        <v/>
      </c>
      <c r="B100" s="36" t="str">
        <f>IF(女子申込!$C34="","",女子申込!$C34)</f>
        <v/>
      </c>
      <c r="C100" s="36" t="str">
        <f t="shared" si="21"/>
        <v/>
      </c>
      <c r="F100" s="36" t="str">
        <f t="shared" ref="F100:F101" si="34">IF($B100="","","400mH")</f>
        <v/>
      </c>
      <c r="G100" s="36" t="str">
        <f>IF($F100="","",INDEX(リスト!$O$2:$O$25,MATCH($F100,リスト!$M$2:$M$25,0)))</f>
        <v/>
      </c>
      <c r="H100" s="36" t="str">
        <f>IF($F100="","",編集用!$L$15)</f>
        <v/>
      </c>
      <c r="I100" s="36" t="str">
        <f>IF($F100="","",RIGHT(10000000+女子申込!$I34*10000+女子申込!$K34*100+女子申込!$M34,7))</f>
        <v/>
      </c>
      <c r="J100" s="36" t="str">
        <f t="shared" si="22"/>
        <v xml:space="preserve"> </v>
      </c>
      <c r="AC100" s="36">
        <f>ROW()</f>
        <v>100</v>
      </c>
    </row>
    <row r="101" spans="1:29">
      <c r="A101" s="36" t="str">
        <f>IF($B101="","",INDEX(女子登録情報!$O:$O,MATCH($B101,女子登録情報!$A:$A,0)))</f>
        <v/>
      </c>
      <c r="B101" s="36" t="str">
        <f>IF(女子申込!$C35="","",女子申込!$C35)</f>
        <v/>
      </c>
      <c r="C101" s="36" t="str">
        <f t="shared" si="21"/>
        <v/>
      </c>
      <c r="F101" s="36" t="str">
        <f t="shared" si="34"/>
        <v/>
      </c>
      <c r="G101" s="36" t="str">
        <f>IF($F101="","",INDEX(リスト!$O$2:$O$25,MATCH($F101,リスト!$M$2:$M$25,0)))</f>
        <v/>
      </c>
      <c r="H101" s="36" t="str">
        <f>IF($F101="","",編集用!$L$15)</f>
        <v/>
      </c>
      <c r="I101" s="36" t="str">
        <f>IF($F101="","",RIGHT(10000000+女子申込!$I35*10000+女子申込!$K35*100+女子申込!$M35,7))</f>
        <v/>
      </c>
      <c r="J101" s="36" t="str">
        <f t="shared" si="22"/>
        <v xml:space="preserve"> </v>
      </c>
      <c r="AC101" s="36">
        <f>ROW()</f>
        <v>101</v>
      </c>
    </row>
    <row r="102" spans="1:29">
      <c r="A102" s="36" t="str">
        <f>IF($B102="","",INDEX(女子登録情報!$O:$O,MATCH($B102,女子登録情報!$A:$A,0)))</f>
        <v/>
      </c>
      <c r="B102" s="36" t="str">
        <f>IF(女子申込!$C36="","",女子申込!$C36)</f>
        <v/>
      </c>
      <c r="C102" s="36" t="str">
        <f t="shared" si="21"/>
        <v/>
      </c>
      <c r="F102" s="36" t="str">
        <f>IF($B102="","","3000mSC")</f>
        <v/>
      </c>
      <c r="G102" s="36" t="str">
        <f>IF($F102="","",INDEX(リスト!$O$2:$O$25,MATCH($F102,リスト!$M$2:$M$25,0)))</f>
        <v/>
      </c>
      <c r="H102" s="36" t="str">
        <f>IF($F102="","",編集用!$L$15)</f>
        <v/>
      </c>
      <c r="I102" s="36" t="str">
        <f>IF($F102="","",RIGHT(10000000+女子申込!$I36*10000+女子申込!$K36*100+女子申込!$M36,7))</f>
        <v/>
      </c>
      <c r="J102" s="36" t="str">
        <f t="shared" si="22"/>
        <v xml:space="preserve"> </v>
      </c>
      <c r="AC102" s="36">
        <f>ROW()</f>
        <v>102</v>
      </c>
    </row>
    <row r="103" spans="1:29">
      <c r="A103" s="36" t="str">
        <f>IF($B103="","",INDEX(女子登録情報!$O:$O,MATCH($B103,女子登録情報!$A:$A,0)))</f>
        <v/>
      </c>
      <c r="B103" s="36" t="str">
        <f>IF(女子申込!$C37="","",女子申込!$C37)</f>
        <v/>
      </c>
      <c r="C103" s="36" t="str">
        <f t="shared" si="21"/>
        <v/>
      </c>
      <c r="F103" s="36" t="str">
        <f t="shared" ref="F103:F104" si="35">IF($B103="","","3000mSC")</f>
        <v/>
      </c>
      <c r="G103" s="36" t="str">
        <f>IF($F103="","",INDEX(リスト!$O$2:$O$25,MATCH($F103,リスト!$M$2:$M$25,0)))</f>
        <v/>
      </c>
      <c r="H103" s="36" t="str">
        <f>IF($F103="","",編集用!$L$15)</f>
        <v/>
      </c>
      <c r="I103" s="36" t="str">
        <f>IF($F103="","",RIGHT(10000000+女子申込!$I37*10000+女子申込!$K37*100+女子申込!$M37,7))</f>
        <v/>
      </c>
      <c r="J103" s="36" t="str">
        <f t="shared" si="22"/>
        <v xml:space="preserve"> </v>
      </c>
      <c r="AC103" s="36">
        <f>ROW()</f>
        <v>103</v>
      </c>
    </row>
    <row r="104" spans="1:29">
      <c r="A104" s="36" t="str">
        <f>IF($B104="","",INDEX(女子登録情報!$O:$O,MATCH($B104,女子登録情報!$A:$A,0)))</f>
        <v/>
      </c>
      <c r="B104" s="36" t="str">
        <f>IF(女子申込!$C38="","",女子申込!$C38)</f>
        <v/>
      </c>
      <c r="C104" s="36" t="str">
        <f t="shared" si="21"/>
        <v/>
      </c>
      <c r="F104" s="36" t="str">
        <f t="shared" si="35"/>
        <v/>
      </c>
      <c r="G104" s="36" t="str">
        <f>IF($F104="","",INDEX(リスト!$O$2:$O$25,MATCH($F104,リスト!$M$2:$M$25,0)))</f>
        <v/>
      </c>
      <c r="H104" s="36" t="str">
        <f>IF($F104="","",編集用!$L$15)</f>
        <v/>
      </c>
      <c r="I104" s="36" t="str">
        <f>IF($F104="","",RIGHT(10000000+女子申込!$I38*10000+女子申込!$K38*100+女子申込!$M38,7))</f>
        <v/>
      </c>
      <c r="J104" s="36" t="str">
        <f t="shared" si="22"/>
        <v xml:space="preserve"> </v>
      </c>
      <c r="AC104" s="36">
        <f>ROW()</f>
        <v>104</v>
      </c>
    </row>
    <row r="105" spans="1:29">
      <c r="A105" s="36" t="str">
        <f>IF($B105="","",INDEX(女子登録情報!$O:$O,MATCH($B105,女子登録情報!$A:$A,0)))</f>
        <v/>
      </c>
      <c r="B105" s="36" t="str">
        <f>IF(女子申込!$C39="","",女子申込!$C39)</f>
        <v/>
      </c>
      <c r="C105" s="36" t="str">
        <f t="shared" si="21"/>
        <v/>
      </c>
      <c r="F105" s="36" t="str">
        <f>IF($B105="","","10000mW")</f>
        <v/>
      </c>
      <c r="G105" s="36" t="str">
        <f>IF($F105="","",INDEX(リスト!$O$2:$O$25,MATCH($F105,リスト!$M$2:$M$25,0)))</f>
        <v/>
      </c>
      <c r="H105" s="36" t="str">
        <f>IF($F105="","",編集用!$L$15)</f>
        <v/>
      </c>
      <c r="I105" s="36" t="str">
        <f>IF($F105="","",RIGHT(10000000+女子申込!$I39*10000+女子申込!$K39*100+女子申込!$M39,7))</f>
        <v/>
      </c>
      <c r="J105" s="36" t="str">
        <f t="shared" si="22"/>
        <v xml:space="preserve"> </v>
      </c>
      <c r="AC105" s="36">
        <f>ROW()</f>
        <v>105</v>
      </c>
    </row>
    <row r="106" spans="1:29">
      <c r="A106" s="36" t="str">
        <f>IF($B106="","",INDEX(女子登録情報!$O:$O,MATCH($B106,女子登録情報!$A:$A,0)))</f>
        <v/>
      </c>
      <c r="B106" s="36" t="str">
        <f>IF(女子申込!$C40="","",女子申込!$C40)</f>
        <v/>
      </c>
      <c r="C106" s="36" t="str">
        <f t="shared" si="21"/>
        <v/>
      </c>
      <c r="F106" s="36" t="str">
        <f t="shared" ref="F106:F107" si="36">IF($B106="","","10000mW")</f>
        <v/>
      </c>
      <c r="G106" s="36" t="str">
        <f>IF($F106="","",INDEX(リスト!$O$2:$O$25,MATCH($F106,リスト!$M$2:$M$25,0)))</f>
        <v/>
      </c>
      <c r="H106" s="36" t="str">
        <f>IF($F106="","",編集用!$L$15)</f>
        <v/>
      </c>
      <c r="I106" s="36" t="str">
        <f>IF($F106="","",RIGHT(10000000+女子申込!$I40*10000+女子申込!$K40*100+女子申込!$M40,7))</f>
        <v/>
      </c>
      <c r="J106" s="36" t="str">
        <f t="shared" si="22"/>
        <v xml:space="preserve"> </v>
      </c>
      <c r="AC106" s="36">
        <f>ROW()</f>
        <v>106</v>
      </c>
    </row>
    <row r="107" spans="1:29">
      <c r="A107" s="36" t="str">
        <f>IF($B107="","",INDEX(女子登録情報!$O:$O,MATCH($B107,女子登録情報!$A:$A,0)))</f>
        <v/>
      </c>
      <c r="B107" s="36" t="str">
        <f>IF(女子申込!$C41="","",女子申込!$C41)</f>
        <v/>
      </c>
      <c r="C107" s="36" t="str">
        <f t="shared" si="21"/>
        <v/>
      </c>
      <c r="F107" s="36" t="str">
        <f t="shared" si="36"/>
        <v/>
      </c>
      <c r="G107" s="36" t="str">
        <f>IF($F107="","",INDEX(リスト!$O$2:$O$25,MATCH($F107,リスト!$M$2:$M$25,0)))</f>
        <v/>
      </c>
      <c r="H107" s="36" t="str">
        <f>IF($F107="","",編集用!$L$15)</f>
        <v/>
      </c>
      <c r="I107" s="36" t="str">
        <f>IF($F107="","",RIGHT(10000000+女子申込!$I41*10000+女子申込!$K41*100+女子申込!$M41,7))</f>
        <v/>
      </c>
      <c r="J107" s="36" t="str">
        <f t="shared" si="22"/>
        <v xml:space="preserve"> </v>
      </c>
      <c r="AC107" s="36">
        <f>ROW()</f>
        <v>107</v>
      </c>
    </row>
    <row r="108" spans="1:29">
      <c r="A108" s="36" t="str">
        <f>IF($B108="","",INDEX(女子登録情報!$O:$O,MATCH($B108,女子登録情報!$A:$A,0)))</f>
        <v/>
      </c>
      <c r="B108" s="36" t="str">
        <f>IF(女子申込!$C42="","",女子申込!$C42)</f>
        <v/>
      </c>
      <c r="C108" s="36" t="str">
        <f t="shared" si="21"/>
        <v/>
      </c>
      <c r="F108" s="36" t="str">
        <f>IF($B108="","","七種競技")</f>
        <v/>
      </c>
      <c r="G108" s="36" t="str">
        <f>IF($F108="","",INDEX(リスト!$O$2:$O$25,MATCH($F108,リスト!$M$2:$M$25,0)))</f>
        <v/>
      </c>
      <c r="H108" s="36" t="str">
        <f>IF($F108="","",編集用!$L$15)</f>
        <v/>
      </c>
      <c r="I108" s="36" t="str">
        <f>IF($F108="","",RIGHT(10000000+女子申込!$I42,5))</f>
        <v/>
      </c>
      <c r="J108" s="36" t="str">
        <f t="shared" si="22"/>
        <v xml:space="preserve"> </v>
      </c>
      <c r="AC108" s="36">
        <f>ROW()</f>
        <v>108</v>
      </c>
    </row>
    <row r="109" spans="1:29">
      <c r="A109" s="36" t="str">
        <f>IF($B109="","",INDEX(女子登録情報!$O:$O,MATCH($B109,女子登録情報!$A:$A,0)))</f>
        <v/>
      </c>
      <c r="B109" s="36" t="str">
        <f>IF(女子申込!$C43="","",女子申込!$C43)</f>
        <v/>
      </c>
      <c r="C109" s="36" t="str">
        <f t="shared" si="21"/>
        <v/>
      </c>
      <c r="F109" s="36" t="str">
        <f t="shared" ref="F109:F110" si="37">IF($B109="","","七種競技")</f>
        <v/>
      </c>
      <c r="G109" s="36" t="str">
        <f>IF($F109="","",INDEX(リスト!$O$2:$O$25,MATCH($F109,リスト!$M$2:$M$25,0)))</f>
        <v/>
      </c>
      <c r="H109" s="36" t="str">
        <f>IF($F109="","",編集用!$L$15)</f>
        <v/>
      </c>
      <c r="I109" s="36" t="str">
        <f>IF($F109="","",RIGHT(10000000+女子申込!$I43,5))</f>
        <v/>
      </c>
      <c r="J109" s="36" t="str">
        <f t="shared" si="22"/>
        <v xml:space="preserve"> </v>
      </c>
      <c r="AC109" s="36">
        <f>ROW()</f>
        <v>109</v>
      </c>
    </row>
    <row r="110" spans="1:29">
      <c r="A110" s="36" t="str">
        <f>IF($B110="","",INDEX(女子登録情報!$O:$O,MATCH($B110,女子登録情報!$A:$A,0)))</f>
        <v/>
      </c>
      <c r="B110" s="36" t="str">
        <f>IF(女子申込!$C44="","",女子申込!$C44)</f>
        <v/>
      </c>
      <c r="C110" s="36" t="str">
        <f t="shared" si="21"/>
        <v/>
      </c>
      <c r="F110" s="36" t="str">
        <f t="shared" si="37"/>
        <v/>
      </c>
      <c r="G110" s="36" t="str">
        <f>IF($F110="","",INDEX(リスト!$O$2:$O$25,MATCH($F110,リスト!$M$2:$M$25,0)))</f>
        <v/>
      </c>
      <c r="H110" s="36" t="str">
        <f>IF($F110="","",編集用!$L$15)</f>
        <v/>
      </c>
      <c r="I110" s="36" t="str">
        <f>IF($F110="","",RIGHT(10000000+女子申込!$I44,5))</f>
        <v/>
      </c>
      <c r="J110" s="36" t="str">
        <f t="shared" si="22"/>
        <v xml:space="preserve"> </v>
      </c>
      <c r="AC110" s="36">
        <f>ROW()</f>
        <v>110</v>
      </c>
    </row>
    <row r="111" spans="1:29">
      <c r="A111" s="36" t="str">
        <f>IF($B111="","",INDEX(女子登録情報!$O:$O,MATCH($B111,女子登録情報!$A:$A,0)))</f>
        <v/>
      </c>
      <c r="B111" s="36" t="str">
        <f>IF(女子申込!$O9="","",女子申込!$O9)</f>
        <v/>
      </c>
      <c r="AC111" s="36">
        <f>ROW()</f>
        <v>111</v>
      </c>
    </row>
    <row r="112" spans="1:29">
      <c r="A112" s="36" t="str">
        <f>IF($B112="","",INDEX(女子登録情報!$O:$O,MATCH($B112,女子登録情報!$A:$A,0)))</f>
        <v/>
      </c>
      <c r="B112" s="36" t="str">
        <f>IF(女子申込!$O10="","",女子申込!$O10)</f>
        <v/>
      </c>
      <c r="AC112" s="36">
        <f>ROW()</f>
        <v>112</v>
      </c>
    </row>
    <row r="113" spans="1:29">
      <c r="A113" s="36" t="str">
        <f>IF($B113="","",INDEX(女子登録情報!$O:$O,MATCH($B113,女子登録情報!$A:$A,0)))</f>
        <v/>
      </c>
      <c r="B113" s="36" t="str">
        <f>IF(女子申込!$O11="","",女子申込!$O11)</f>
        <v/>
      </c>
      <c r="AC113" s="36">
        <f>ROW()</f>
        <v>113</v>
      </c>
    </row>
    <row r="114" spans="1:29">
      <c r="A114" s="36" t="str">
        <f>IF($B114="","",INDEX(女子登録情報!$O:$O,MATCH($B114,女子登録情報!$A:$A,0)))</f>
        <v/>
      </c>
      <c r="B114" s="36" t="str">
        <f>IF(女子申込!$O12="","",女子申込!$O12)</f>
        <v/>
      </c>
      <c r="AC114" s="36">
        <f>ROW()</f>
        <v>114</v>
      </c>
    </row>
    <row r="115" spans="1:29">
      <c r="A115" s="36" t="str">
        <f>IF($B115="","",INDEX(女子登録情報!$O:$O,MATCH($B115,女子登録情報!$A:$A,0)))</f>
        <v/>
      </c>
      <c r="B115" s="36" t="str">
        <f>IF(女子申込!$O13="","",女子申込!$O13)</f>
        <v/>
      </c>
      <c r="AC115" s="36">
        <f>ROW()</f>
        <v>115</v>
      </c>
    </row>
    <row r="116" spans="1:29">
      <c r="A116" s="36" t="str">
        <f>IF($B116="","",INDEX(女子登録情報!$O:$O,MATCH($B116,女子登録情報!$A:$A,0)))</f>
        <v/>
      </c>
      <c r="B116" s="36" t="str">
        <f>IF(女子申込!$O14="","",女子申込!$O14)</f>
        <v/>
      </c>
      <c r="AC116" s="36">
        <f>ROW()</f>
        <v>116</v>
      </c>
    </row>
    <row r="117" spans="1:29">
      <c r="A117" s="36" t="str">
        <f>IF($B117="","",INDEX(女子登録情報!$O:$O,MATCH($B117,女子登録情報!$A:$A,0)))</f>
        <v/>
      </c>
      <c r="B117" s="36" t="str">
        <f>IF(女子申込!$O15="","",女子申込!$O15)</f>
        <v/>
      </c>
      <c r="AC117" s="36">
        <f>ROW()</f>
        <v>117</v>
      </c>
    </row>
    <row r="118" spans="1:29">
      <c r="A118" s="36" t="str">
        <f>IF($B118="","",INDEX(女子登録情報!$O:$O,MATCH($B118,女子登録情報!$A:$A,0)))</f>
        <v/>
      </c>
      <c r="B118" s="36" t="str">
        <f>IF(女子申込!$O16="","",女子申込!$O16)</f>
        <v/>
      </c>
      <c r="AC118" s="36">
        <f>ROW()</f>
        <v>118</v>
      </c>
    </row>
    <row r="119" spans="1:29">
      <c r="A119" s="36" t="str">
        <f>IF($B119="","",INDEX(女子登録情報!$O:$O,MATCH($B119,女子登録情報!$A:$A,0)))</f>
        <v/>
      </c>
      <c r="B119" s="36" t="str">
        <f>IF(女子申込!$O17="","",女子申込!$O17)</f>
        <v/>
      </c>
      <c r="AC119" s="36">
        <f>ROW()</f>
        <v>119</v>
      </c>
    </row>
    <row r="120" spans="1:29">
      <c r="A120" s="36" t="str">
        <f>IF($B120="","",INDEX(女子登録情報!$O:$O,MATCH($B120,女子登録情報!$A:$A,0)))</f>
        <v/>
      </c>
      <c r="B120" s="36" t="str">
        <f>IF(女子申込!$O18="","",女子申込!$O18)</f>
        <v/>
      </c>
      <c r="AC120" s="36">
        <f>ROW()</f>
        <v>120</v>
      </c>
    </row>
    <row r="121" spans="1:29">
      <c r="A121" s="36" t="str">
        <f>IF($B121="","",INDEX(女子登録情報!$O:$O,MATCH($B121,女子登録情報!$A:$A,0)))</f>
        <v/>
      </c>
      <c r="B121" s="36" t="str">
        <f>IF(女子申込!$O19="","",女子申込!$O19)</f>
        <v/>
      </c>
      <c r="AC121" s="36">
        <f>ROW()</f>
        <v>121</v>
      </c>
    </row>
    <row r="122" spans="1:29">
      <c r="A122" s="36" t="str">
        <f>IF($B122="","",INDEX(女子登録情報!$O:$O,MATCH($B122,女子登録情報!$A:$A,0)))</f>
        <v/>
      </c>
      <c r="B122" s="36" t="str">
        <f>IF(女子申込!$O20="","",女子申込!$O20)</f>
        <v/>
      </c>
      <c r="AC122" s="36">
        <f>ROW()</f>
        <v>122</v>
      </c>
    </row>
    <row r="123" spans="1:29">
      <c r="A123" s="36" t="str">
        <f>IF($B123="","",INDEX(女子登録情報!$O:$O,MATCH($B123,女子登録情報!$A:$A,0)))</f>
        <v/>
      </c>
      <c r="B123" s="36" t="str">
        <f>IF(女子申込!$O21="","",女子申込!$O21)</f>
        <v/>
      </c>
      <c r="C123" s="36" t="str">
        <f t="shared" si="21"/>
        <v/>
      </c>
      <c r="F123" s="36" t="str">
        <f>IF($B123="","","走高跳")</f>
        <v/>
      </c>
      <c r="G123" s="36" t="str">
        <f>IF($F123="","",INDEX(リスト!$O$2:$O$25,MATCH($F123,リスト!$M$2:$M$25,0)))</f>
        <v/>
      </c>
      <c r="H123" s="36" t="str">
        <f>IF($F123="","",編集用!$L$15)</f>
        <v/>
      </c>
      <c r="I123" s="36" t="str">
        <f>IF($F123="","",RIGHT(10000000+女子申込!$U21*10000+女子申込!$W21*100+女子申込!$Y21,5))</f>
        <v/>
      </c>
      <c r="J123" s="36" t="str">
        <f t="shared" si="22"/>
        <v xml:space="preserve"> </v>
      </c>
      <c r="AC123" s="36">
        <f>ROW()</f>
        <v>123</v>
      </c>
    </row>
    <row r="124" spans="1:29">
      <c r="A124" s="36" t="str">
        <f>IF($B124="","",INDEX(女子登録情報!$O:$O,MATCH($B124,女子登録情報!$A:$A,0)))</f>
        <v/>
      </c>
      <c r="B124" s="36" t="str">
        <f>IF(女子申込!$O22="","",女子申込!$O22)</f>
        <v/>
      </c>
      <c r="C124" s="36" t="str">
        <f t="shared" si="21"/>
        <v/>
      </c>
      <c r="F124" s="36" t="str">
        <f t="shared" ref="F124:F125" si="38">IF($B124="","","走高跳")</f>
        <v/>
      </c>
      <c r="G124" s="36" t="str">
        <f>IF($F124="","",INDEX(リスト!$O$2:$O$25,MATCH($F124,リスト!$M$2:$M$25,0)))</f>
        <v/>
      </c>
      <c r="H124" s="36" t="str">
        <f>IF($F124="","",編集用!$L$15)</f>
        <v/>
      </c>
      <c r="I124" s="36" t="str">
        <f>IF($F124="","",RIGHT(10000000+女子申込!$U22*10000+女子申込!$W22*100+女子申込!$Y22,5))</f>
        <v/>
      </c>
      <c r="J124" s="36" t="str">
        <f t="shared" si="22"/>
        <v xml:space="preserve"> </v>
      </c>
      <c r="AC124" s="36">
        <f>ROW()</f>
        <v>124</v>
      </c>
    </row>
    <row r="125" spans="1:29">
      <c r="A125" s="36" t="str">
        <f>IF($B125="","",INDEX(女子登録情報!$O:$O,MATCH($B125,女子登録情報!$A:$A,0)))</f>
        <v/>
      </c>
      <c r="B125" s="36" t="str">
        <f>IF(女子申込!$O23="","",女子申込!$O23)</f>
        <v/>
      </c>
      <c r="C125" s="36" t="str">
        <f t="shared" si="21"/>
        <v/>
      </c>
      <c r="F125" s="36" t="str">
        <f t="shared" si="38"/>
        <v/>
      </c>
      <c r="G125" s="36" t="str">
        <f>IF($F125="","",INDEX(リスト!$O$2:$O$25,MATCH($F125,リスト!$M$2:$M$25,0)))</f>
        <v/>
      </c>
      <c r="H125" s="36" t="str">
        <f>IF($F125="","",編集用!$L$15)</f>
        <v/>
      </c>
      <c r="I125" s="36" t="str">
        <f>IF($F125="","",RIGHT(10000000+女子申込!$U23*10000+女子申込!$W23*100+女子申込!$Y23,5))</f>
        <v/>
      </c>
      <c r="J125" s="36" t="str">
        <f t="shared" si="22"/>
        <v xml:space="preserve"> </v>
      </c>
      <c r="AC125" s="36">
        <f>ROW()</f>
        <v>125</v>
      </c>
    </row>
    <row r="126" spans="1:29">
      <c r="A126" s="36" t="str">
        <f>IF($B126="","",INDEX(女子登録情報!$O:$O,MATCH($B126,女子登録情報!$A:$A,0)))</f>
        <v/>
      </c>
      <c r="B126" s="36" t="str">
        <f>IF(女子申込!$O24="","",女子申込!$O24)</f>
        <v/>
      </c>
      <c r="C126" s="36" t="str">
        <f t="shared" si="21"/>
        <v/>
      </c>
      <c r="F126" s="36" t="str">
        <f>IF($B126="","","棒高跳")</f>
        <v/>
      </c>
      <c r="G126" s="36" t="str">
        <f>IF($F126="","",INDEX(リスト!$O$2:$O$25,MATCH($F126,リスト!$M$2:$M$25,0)))</f>
        <v/>
      </c>
      <c r="H126" s="36" t="str">
        <f>IF($F126="","",編集用!$L$15)</f>
        <v/>
      </c>
      <c r="I126" s="36" t="str">
        <f>IF($F126="","",RIGHT(10000000+女子申込!$U24*10000+女子申込!$W24*100+女子申込!$Y24,5))</f>
        <v/>
      </c>
      <c r="J126" s="36" t="str">
        <f t="shared" si="22"/>
        <v xml:space="preserve"> </v>
      </c>
      <c r="AC126" s="36">
        <f>ROW()</f>
        <v>126</v>
      </c>
    </row>
    <row r="127" spans="1:29">
      <c r="A127" s="36" t="str">
        <f>IF($B127="","",INDEX(女子登録情報!$O:$O,MATCH($B127,女子登録情報!$A:$A,0)))</f>
        <v/>
      </c>
      <c r="B127" s="36" t="str">
        <f>IF(女子申込!$O25="","",女子申込!$O25)</f>
        <v/>
      </c>
      <c r="C127" s="36" t="str">
        <f t="shared" si="21"/>
        <v/>
      </c>
      <c r="F127" s="36" t="str">
        <f t="shared" ref="F127:F128" si="39">IF($B127="","","棒高跳")</f>
        <v/>
      </c>
      <c r="G127" s="36" t="str">
        <f>IF($F127="","",INDEX(リスト!$O$2:$O$25,MATCH($F127,リスト!$M$2:$M$25,0)))</f>
        <v/>
      </c>
      <c r="H127" s="36" t="str">
        <f>IF($F127="","",編集用!$L$15)</f>
        <v/>
      </c>
      <c r="I127" s="36" t="str">
        <f>IF($F127="","",RIGHT(10000000+女子申込!$U25*10000+女子申込!$W25*100+女子申込!$Y25,5))</f>
        <v/>
      </c>
      <c r="J127" s="36" t="str">
        <f t="shared" si="22"/>
        <v xml:space="preserve"> </v>
      </c>
      <c r="AC127" s="36">
        <f>ROW()</f>
        <v>127</v>
      </c>
    </row>
    <row r="128" spans="1:29">
      <c r="A128" s="36" t="str">
        <f>IF($B128="","",INDEX(女子登録情報!$O:$O,MATCH($B128,女子登録情報!$A:$A,0)))</f>
        <v/>
      </c>
      <c r="B128" s="36" t="str">
        <f>IF(女子申込!$O26="","",女子申込!$O26)</f>
        <v/>
      </c>
      <c r="C128" s="36" t="str">
        <f t="shared" si="21"/>
        <v/>
      </c>
      <c r="F128" s="36" t="str">
        <f t="shared" si="39"/>
        <v/>
      </c>
      <c r="G128" s="36" t="str">
        <f>IF($F128="","",INDEX(リスト!$O$2:$O$25,MATCH($F128,リスト!$M$2:$M$25,0)))</f>
        <v/>
      </c>
      <c r="H128" s="36" t="str">
        <f>IF($F128="","",編集用!$L$15)</f>
        <v/>
      </c>
      <c r="I128" s="36" t="str">
        <f>IF($F128="","",RIGHT(10000000+女子申込!$U26*10000+女子申込!$W26*100+女子申込!$Y26,5))</f>
        <v/>
      </c>
      <c r="J128" s="36" t="str">
        <f t="shared" si="22"/>
        <v xml:space="preserve"> </v>
      </c>
      <c r="AC128" s="36">
        <f>ROW()</f>
        <v>128</v>
      </c>
    </row>
    <row r="129" spans="1:29">
      <c r="A129" s="36" t="str">
        <f>IF($B129="","",INDEX(女子登録情報!$O:$O,MATCH($B129,女子登録情報!$A:$A,0)))</f>
        <v/>
      </c>
      <c r="B129" s="36" t="str">
        <f>IF(女子申込!$O27="","",女子申込!$O27)</f>
        <v/>
      </c>
      <c r="C129" s="36" t="str">
        <f t="shared" si="21"/>
        <v/>
      </c>
      <c r="F129" s="36" t="str">
        <f>IF($B129="","","走幅跳")</f>
        <v/>
      </c>
      <c r="G129" s="36" t="str">
        <f>IF($F129="","",INDEX(リスト!$O$2:$O$25,MATCH($F129,リスト!$M$2:$M$25,0)))</f>
        <v/>
      </c>
      <c r="H129" s="36" t="str">
        <f>IF($F129="","",編集用!$L$15)</f>
        <v/>
      </c>
      <c r="I129" s="36" t="str">
        <f>IF($F129="","",RIGHT(10000000+女子申込!$U27*10000+女子申込!$W27*100+女子申込!$Y27,5))</f>
        <v/>
      </c>
      <c r="J129" s="36" t="str">
        <f t="shared" si="22"/>
        <v xml:space="preserve"> </v>
      </c>
      <c r="AC129" s="36">
        <f>ROW()</f>
        <v>129</v>
      </c>
    </row>
    <row r="130" spans="1:29">
      <c r="A130" s="36" t="str">
        <f>IF($B130="","",INDEX(女子登録情報!$O:$O,MATCH($B130,女子登録情報!$A:$A,0)))</f>
        <v/>
      </c>
      <c r="B130" s="36" t="str">
        <f>IF(女子申込!$O28="","",女子申込!$O28)</f>
        <v/>
      </c>
      <c r="C130" s="36" t="str">
        <f t="shared" si="21"/>
        <v/>
      </c>
      <c r="F130" s="36" t="str">
        <f t="shared" ref="F130:F131" si="40">IF($B130="","","走幅跳")</f>
        <v/>
      </c>
      <c r="G130" s="36" t="str">
        <f>IF($F130="","",INDEX(リスト!$O$2:$O$25,MATCH($F130,リスト!$M$2:$M$25,0)))</f>
        <v/>
      </c>
      <c r="H130" s="36" t="str">
        <f>IF($F130="","",編集用!$L$15)</f>
        <v/>
      </c>
      <c r="I130" s="36" t="str">
        <f>IF($F130="","",RIGHT(10000000+女子申込!$U28*10000+女子申込!$W28*100+女子申込!$Y28,5))</f>
        <v/>
      </c>
      <c r="J130" s="36" t="str">
        <f t="shared" si="22"/>
        <v xml:space="preserve"> </v>
      </c>
      <c r="AC130" s="36">
        <f>ROW()</f>
        <v>130</v>
      </c>
    </row>
    <row r="131" spans="1:29">
      <c r="A131" s="36" t="str">
        <f>IF($B131="","",INDEX(女子登録情報!$O:$O,MATCH($B131,女子登録情報!$A:$A,0)))</f>
        <v/>
      </c>
      <c r="B131" s="36" t="str">
        <f>IF(女子申込!$O29="","",女子申込!$O29)</f>
        <v/>
      </c>
      <c r="C131" s="36" t="str">
        <f t="shared" ref="C131:C146" si="41">IF($B131="","",$J131)</f>
        <v/>
      </c>
      <c r="F131" s="36" t="str">
        <f t="shared" si="40"/>
        <v/>
      </c>
      <c r="G131" s="36" t="str">
        <f>IF($F131="","",INDEX(リスト!$O$2:$O$25,MATCH($F131,リスト!$M$2:$M$25,0)))</f>
        <v/>
      </c>
      <c r="H131" s="36" t="str">
        <f>IF($F131="","",編集用!$L$15)</f>
        <v/>
      </c>
      <c r="I131" s="36" t="str">
        <f>IF($F131="","",RIGHT(10000000+女子申込!$U29*10000+女子申込!$W29*100+女子申込!$Y29,5))</f>
        <v/>
      </c>
      <c r="J131" s="36" t="str">
        <f t="shared" ref="J131:J146" si="42">$G131&amp;$H131&amp;" "&amp;$I131</f>
        <v xml:space="preserve"> </v>
      </c>
      <c r="AC131" s="36">
        <f>ROW()</f>
        <v>131</v>
      </c>
    </row>
    <row r="132" spans="1:29">
      <c r="A132" s="36" t="str">
        <f>IF($B132="","",INDEX(女子登録情報!$O:$O,MATCH($B132,女子登録情報!$A:$A,0)))</f>
        <v/>
      </c>
      <c r="B132" s="36" t="str">
        <f>IF(女子申込!$O30="","",女子申込!$O30)</f>
        <v/>
      </c>
      <c r="C132" s="36" t="str">
        <f t="shared" si="41"/>
        <v/>
      </c>
      <c r="F132" s="36" t="str">
        <f>IF($B132="","","三段跳")</f>
        <v/>
      </c>
      <c r="G132" s="36" t="str">
        <f>IF($F132="","",INDEX(リスト!$O$2:$O$25,MATCH($F132,リスト!$M$2:$M$25,0)))</f>
        <v/>
      </c>
      <c r="H132" s="36" t="str">
        <f>IF($F132="","",編集用!$L$15)</f>
        <v/>
      </c>
      <c r="I132" s="36" t="str">
        <f>IF($F132="","",RIGHT(10000000+女子申込!$U30*10000+女子申込!$W30*100+女子申込!$Y30,5))</f>
        <v/>
      </c>
      <c r="J132" s="36" t="str">
        <f t="shared" si="42"/>
        <v xml:space="preserve"> </v>
      </c>
      <c r="AC132" s="36">
        <f>ROW()</f>
        <v>132</v>
      </c>
    </row>
    <row r="133" spans="1:29">
      <c r="A133" s="36" t="str">
        <f>IF($B133="","",INDEX(女子登録情報!$O:$O,MATCH($B133,女子登録情報!$A:$A,0)))</f>
        <v/>
      </c>
      <c r="B133" s="36" t="str">
        <f>IF(女子申込!$O31="","",女子申込!$O31)</f>
        <v/>
      </c>
      <c r="C133" s="36" t="str">
        <f t="shared" si="41"/>
        <v/>
      </c>
      <c r="F133" s="36" t="str">
        <f t="shared" ref="F133:F134" si="43">IF($B133="","","三段跳")</f>
        <v/>
      </c>
      <c r="G133" s="36" t="str">
        <f>IF($F133="","",INDEX(リスト!$O$2:$O$25,MATCH($F133,リスト!$M$2:$M$25,0)))</f>
        <v/>
      </c>
      <c r="H133" s="36" t="str">
        <f>IF($F133="","",編集用!$L$15)</f>
        <v/>
      </c>
      <c r="I133" s="36" t="str">
        <f>IF($F133="","",RIGHT(10000000+女子申込!$U31*10000+女子申込!$W31*100+女子申込!$Y31,5))</f>
        <v/>
      </c>
      <c r="J133" s="36" t="str">
        <f t="shared" si="42"/>
        <v xml:space="preserve"> </v>
      </c>
      <c r="AC133" s="36">
        <f>ROW()</f>
        <v>133</v>
      </c>
    </row>
    <row r="134" spans="1:29">
      <c r="A134" s="36" t="str">
        <f>IF($B134="","",INDEX(女子登録情報!$O:$O,MATCH($B134,女子登録情報!$A:$A,0)))</f>
        <v/>
      </c>
      <c r="B134" s="36" t="str">
        <f>IF(女子申込!$O32="","",女子申込!$O32)</f>
        <v/>
      </c>
      <c r="C134" s="36" t="str">
        <f t="shared" si="41"/>
        <v/>
      </c>
      <c r="F134" s="36" t="str">
        <f t="shared" si="43"/>
        <v/>
      </c>
      <c r="G134" s="36" t="str">
        <f>IF($F134="","",INDEX(リスト!$O$2:$O$25,MATCH($F134,リスト!$M$2:$M$25,0)))</f>
        <v/>
      </c>
      <c r="H134" s="36" t="str">
        <f>IF($F134="","",編集用!$L$15)</f>
        <v/>
      </c>
      <c r="I134" s="36" t="str">
        <f>IF($F134="","",RIGHT(10000000+女子申込!$U32*10000+女子申込!$W32*100+女子申込!$Y32,5))</f>
        <v/>
      </c>
      <c r="J134" s="36" t="str">
        <f t="shared" si="42"/>
        <v xml:space="preserve"> </v>
      </c>
      <c r="AC134" s="36">
        <f>ROW()</f>
        <v>134</v>
      </c>
    </row>
    <row r="135" spans="1:29">
      <c r="A135" s="36" t="str">
        <f>IF($B135="","",INDEX(女子登録情報!$O:$O,MATCH($B135,女子登録情報!$A:$A,0)))</f>
        <v/>
      </c>
      <c r="B135" s="36" t="str">
        <f>IF(女子申込!$O33="","",女子申込!$O33)</f>
        <v/>
      </c>
      <c r="C135" s="36" t="str">
        <f t="shared" si="41"/>
        <v/>
      </c>
      <c r="F135" s="36" t="str">
        <f>IF($B135="","","砲丸投")</f>
        <v/>
      </c>
      <c r="G135" s="36" t="str">
        <f>IF($F135="","",INDEX(リスト!$O$2:$O$25,MATCH($F135,リスト!$M$2:$M$25,0)))</f>
        <v/>
      </c>
      <c r="H135" s="36" t="str">
        <f>IF($F135="","",編集用!$L$15)</f>
        <v/>
      </c>
      <c r="I135" s="36" t="str">
        <f>IF($F135="","",RIGHT(10000000+女子申込!$U33*10000+女子申込!$W33*100+女子申込!$Y33,5))</f>
        <v/>
      </c>
      <c r="J135" s="36" t="str">
        <f t="shared" si="42"/>
        <v xml:space="preserve"> </v>
      </c>
      <c r="AC135" s="36">
        <f>ROW()</f>
        <v>135</v>
      </c>
    </row>
    <row r="136" spans="1:29">
      <c r="A136" s="36" t="str">
        <f>IF($B136="","",INDEX(女子登録情報!$O:$O,MATCH($B136,女子登録情報!$A:$A,0)))</f>
        <v/>
      </c>
      <c r="B136" s="36" t="str">
        <f>IF(女子申込!$O34="","",女子申込!$O34)</f>
        <v/>
      </c>
      <c r="C136" s="36" t="str">
        <f t="shared" si="41"/>
        <v/>
      </c>
      <c r="F136" s="36" t="str">
        <f t="shared" ref="F136:F137" si="44">IF($B136="","","砲丸投")</f>
        <v/>
      </c>
      <c r="G136" s="36" t="str">
        <f>IF($F136="","",INDEX(リスト!$O$2:$O$25,MATCH($F136,リスト!$M$2:$M$25,0)))</f>
        <v/>
      </c>
      <c r="H136" s="36" t="str">
        <f>IF($F136="","",編集用!$L$15)</f>
        <v/>
      </c>
      <c r="I136" s="36" t="str">
        <f>IF($F136="","",RIGHT(10000000+女子申込!$U34*10000+女子申込!$W34*100+女子申込!$Y34,5))</f>
        <v/>
      </c>
      <c r="J136" s="36" t="str">
        <f t="shared" si="42"/>
        <v xml:space="preserve"> </v>
      </c>
      <c r="AC136" s="36">
        <f>ROW()</f>
        <v>136</v>
      </c>
    </row>
    <row r="137" spans="1:29">
      <c r="A137" s="36" t="str">
        <f>IF($B137="","",INDEX(女子登録情報!$O:$O,MATCH($B137,女子登録情報!$A:$A,0)))</f>
        <v/>
      </c>
      <c r="B137" s="36" t="str">
        <f>IF(女子申込!$O35="","",女子申込!$O35)</f>
        <v/>
      </c>
      <c r="C137" s="36" t="str">
        <f t="shared" si="41"/>
        <v/>
      </c>
      <c r="F137" s="36" t="str">
        <f t="shared" si="44"/>
        <v/>
      </c>
      <c r="G137" s="36" t="str">
        <f>IF($F137="","",INDEX(リスト!$O$2:$O$25,MATCH($F137,リスト!$M$2:$M$25,0)))</f>
        <v/>
      </c>
      <c r="H137" s="36" t="str">
        <f>IF($F137="","",編集用!$L$15)</f>
        <v/>
      </c>
      <c r="I137" s="36" t="str">
        <f>IF($F137="","",RIGHT(10000000+女子申込!$U35*10000+女子申込!$W35*100+女子申込!$Y35,5))</f>
        <v/>
      </c>
      <c r="J137" s="36" t="str">
        <f t="shared" si="42"/>
        <v xml:space="preserve"> </v>
      </c>
      <c r="AC137" s="36">
        <f>ROW()</f>
        <v>137</v>
      </c>
    </row>
    <row r="138" spans="1:29">
      <c r="A138" s="36" t="str">
        <f>IF($B138="","",INDEX(女子登録情報!$O:$O,MATCH($B138,女子登録情報!$A:$A,0)))</f>
        <v/>
      </c>
      <c r="B138" s="36" t="str">
        <f>IF(女子申込!$O36="","",女子申込!$O36)</f>
        <v/>
      </c>
      <c r="C138" s="36" t="str">
        <f t="shared" si="41"/>
        <v/>
      </c>
      <c r="F138" s="36" t="str">
        <f>IF($B138="","","円盤投")</f>
        <v/>
      </c>
      <c r="G138" s="36" t="str">
        <f>IF($F138="","",INDEX(リスト!$O$2:$O$25,MATCH($F138,リスト!$M$2:$M$25,0)))</f>
        <v/>
      </c>
      <c r="H138" s="36" t="str">
        <f>IF($F138="","",編集用!$L$15)</f>
        <v/>
      </c>
      <c r="I138" s="36" t="str">
        <f>IF($F138="","",RIGHT(10000000+女子申込!$U36*10000+女子申込!$W36*100+女子申込!$Y36,5))</f>
        <v/>
      </c>
      <c r="J138" s="36" t="str">
        <f t="shared" si="42"/>
        <v xml:space="preserve"> </v>
      </c>
      <c r="AC138" s="36">
        <f>ROW()</f>
        <v>138</v>
      </c>
    </row>
    <row r="139" spans="1:29">
      <c r="A139" s="36" t="str">
        <f>IF($B139="","",INDEX(女子登録情報!$O:$O,MATCH($B139,女子登録情報!$A:$A,0)))</f>
        <v/>
      </c>
      <c r="B139" s="36" t="str">
        <f>IF(女子申込!$O37="","",女子申込!$O37)</f>
        <v/>
      </c>
      <c r="C139" s="36" t="str">
        <f t="shared" si="41"/>
        <v/>
      </c>
      <c r="F139" s="36" t="str">
        <f t="shared" ref="F139:F140" si="45">IF($B139="","","円盤投")</f>
        <v/>
      </c>
      <c r="G139" s="36" t="str">
        <f>IF($F139="","",INDEX(リスト!$O$2:$O$25,MATCH($F139,リスト!$M$2:$M$25,0)))</f>
        <v/>
      </c>
      <c r="H139" s="36" t="str">
        <f>IF($F139="","",編集用!$L$15)</f>
        <v/>
      </c>
      <c r="I139" s="36" t="str">
        <f>IF($F139="","",RIGHT(10000000+女子申込!$U37*10000+女子申込!$W37*100+女子申込!$Y37,5))</f>
        <v/>
      </c>
      <c r="J139" s="36" t="str">
        <f t="shared" si="42"/>
        <v xml:space="preserve"> </v>
      </c>
      <c r="AC139" s="36">
        <f>ROW()</f>
        <v>139</v>
      </c>
    </row>
    <row r="140" spans="1:29">
      <c r="A140" s="36" t="str">
        <f>IF($B140="","",INDEX(女子登録情報!$O:$O,MATCH($B140,女子登録情報!$A:$A,0)))</f>
        <v/>
      </c>
      <c r="B140" s="36" t="str">
        <f>IF(女子申込!$O38="","",女子申込!$O38)</f>
        <v/>
      </c>
      <c r="C140" s="36" t="str">
        <f t="shared" si="41"/>
        <v/>
      </c>
      <c r="F140" s="36" t="str">
        <f t="shared" si="45"/>
        <v/>
      </c>
      <c r="G140" s="36" t="str">
        <f>IF($F140="","",INDEX(リスト!$O$2:$O$25,MATCH($F140,リスト!$M$2:$M$25,0)))</f>
        <v/>
      </c>
      <c r="H140" s="36" t="str">
        <f>IF($F140="","",編集用!$L$15)</f>
        <v/>
      </c>
      <c r="I140" s="36" t="str">
        <f>IF($F140="","",RIGHT(10000000+女子申込!$U38*10000+女子申込!$W38*100+女子申込!$Y38,5))</f>
        <v/>
      </c>
      <c r="J140" s="36" t="str">
        <f t="shared" si="42"/>
        <v xml:space="preserve"> </v>
      </c>
      <c r="AC140" s="36">
        <f>ROW()</f>
        <v>140</v>
      </c>
    </row>
    <row r="141" spans="1:29">
      <c r="A141" s="36" t="str">
        <f>IF($B141="","",INDEX(女子登録情報!$O:$O,MATCH($B141,女子登録情報!$A:$A,0)))</f>
        <v/>
      </c>
      <c r="B141" s="36" t="str">
        <f>IF(女子申込!$O39="","",女子申込!$O39)</f>
        <v/>
      </c>
      <c r="C141" s="36" t="str">
        <f t="shared" si="41"/>
        <v/>
      </c>
      <c r="F141" s="36" t="str">
        <f>IF($B141="","","ハンマー投")</f>
        <v/>
      </c>
      <c r="G141" s="36" t="str">
        <f>IF($F141="","",INDEX(リスト!$O$2:$O$25,MATCH($F141,リスト!$M$2:$M$25,0)))</f>
        <v/>
      </c>
      <c r="H141" s="36" t="str">
        <f>IF($F141="","",編集用!$L$15)</f>
        <v/>
      </c>
      <c r="I141" s="36" t="str">
        <f>IF($F141="","",RIGHT(10000000+女子申込!$U39*10000+女子申込!$W39*100+女子申込!$Y39,5))</f>
        <v/>
      </c>
      <c r="J141" s="36" t="str">
        <f t="shared" si="42"/>
        <v xml:space="preserve"> </v>
      </c>
      <c r="AC141" s="36">
        <f>ROW()</f>
        <v>141</v>
      </c>
    </row>
    <row r="142" spans="1:29">
      <c r="A142" s="36" t="str">
        <f>IF($B142="","",INDEX(女子登録情報!$O:$O,MATCH($B142,女子登録情報!$A:$A,0)))</f>
        <v/>
      </c>
      <c r="B142" s="36" t="str">
        <f>IF(女子申込!$O40="","",女子申込!$O40)</f>
        <v/>
      </c>
      <c r="C142" s="36" t="str">
        <f t="shared" si="41"/>
        <v/>
      </c>
      <c r="F142" s="36" t="str">
        <f t="shared" ref="F142:F143" si="46">IF($B142="","","ハンマー投")</f>
        <v/>
      </c>
      <c r="G142" s="36" t="str">
        <f>IF($F142="","",INDEX(リスト!$O$2:$O$25,MATCH($F142,リスト!$M$2:$M$25,0)))</f>
        <v/>
      </c>
      <c r="H142" s="36" t="str">
        <f>IF($F142="","",編集用!$L$15)</f>
        <v/>
      </c>
      <c r="I142" s="36" t="str">
        <f>IF($F142="","",RIGHT(10000000+女子申込!$U40*10000+女子申込!$W40*100+女子申込!$Y40,5))</f>
        <v/>
      </c>
      <c r="J142" s="36" t="str">
        <f t="shared" si="42"/>
        <v xml:space="preserve"> </v>
      </c>
      <c r="AC142" s="36">
        <f>ROW()</f>
        <v>142</v>
      </c>
    </row>
    <row r="143" spans="1:29">
      <c r="A143" s="36" t="str">
        <f>IF($B143="","",INDEX(女子登録情報!$O:$O,MATCH($B143,女子登録情報!$A:$A,0)))</f>
        <v/>
      </c>
      <c r="B143" s="36" t="str">
        <f>IF(女子申込!$O41="","",女子申込!$O41)</f>
        <v/>
      </c>
      <c r="C143" s="36" t="str">
        <f t="shared" si="41"/>
        <v/>
      </c>
      <c r="F143" s="36" t="str">
        <f t="shared" si="46"/>
        <v/>
      </c>
      <c r="G143" s="36" t="str">
        <f>IF($F143="","",INDEX(リスト!$O$2:$O$25,MATCH($F143,リスト!$M$2:$M$25,0)))</f>
        <v/>
      </c>
      <c r="H143" s="36" t="str">
        <f>IF($F143="","",編集用!$L$15)</f>
        <v/>
      </c>
      <c r="I143" s="36" t="str">
        <f>IF($F143="","",RIGHT(10000000+女子申込!$U41*10000+女子申込!$W41*100+女子申込!$Y41,5))</f>
        <v/>
      </c>
      <c r="J143" s="36" t="str">
        <f t="shared" si="42"/>
        <v xml:space="preserve"> </v>
      </c>
      <c r="AC143" s="36">
        <f>ROW()</f>
        <v>143</v>
      </c>
    </row>
    <row r="144" spans="1:29">
      <c r="A144" s="36" t="str">
        <f>IF($B144="","",INDEX(女子登録情報!$O:$O,MATCH($B144,女子登録情報!$A:$A,0)))</f>
        <v/>
      </c>
      <c r="B144" s="36" t="str">
        <f>IF(女子申込!$O42="","",女子申込!$O42)</f>
        <v/>
      </c>
      <c r="C144" s="36" t="str">
        <f t="shared" si="41"/>
        <v/>
      </c>
      <c r="F144" s="36" t="str">
        <f>IF($B144="","","やり投")</f>
        <v/>
      </c>
      <c r="G144" s="36" t="str">
        <f>IF($F144="","",INDEX(リスト!$O$2:$O$25,MATCH($F144,リスト!$M$2:$M$25,0)))</f>
        <v/>
      </c>
      <c r="H144" s="36" t="str">
        <f>IF($F144="","",編集用!$L$15)</f>
        <v/>
      </c>
      <c r="I144" s="36" t="str">
        <f>IF($F144="","",RIGHT(10000000+女子申込!$U42*10000+女子申込!$W42*100+女子申込!$Y42,5))</f>
        <v/>
      </c>
      <c r="J144" s="36" t="str">
        <f t="shared" si="42"/>
        <v xml:space="preserve"> </v>
      </c>
      <c r="AC144" s="36">
        <f>ROW()</f>
        <v>144</v>
      </c>
    </row>
    <row r="145" spans="1:29">
      <c r="A145" s="36" t="str">
        <f>IF($B145="","",INDEX(女子登録情報!$O:$O,MATCH($B145,女子登録情報!$A:$A,0)))</f>
        <v/>
      </c>
      <c r="B145" s="36" t="str">
        <f>IF(女子申込!$O43="","",女子申込!$O43)</f>
        <v/>
      </c>
      <c r="C145" s="36" t="str">
        <f t="shared" si="41"/>
        <v/>
      </c>
      <c r="F145" s="36" t="str">
        <f t="shared" ref="F145:F146" si="47">IF($B145="","","やり投")</f>
        <v/>
      </c>
      <c r="G145" s="36" t="str">
        <f>IF($F145="","",INDEX(リスト!$O$2:$O$25,MATCH($F145,リスト!$M$2:$M$25,0)))</f>
        <v/>
      </c>
      <c r="H145" s="36" t="str">
        <f>IF($F145="","",編集用!$L$15)</f>
        <v/>
      </c>
      <c r="I145" s="36" t="str">
        <f>IF($F145="","",RIGHT(10000000+女子申込!$U43*10000+女子申込!$W43*100+女子申込!$Y43,5))</f>
        <v/>
      </c>
      <c r="J145" s="36" t="str">
        <f t="shared" si="42"/>
        <v xml:space="preserve"> </v>
      </c>
      <c r="AC145" s="36">
        <f>ROW()</f>
        <v>145</v>
      </c>
    </row>
    <row r="146" spans="1:29">
      <c r="A146" s="36" t="str">
        <f>IF($B146="","",INDEX(女子登録情報!$O:$O,MATCH($B146,女子登録情報!$A:$A,0)))</f>
        <v/>
      </c>
      <c r="B146" s="36" t="str">
        <f>IF(女子申込!$O44="","",女子申込!$O44)</f>
        <v/>
      </c>
      <c r="C146" s="36" t="str">
        <f t="shared" si="41"/>
        <v/>
      </c>
      <c r="F146" s="36" t="str">
        <f t="shared" si="47"/>
        <v/>
      </c>
      <c r="G146" s="36" t="str">
        <f>IF($F146="","",INDEX(リスト!$O$2:$O$25,MATCH($F146,リスト!$M$2:$M$25,0)))</f>
        <v/>
      </c>
      <c r="H146" s="36" t="str">
        <f>IF($F146="","",編集用!$L$15)</f>
        <v/>
      </c>
      <c r="I146" s="36" t="str">
        <f>IF($F146="","",RIGHT(10000000+女子申込!$U44*10000+女子申込!$W44*100+女子申込!$Y44,5))</f>
        <v/>
      </c>
      <c r="J146" s="36" t="str">
        <f t="shared" si="42"/>
        <v xml:space="preserve"> </v>
      </c>
      <c r="AC146" s="36">
        <f>ROW()</f>
        <v>146</v>
      </c>
    </row>
    <row r="147" spans="1:29">
      <c r="AC147" s="36">
        <f>ROW()</f>
        <v>147</v>
      </c>
    </row>
    <row r="148" spans="1:29"/>
    <row r="149" spans="1:29"/>
    <row r="150" spans="1:29"/>
    <row r="151" spans="1:29"/>
    <row r="152" spans="1:29"/>
    <row r="153" spans="1:29"/>
    <row r="154" spans="1:29"/>
    <row r="155" spans="1:29"/>
    <row r="156" spans="1:29"/>
    <row r="157" spans="1:29"/>
    <row r="158" spans="1:29"/>
    <row r="159" spans="1:29"/>
    <row r="160" spans="1:29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 spans="1:1" ht="15.6" thickBot="1">
      <c r="A337" s="44"/>
    </row>
    <row r="338" spans="1:1"/>
    <row r="339" spans="1:1"/>
    <row r="340" spans="1:1"/>
    <row r="341" spans="1:1"/>
    <row r="342" spans="1:1"/>
    <row r="343" spans="1:1"/>
    <row r="344" spans="1:1"/>
    <row r="345" spans="1:1"/>
    <row r="346" spans="1:1"/>
    <row r="347" spans="1:1"/>
    <row r="348" spans="1:1"/>
    <row r="349" spans="1:1"/>
    <row r="350" spans="1:1"/>
    <row r="351" spans="1:1"/>
    <row r="352" spans="1:1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</sheetData>
  <phoneticPr fontId="16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46858-F711-4D7C-BCA2-F363F6E46EE9}">
  <dimension ref="A1:Q3229"/>
  <sheetViews>
    <sheetView topLeftCell="A58" workbookViewId="0">
      <selection activeCell="H76" sqref="H76"/>
    </sheetView>
  </sheetViews>
  <sheetFormatPr defaultColWidth="9.5546875" defaultRowHeight="18"/>
  <cols>
    <col min="1" max="1" width="31.5546875" style="2" bestFit="1" customWidth="1"/>
    <col min="2" max="2" width="15.109375" style="2" bestFit="1" customWidth="1"/>
    <col min="3" max="3" width="11.33203125" style="2" bestFit="1" customWidth="1"/>
    <col min="4" max="4" width="27.21875" style="2" bestFit="1" customWidth="1"/>
    <col min="5" max="5" width="43" style="2" bestFit="1" customWidth="1"/>
    <col min="6" max="6" width="6.33203125" style="2" bestFit="1" customWidth="1"/>
    <col min="7" max="7" width="9.21875" style="2" bestFit="1" customWidth="1"/>
    <col min="8" max="8" width="14.5546875" style="2" bestFit="1" customWidth="1"/>
    <col min="9" max="9" width="9.5546875" style="2"/>
    <col min="10" max="10" width="11.33203125" style="2" bestFit="1" customWidth="1"/>
    <col min="11" max="12" width="4.44140625" style="2" bestFit="1" customWidth="1"/>
    <col min="13" max="13" width="11.33203125" style="2" bestFit="1" customWidth="1"/>
    <col min="14" max="15" width="4.44140625" style="2" bestFit="1" customWidth="1"/>
    <col min="16" max="18" width="9.5546875" style="2"/>
    <col min="19" max="19" width="11" style="2" bestFit="1" customWidth="1"/>
    <col min="20" max="16384" width="9.5546875" style="2"/>
  </cols>
  <sheetData>
    <row r="1" spans="1:17">
      <c r="A1" s="2" t="s">
        <v>37</v>
      </c>
      <c r="B1" s="188" t="s">
        <v>3511</v>
      </c>
      <c r="C1" s="2" t="s">
        <v>36</v>
      </c>
      <c r="D1" s="2" t="s">
        <v>35</v>
      </c>
      <c r="E1" s="2" t="s">
        <v>3391</v>
      </c>
      <c r="F1" s="183" t="s">
        <v>2443</v>
      </c>
      <c r="G1" s="182" t="s">
        <v>1656</v>
      </c>
      <c r="H1" s="181" t="s">
        <v>2432</v>
      </c>
      <c r="J1" s="254" t="s">
        <v>6</v>
      </c>
      <c r="K1" s="254"/>
      <c r="L1" s="254"/>
      <c r="M1" s="254" t="s">
        <v>30</v>
      </c>
      <c r="N1" s="254"/>
      <c r="O1" s="254"/>
      <c r="Q1" s="172" t="s">
        <v>2433</v>
      </c>
    </row>
    <row r="2" spans="1:17">
      <c r="A2" s="2" t="s">
        <v>755</v>
      </c>
      <c r="B2" s="2" t="s">
        <v>1508</v>
      </c>
      <c r="C2" s="2">
        <v>492217</v>
      </c>
      <c r="D2" s="2" t="s">
        <v>3456</v>
      </c>
      <c r="E2" s="2" t="s">
        <v>3457</v>
      </c>
      <c r="F2" s="142"/>
      <c r="G2" s="226">
        <v>14</v>
      </c>
      <c r="H2" s="226">
        <v>0</v>
      </c>
      <c r="J2" s="2" t="s">
        <v>26</v>
      </c>
      <c r="K2" s="2">
        <v>2</v>
      </c>
      <c r="L2" s="17" t="s">
        <v>1626</v>
      </c>
      <c r="M2" s="2" t="s">
        <v>26</v>
      </c>
      <c r="N2" s="2">
        <v>2</v>
      </c>
      <c r="O2" s="17" t="s">
        <v>1626</v>
      </c>
      <c r="Q2" s="172" t="s">
        <v>2434</v>
      </c>
    </row>
    <row r="3" spans="1:17">
      <c r="A3" s="2" t="s">
        <v>878</v>
      </c>
      <c r="B3" s="2" t="s">
        <v>2467</v>
      </c>
      <c r="C3" s="2">
        <v>496999</v>
      </c>
      <c r="D3" s="2" t="s">
        <v>3507</v>
      </c>
      <c r="E3" s="2" t="s">
        <v>3508</v>
      </c>
      <c r="G3" s="226">
        <v>34</v>
      </c>
      <c r="H3" s="226">
        <v>0</v>
      </c>
      <c r="J3" s="2" t="s">
        <v>33</v>
      </c>
      <c r="K3" s="2">
        <v>3</v>
      </c>
      <c r="L3" s="17" t="s">
        <v>1627</v>
      </c>
      <c r="M3" s="2" t="s">
        <v>33</v>
      </c>
      <c r="N3" s="2">
        <v>3</v>
      </c>
      <c r="O3" s="17" t="s">
        <v>1627</v>
      </c>
      <c r="Q3" s="172" t="s">
        <v>2435</v>
      </c>
    </row>
    <row r="4" spans="1:17">
      <c r="A4" s="2" t="s">
        <v>869</v>
      </c>
      <c r="B4" s="2" t="s">
        <v>1529</v>
      </c>
      <c r="C4" s="2">
        <v>492216</v>
      </c>
      <c r="D4" s="2" t="s">
        <v>3454</v>
      </c>
      <c r="E4" s="2" t="s">
        <v>3455</v>
      </c>
      <c r="G4" s="226">
        <v>10</v>
      </c>
      <c r="H4" s="226">
        <v>0</v>
      </c>
      <c r="J4" s="2" t="s">
        <v>27</v>
      </c>
      <c r="K4" s="2">
        <v>5</v>
      </c>
      <c r="L4" s="17" t="s">
        <v>1628</v>
      </c>
      <c r="M4" s="2" t="s">
        <v>27</v>
      </c>
      <c r="N4" s="2">
        <v>5</v>
      </c>
      <c r="O4" s="17" t="s">
        <v>1628</v>
      </c>
      <c r="Q4" s="172" t="s">
        <v>2436</v>
      </c>
    </row>
    <row r="5" spans="1:17">
      <c r="A5" s="2" t="s">
        <v>883</v>
      </c>
      <c r="B5" s="2" t="s">
        <v>1533</v>
      </c>
      <c r="C5" s="2">
        <v>492204</v>
      </c>
      <c r="D5" s="2" t="s">
        <v>3439</v>
      </c>
      <c r="E5" s="2" t="s">
        <v>3440</v>
      </c>
      <c r="G5" s="226">
        <v>41</v>
      </c>
      <c r="H5" s="226">
        <v>2</v>
      </c>
      <c r="J5" s="2" t="s">
        <v>34</v>
      </c>
      <c r="K5" s="2">
        <v>6</v>
      </c>
      <c r="L5" s="17" t="s">
        <v>1629</v>
      </c>
      <c r="M5" s="2" t="s">
        <v>34</v>
      </c>
      <c r="N5" s="2">
        <v>6</v>
      </c>
      <c r="O5" s="17" t="s">
        <v>1629</v>
      </c>
    </row>
    <row r="6" spans="1:17">
      <c r="A6" s="2" t="s">
        <v>3503</v>
      </c>
      <c r="B6" s="2" t="s">
        <v>5718</v>
      </c>
      <c r="C6" s="2">
        <v>492568</v>
      </c>
      <c r="D6" s="2" t="s">
        <v>3504</v>
      </c>
      <c r="E6" s="2" t="s">
        <v>5749</v>
      </c>
      <c r="F6" s="142"/>
      <c r="G6" s="226">
        <v>5</v>
      </c>
      <c r="H6" s="226">
        <v>0</v>
      </c>
      <c r="J6" s="2" t="s">
        <v>29</v>
      </c>
      <c r="K6" s="2">
        <v>8</v>
      </c>
      <c r="L6" s="17" t="s">
        <v>1630</v>
      </c>
      <c r="M6" s="2" t="s">
        <v>29</v>
      </c>
      <c r="N6" s="2">
        <v>8</v>
      </c>
      <c r="O6" s="17" t="s">
        <v>1630</v>
      </c>
    </row>
    <row r="7" spans="1:17">
      <c r="A7" s="2" t="s">
        <v>265</v>
      </c>
      <c r="B7" s="2" t="s">
        <v>1522</v>
      </c>
      <c r="C7" s="2">
        <v>490053</v>
      </c>
      <c r="D7" s="2" t="s">
        <v>3401</v>
      </c>
      <c r="E7" s="2" t="s">
        <v>3402</v>
      </c>
      <c r="F7" s="2">
        <v>1</v>
      </c>
      <c r="G7" s="226">
        <v>74</v>
      </c>
      <c r="H7" s="226">
        <v>0</v>
      </c>
      <c r="J7" s="2" t="s">
        <v>1565</v>
      </c>
      <c r="K7" s="2">
        <v>10</v>
      </c>
      <c r="L7" s="17" t="s">
        <v>1631</v>
      </c>
      <c r="M7" s="2" t="s">
        <v>1565</v>
      </c>
      <c r="N7" s="2">
        <v>10</v>
      </c>
      <c r="O7" s="17" t="s">
        <v>1631</v>
      </c>
    </row>
    <row r="8" spans="1:17">
      <c r="A8" s="2" t="s">
        <v>834</v>
      </c>
      <c r="B8" s="2" t="s">
        <v>2468</v>
      </c>
      <c r="C8" s="2">
        <v>492205</v>
      </c>
      <c r="D8" s="2" t="s">
        <v>3441</v>
      </c>
      <c r="E8" s="2" t="s">
        <v>3442</v>
      </c>
      <c r="F8" s="142"/>
      <c r="G8" s="226">
        <v>49</v>
      </c>
      <c r="H8" s="226">
        <v>3</v>
      </c>
      <c r="J8" s="2" t="s">
        <v>1566</v>
      </c>
      <c r="K8" s="2">
        <v>11</v>
      </c>
      <c r="L8" s="17" t="s">
        <v>1632</v>
      </c>
      <c r="M8" s="2" t="s">
        <v>1566</v>
      </c>
      <c r="N8" s="2">
        <v>11</v>
      </c>
      <c r="O8" s="17" t="s">
        <v>1632</v>
      </c>
    </row>
    <row r="9" spans="1:17">
      <c r="A9" s="2" t="s">
        <v>1225</v>
      </c>
      <c r="B9" s="2" t="s">
        <v>1557</v>
      </c>
      <c r="C9" s="2">
        <v>492206</v>
      </c>
      <c r="D9" s="2" t="s">
        <v>3443</v>
      </c>
      <c r="E9" s="2" t="s">
        <v>3444</v>
      </c>
      <c r="G9" s="226">
        <v>3</v>
      </c>
      <c r="H9" s="226">
        <v>0</v>
      </c>
      <c r="J9" s="2" t="s">
        <v>1567</v>
      </c>
      <c r="K9" s="2">
        <v>12</v>
      </c>
      <c r="L9" s="17" t="s">
        <v>1633</v>
      </c>
      <c r="M9" s="2" t="s">
        <v>1567</v>
      </c>
      <c r="N9" s="2">
        <v>12</v>
      </c>
      <c r="O9" s="17" t="s">
        <v>1633</v>
      </c>
    </row>
    <row r="10" spans="1:17">
      <c r="A10" s="2" t="s">
        <v>1409</v>
      </c>
      <c r="B10" s="2" t="s">
        <v>1524</v>
      </c>
      <c r="C10" s="2">
        <v>492207</v>
      </c>
      <c r="D10" s="2" t="s">
        <v>3445</v>
      </c>
      <c r="E10" s="2" t="s">
        <v>3446</v>
      </c>
      <c r="F10" s="142"/>
      <c r="G10" s="226">
        <v>19</v>
      </c>
      <c r="H10" s="226">
        <v>0</v>
      </c>
      <c r="J10" s="2" t="s">
        <v>28</v>
      </c>
      <c r="K10" s="2">
        <v>34</v>
      </c>
      <c r="L10" s="17" t="s">
        <v>1634</v>
      </c>
      <c r="M10" s="2" t="s">
        <v>32</v>
      </c>
      <c r="N10" s="2">
        <v>44</v>
      </c>
      <c r="O10" s="17" t="s">
        <v>1635</v>
      </c>
    </row>
    <row r="11" spans="1:17">
      <c r="A11" s="2" t="s">
        <v>925</v>
      </c>
      <c r="B11" s="2" t="s">
        <v>1537</v>
      </c>
      <c r="C11" s="2">
        <v>492208</v>
      </c>
      <c r="D11" s="2" t="s">
        <v>3447</v>
      </c>
      <c r="E11" s="2" t="s">
        <v>5737</v>
      </c>
      <c r="G11" s="226">
        <v>14</v>
      </c>
      <c r="H11" s="226">
        <v>0</v>
      </c>
      <c r="J11" s="2" t="s">
        <v>1568</v>
      </c>
      <c r="K11" s="2">
        <v>37</v>
      </c>
      <c r="L11" s="17" t="s">
        <v>1636</v>
      </c>
      <c r="M11" s="2" t="s">
        <v>1568</v>
      </c>
      <c r="N11" s="2">
        <v>46</v>
      </c>
      <c r="O11" s="17" t="s">
        <v>1637</v>
      </c>
    </row>
    <row r="12" spans="1:17">
      <c r="A12" s="2" t="s">
        <v>1694</v>
      </c>
      <c r="B12" s="2" t="s">
        <v>2469</v>
      </c>
      <c r="C12" s="2">
        <v>501018</v>
      </c>
      <c r="D12" s="2" t="s">
        <v>3509</v>
      </c>
      <c r="E12" s="2" t="s">
        <v>5726</v>
      </c>
      <c r="G12" s="226">
        <v>61</v>
      </c>
      <c r="H12" s="226">
        <v>3</v>
      </c>
      <c r="J12" s="2" t="s">
        <v>1569</v>
      </c>
      <c r="K12" s="2">
        <v>53</v>
      </c>
      <c r="L12" s="17" t="s">
        <v>1638</v>
      </c>
      <c r="M12" s="2" t="s">
        <v>1569</v>
      </c>
      <c r="N12" s="2">
        <v>54</v>
      </c>
      <c r="O12" s="17" t="s">
        <v>1639</v>
      </c>
    </row>
    <row r="13" spans="1:17">
      <c r="A13" s="2" t="s">
        <v>840</v>
      </c>
      <c r="B13" s="2" t="s">
        <v>1526</v>
      </c>
      <c r="C13" s="2">
        <v>492355</v>
      </c>
      <c r="D13" s="2" t="s">
        <v>3488</v>
      </c>
      <c r="E13" s="2" t="s">
        <v>3489</v>
      </c>
      <c r="G13" s="226">
        <v>113</v>
      </c>
      <c r="H13" s="226">
        <v>3</v>
      </c>
      <c r="J13" s="2" t="s">
        <v>1570</v>
      </c>
      <c r="K13" s="2">
        <v>61</v>
      </c>
      <c r="L13" s="17" t="s">
        <v>1640</v>
      </c>
      <c r="M13" s="2" t="s">
        <v>1570</v>
      </c>
      <c r="N13" s="2">
        <v>61</v>
      </c>
      <c r="O13" s="17" t="s">
        <v>1640</v>
      </c>
    </row>
    <row r="14" spans="1:17">
      <c r="A14" s="2" t="s">
        <v>917</v>
      </c>
      <c r="B14" s="2" t="s">
        <v>1536</v>
      </c>
      <c r="C14" s="2">
        <v>492209</v>
      </c>
      <c r="D14" s="2" t="s">
        <v>3448</v>
      </c>
      <c r="E14" s="2" t="s">
        <v>3449</v>
      </c>
      <c r="G14" s="226">
        <v>34</v>
      </c>
      <c r="H14" s="226">
        <v>0</v>
      </c>
      <c r="J14" s="2" t="s">
        <v>1571</v>
      </c>
      <c r="K14" s="2">
        <v>62</v>
      </c>
      <c r="L14" s="17" t="s">
        <v>1641</v>
      </c>
      <c r="M14" s="2" t="s">
        <v>1571</v>
      </c>
      <c r="N14" s="2">
        <v>62</v>
      </c>
      <c r="O14" s="17" t="s">
        <v>1641</v>
      </c>
    </row>
    <row r="15" spans="1:17">
      <c r="A15" s="2" t="s">
        <v>997</v>
      </c>
      <c r="B15" s="2" t="s">
        <v>1554</v>
      </c>
      <c r="C15" s="2">
        <v>492212</v>
      </c>
      <c r="D15" s="2" t="s">
        <v>3450</v>
      </c>
      <c r="E15" s="2" t="s">
        <v>3451</v>
      </c>
      <c r="G15" s="226">
        <v>17</v>
      </c>
      <c r="H15" s="226">
        <v>0</v>
      </c>
      <c r="J15" s="2" t="s">
        <v>1572</v>
      </c>
      <c r="K15" s="2">
        <v>106</v>
      </c>
      <c r="L15" s="17">
        <v>106</v>
      </c>
      <c r="M15" s="2" t="s">
        <v>1572</v>
      </c>
      <c r="N15" s="2">
        <v>106</v>
      </c>
      <c r="O15" s="17">
        <v>106</v>
      </c>
    </row>
    <row r="16" spans="1:17">
      <c r="A16" s="2" t="s">
        <v>920</v>
      </c>
      <c r="B16" s="2" t="s">
        <v>2470</v>
      </c>
      <c r="C16" s="2">
        <v>492523</v>
      </c>
      <c r="D16" s="2" t="s">
        <v>3500</v>
      </c>
      <c r="E16" s="2" t="s">
        <v>3501</v>
      </c>
      <c r="G16" s="226">
        <v>27</v>
      </c>
      <c r="H16" s="226">
        <v>0</v>
      </c>
      <c r="J16" s="2" t="s">
        <v>1573</v>
      </c>
      <c r="K16" s="2">
        <v>107</v>
      </c>
      <c r="L16" s="17">
        <v>107</v>
      </c>
      <c r="M16" s="2" t="s">
        <v>1573</v>
      </c>
      <c r="N16" s="2">
        <v>108</v>
      </c>
      <c r="O16" s="17">
        <v>108</v>
      </c>
    </row>
    <row r="17" spans="1:15">
      <c r="A17" s="2" t="s">
        <v>438</v>
      </c>
      <c r="B17" s="2" t="s">
        <v>1519</v>
      </c>
      <c r="C17" s="2">
        <v>492213</v>
      </c>
      <c r="D17" s="2" t="s">
        <v>3452</v>
      </c>
      <c r="E17" s="2" t="s">
        <v>3453</v>
      </c>
      <c r="F17" s="2">
        <v>1</v>
      </c>
      <c r="G17" s="226">
        <v>197</v>
      </c>
      <c r="H17" s="226">
        <v>1</v>
      </c>
      <c r="J17" s="2" t="s">
        <v>15</v>
      </c>
      <c r="K17" s="2">
        <v>71</v>
      </c>
      <c r="L17" s="17" t="s">
        <v>1642</v>
      </c>
      <c r="M17" s="2" t="s">
        <v>15</v>
      </c>
      <c r="N17" s="2">
        <v>71</v>
      </c>
      <c r="O17" s="17" t="s">
        <v>1642</v>
      </c>
    </row>
    <row r="18" spans="1:15">
      <c r="A18" s="2" t="s">
        <v>681</v>
      </c>
      <c r="B18" s="2" t="s">
        <v>1523</v>
      </c>
      <c r="C18" s="2">
        <v>490051</v>
      </c>
      <c r="D18" s="2" t="s">
        <v>3399</v>
      </c>
      <c r="E18" s="2" t="s">
        <v>3400</v>
      </c>
      <c r="G18" s="226">
        <v>114</v>
      </c>
      <c r="H18" s="226">
        <v>3</v>
      </c>
      <c r="J18" s="2" t="s">
        <v>17</v>
      </c>
      <c r="K18" s="2">
        <v>72</v>
      </c>
      <c r="L18" s="17" t="s">
        <v>1643</v>
      </c>
      <c r="M18" s="2" t="s">
        <v>17</v>
      </c>
      <c r="N18" s="2">
        <v>72</v>
      </c>
      <c r="O18" s="17" t="s">
        <v>1643</v>
      </c>
    </row>
    <row r="19" spans="1:15">
      <c r="A19" s="2" t="s">
        <v>3494</v>
      </c>
      <c r="B19" s="2" t="s">
        <v>3495</v>
      </c>
      <c r="C19" s="2">
        <v>492493</v>
      </c>
      <c r="D19" s="2" t="s">
        <v>3496</v>
      </c>
      <c r="E19" s="2" t="s">
        <v>3497</v>
      </c>
      <c r="G19" s="226">
        <v>3</v>
      </c>
      <c r="H19" s="226">
        <v>0</v>
      </c>
      <c r="J19" s="2" t="s">
        <v>18</v>
      </c>
      <c r="K19" s="2">
        <v>73</v>
      </c>
      <c r="L19" s="17" t="s">
        <v>1644</v>
      </c>
      <c r="M19" s="2" t="s">
        <v>18</v>
      </c>
      <c r="N19" s="2">
        <v>73</v>
      </c>
      <c r="O19" s="17" t="s">
        <v>1644</v>
      </c>
    </row>
    <row r="20" spans="1:15">
      <c r="A20" s="2" t="s">
        <v>981</v>
      </c>
      <c r="B20" s="2" t="s">
        <v>1551</v>
      </c>
      <c r="C20" s="2">
        <v>492186</v>
      </c>
      <c r="D20" s="2" t="s">
        <v>3420</v>
      </c>
      <c r="E20" s="2" t="s">
        <v>3421</v>
      </c>
      <c r="G20" s="226">
        <v>4</v>
      </c>
      <c r="H20" s="226">
        <v>0</v>
      </c>
      <c r="J20" s="2" t="s">
        <v>19</v>
      </c>
      <c r="K20" s="2">
        <v>74</v>
      </c>
      <c r="L20" s="17" t="s">
        <v>1645</v>
      </c>
      <c r="M20" s="2" t="s">
        <v>19</v>
      </c>
      <c r="N20" s="2">
        <v>74</v>
      </c>
      <c r="O20" s="17" t="s">
        <v>1645</v>
      </c>
    </row>
    <row r="21" spans="1:15">
      <c r="A21" s="2" t="s">
        <v>2484</v>
      </c>
      <c r="B21" s="2" t="s">
        <v>2485</v>
      </c>
      <c r="C21" s="2">
        <v>492219</v>
      </c>
      <c r="D21" s="2" t="s">
        <v>3460</v>
      </c>
      <c r="E21" s="2" t="s">
        <v>3461</v>
      </c>
      <c r="G21" s="226">
        <v>34</v>
      </c>
      <c r="H21" s="226">
        <v>0</v>
      </c>
      <c r="J21" s="2" t="s">
        <v>20</v>
      </c>
      <c r="K21" s="2">
        <v>81</v>
      </c>
      <c r="L21" s="17" t="s">
        <v>1646</v>
      </c>
      <c r="M21" s="2" t="s">
        <v>20</v>
      </c>
      <c r="N21" s="2">
        <v>84</v>
      </c>
      <c r="O21" s="17" t="s">
        <v>1647</v>
      </c>
    </row>
    <row r="22" spans="1:15">
      <c r="A22" s="2" t="s">
        <v>877</v>
      </c>
      <c r="B22" s="2" t="s">
        <v>1531</v>
      </c>
      <c r="C22" s="2">
        <v>492220</v>
      </c>
      <c r="D22" s="2" t="s">
        <v>3462</v>
      </c>
      <c r="E22" s="2" t="s">
        <v>3463</v>
      </c>
      <c r="G22" s="226">
        <v>45</v>
      </c>
      <c r="H22" s="226">
        <v>0</v>
      </c>
      <c r="J22" s="2" t="s">
        <v>21</v>
      </c>
      <c r="K22" s="2">
        <v>86</v>
      </c>
      <c r="L22" s="17" t="s">
        <v>1648</v>
      </c>
      <c r="M22" s="2" t="s">
        <v>21</v>
      </c>
      <c r="N22" s="2">
        <v>88</v>
      </c>
      <c r="O22" s="17" t="s">
        <v>1649</v>
      </c>
    </row>
    <row r="23" spans="1:15">
      <c r="A23" s="2" t="s">
        <v>504</v>
      </c>
      <c r="B23" s="2" t="s">
        <v>1515</v>
      </c>
      <c r="C23" s="2">
        <v>492218</v>
      </c>
      <c r="D23" s="2" t="s">
        <v>3458</v>
      </c>
      <c r="E23" s="2" t="s">
        <v>3459</v>
      </c>
      <c r="F23" s="2">
        <v>1</v>
      </c>
      <c r="G23" s="226">
        <v>146</v>
      </c>
      <c r="H23" s="226">
        <v>3</v>
      </c>
      <c r="J23" s="2" t="s">
        <v>22</v>
      </c>
      <c r="K23" s="2">
        <v>89</v>
      </c>
      <c r="L23" s="17" t="s">
        <v>1650</v>
      </c>
      <c r="M23" s="2" t="s">
        <v>22</v>
      </c>
      <c r="N23" s="2">
        <v>94</v>
      </c>
      <c r="O23" s="17" t="s">
        <v>1651</v>
      </c>
    </row>
    <row r="24" spans="1:15">
      <c r="A24" s="2" t="s">
        <v>822</v>
      </c>
      <c r="B24" s="2" t="s">
        <v>1520</v>
      </c>
      <c r="C24" s="2">
        <v>492430</v>
      </c>
      <c r="D24" s="2" t="s">
        <v>3492</v>
      </c>
      <c r="E24" s="2" t="s">
        <v>3493</v>
      </c>
      <c r="G24" s="226">
        <v>45</v>
      </c>
      <c r="H24" s="226">
        <v>2</v>
      </c>
      <c r="J24" s="2" t="s">
        <v>25</v>
      </c>
      <c r="K24" s="2">
        <v>92</v>
      </c>
      <c r="L24" s="17" t="s">
        <v>1652</v>
      </c>
      <c r="M24" s="2" t="s">
        <v>25</v>
      </c>
      <c r="N24" s="2">
        <v>93</v>
      </c>
      <c r="O24" s="17" t="s">
        <v>1653</v>
      </c>
    </row>
    <row r="25" spans="1:15">
      <c r="A25" s="2" t="s">
        <v>40</v>
      </c>
      <c r="B25" s="2" t="s">
        <v>1510</v>
      </c>
      <c r="C25" s="2">
        <v>492232</v>
      </c>
      <c r="D25" s="2" t="s">
        <v>3469</v>
      </c>
      <c r="E25" s="2" t="s">
        <v>3470</v>
      </c>
      <c r="F25" s="2">
        <v>1</v>
      </c>
      <c r="G25" s="226">
        <v>152</v>
      </c>
      <c r="H25" s="226">
        <v>3</v>
      </c>
      <c r="J25" s="2" t="s">
        <v>23</v>
      </c>
      <c r="K25" s="2">
        <v>201</v>
      </c>
      <c r="L25" s="17">
        <v>201</v>
      </c>
      <c r="M25" s="2" t="s">
        <v>31</v>
      </c>
      <c r="N25" s="2">
        <v>202</v>
      </c>
      <c r="O25" s="17">
        <v>202</v>
      </c>
    </row>
    <row r="26" spans="1:15">
      <c r="A26" s="2" t="s">
        <v>1009</v>
      </c>
      <c r="B26" s="2" t="s">
        <v>1555</v>
      </c>
      <c r="C26" s="2">
        <v>492187</v>
      </c>
      <c r="D26" s="2" t="s">
        <v>3422</v>
      </c>
      <c r="E26" s="2" t="s">
        <v>3423</v>
      </c>
      <c r="F26" s="142"/>
      <c r="G26" s="226">
        <v>15</v>
      </c>
      <c r="H26" s="226">
        <v>0</v>
      </c>
    </row>
    <row r="27" spans="1:15">
      <c r="A27" s="2" t="s">
        <v>945</v>
      </c>
      <c r="B27" s="2" t="s">
        <v>1542</v>
      </c>
      <c r="C27" s="2">
        <v>490049</v>
      </c>
      <c r="D27" s="2" t="s">
        <v>3395</v>
      </c>
      <c r="E27" s="2" t="s">
        <v>3396</v>
      </c>
      <c r="G27" s="226">
        <v>45</v>
      </c>
      <c r="H27" s="226">
        <v>0</v>
      </c>
    </row>
    <row r="28" spans="1:15">
      <c r="A28" s="2" t="s">
        <v>1448</v>
      </c>
      <c r="B28" s="2" t="s">
        <v>1546</v>
      </c>
      <c r="C28" s="2">
        <v>492192</v>
      </c>
      <c r="D28" s="2" t="s">
        <v>3430</v>
      </c>
      <c r="E28" s="2" t="s">
        <v>3431</v>
      </c>
      <c r="G28" s="226">
        <v>17</v>
      </c>
      <c r="H28" s="226">
        <v>0</v>
      </c>
    </row>
    <row r="29" spans="1:15">
      <c r="A29" s="2" t="s">
        <v>891</v>
      </c>
      <c r="B29" s="2" t="s">
        <v>1535</v>
      </c>
      <c r="C29" s="2">
        <v>490050</v>
      </c>
      <c r="D29" s="2" t="s">
        <v>3397</v>
      </c>
      <c r="E29" s="2" t="s">
        <v>3398</v>
      </c>
      <c r="F29" s="142"/>
      <c r="G29" s="226">
        <v>15</v>
      </c>
      <c r="H29" s="226">
        <v>0</v>
      </c>
    </row>
    <row r="30" spans="1:15">
      <c r="A30" s="2" t="s">
        <v>600</v>
      </c>
      <c r="B30" s="2" t="s">
        <v>1550</v>
      </c>
      <c r="C30" s="2">
        <v>492189</v>
      </c>
      <c r="D30" s="2" t="s">
        <v>3424</v>
      </c>
      <c r="E30" s="2" t="s">
        <v>3425</v>
      </c>
      <c r="F30" s="2">
        <v>1</v>
      </c>
      <c r="G30" s="226">
        <v>115</v>
      </c>
      <c r="H30" s="226">
        <v>3</v>
      </c>
    </row>
    <row r="31" spans="1:15">
      <c r="A31" s="2" t="s">
        <v>1363</v>
      </c>
      <c r="B31" s="2" t="s">
        <v>1507</v>
      </c>
      <c r="C31" s="2">
        <v>492190</v>
      </c>
      <c r="D31" s="2" t="s">
        <v>3426</v>
      </c>
      <c r="E31" s="2" t="s">
        <v>3427</v>
      </c>
      <c r="G31" s="226">
        <v>6</v>
      </c>
      <c r="H31" s="226">
        <v>0</v>
      </c>
    </row>
    <row r="32" spans="1:15">
      <c r="A32" s="2" t="s">
        <v>536</v>
      </c>
      <c r="B32" s="2" t="s">
        <v>1506</v>
      </c>
      <c r="C32" s="2">
        <v>490048</v>
      </c>
      <c r="D32" s="2" t="s">
        <v>3393</v>
      </c>
      <c r="E32" s="2" t="s">
        <v>3394</v>
      </c>
      <c r="F32" s="2">
        <v>1</v>
      </c>
      <c r="G32" s="226">
        <v>102</v>
      </c>
      <c r="H32" s="226">
        <v>3</v>
      </c>
    </row>
    <row r="33" spans="1:8">
      <c r="A33" s="2" t="s">
        <v>980</v>
      </c>
      <c r="B33" s="2" t="s">
        <v>1549</v>
      </c>
      <c r="C33" s="2">
        <v>492194</v>
      </c>
      <c r="D33" s="2" t="s">
        <v>3432</v>
      </c>
      <c r="E33" s="2" t="s">
        <v>3433</v>
      </c>
      <c r="G33" s="226">
        <v>15</v>
      </c>
      <c r="H33" s="226">
        <v>0</v>
      </c>
    </row>
    <row r="34" spans="1:8">
      <c r="A34" s="2" t="s">
        <v>951</v>
      </c>
      <c r="B34" s="2" t="s">
        <v>1543</v>
      </c>
      <c r="C34" s="2">
        <v>491016</v>
      </c>
      <c r="D34" s="2" t="s">
        <v>3415</v>
      </c>
      <c r="E34" s="2" t="s">
        <v>3416</v>
      </c>
      <c r="F34" s="142"/>
      <c r="G34" s="226">
        <v>14</v>
      </c>
      <c r="H34" s="226">
        <v>0</v>
      </c>
    </row>
    <row r="35" spans="1:8">
      <c r="A35" s="2" t="s">
        <v>872</v>
      </c>
      <c r="B35" s="2" t="s">
        <v>1530</v>
      </c>
      <c r="C35" s="2">
        <v>491015</v>
      </c>
      <c r="D35" s="2" t="s">
        <v>3413</v>
      </c>
      <c r="E35" s="2" t="s">
        <v>3414</v>
      </c>
      <c r="G35" s="226">
        <v>10</v>
      </c>
      <c r="H35" s="226">
        <v>0</v>
      </c>
    </row>
    <row r="36" spans="1:8">
      <c r="A36" s="2" t="s">
        <v>943</v>
      </c>
      <c r="B36" s="2" t="s">
        <v>1541</v>
      </c>
      <c r="C36" s="2">
        <v>492191</v>
      </c>
      <c r="D36" s="2" t="s">
        <v>3428</v>
      </c>
      <c r="E36" s="2" t="s">
        <v>3429</v>
      </c>
      <c r="G36" s="226">
        <v>25</v>
      </c>
      <c r="H36" s="226">
        <v>0</v>
      </c>
    </row>
    <row r="37" spans="1:8">
      <c r="A37" s="2" t="s">
        <v>405</v>
      </c>
      <c r="B37" s="2" t="s">
        <v>1527</v>
      </c>
      <c r="C37" s="2">
        <v>492221</v>
      </c>
      <c r="D37" s="2" t="s">
        <v>3464</v>
      </c>
      <c r="E37" s="2" t="s">
        <v>3465</v>
      </c>
      <c r="F37" s="2">
        <v>1</v>
      </c>
      <c r="G37" s="226">
        <v>74</v>
      </c>
      <c r="H37" s="226">
        <v>2</v>
      </c>
    </row>
    <row r="38" spans="1:8">
      <c r="A38" s="2" t="s">
        <v>810</v>
      </c>
      <c r="B38" s="2" t="s">
        <v>2471</v>
      </c>
      <c r="C38" s="2">
        <v>492234</v>
      </c>
      <c r="D38" s="2" t="s">
        <v>3471</v>
      </c>
      <c r="E38" s="2" t="s">
        <v>3472</v>
      </c>
      <c r="G38" s="226">
        <v>71</v>
      </c>
      <c r="H38" s="226">
        <v>1</v>
      </c>
    </row>
    <row r="39" spans="1:8">
      <c r="A39" s="2" t="s">
        <v>798</v>
      </c>
      <c r="B39" s="2" t="s">
        <v>1514</v>
      </c>
      <c r="C39" s="2">
        <v>492237</v>
      </c>
      <c r="D39" s="2" t="s">
        <v>3473</v>
      </c>
      <c r="E39" s="2" t="s">
        <v>3474</v>
      </c>
      <c r="G39" s="226">
        <v>58</v>
      </c>
      <c r="H39" s="226">
        <v>0</v>
      </c>
    </row>
    <row r="40" spans="1:8">
      <c r="A40" s="2" t="s">
        <v>832</v>
      </c>
      <c r="B40" s="2" t="s">
        <v>2472</v>
      </c>
      <c r="C40" s="2">
        <v>492247</v>
      </c>
      <c r="D40" s="2" t="s">
        <v>3480</v>
      </c>
      <c r="E40" s="2" t="s">
        <v>3481</v>
      </c>
      <c r="G40" s="226">
        <v>6</v>
      </c>
      <c r="H40" s="226">
        <v>0</v>
      </c>
    </row>
    <row r="41" spans="1:8">
      <c r="A41" s="2" t="s">
        <v>760</v>
      </c>
      <c r="B41" s="2" t="s">
        <v>1512</v>
      </c>
      <c r="C41" s="2">
        <v>490054</v>
      </c>
      <c r="D41" s="2" t="s">
        <v>3403</v>
      </c>
      <c r="E41" s="2" t="s">
        <v>3404</v>
      </c>
      <c r="G41" s="226">
        <v>70</v>
      </c>
      <c r="H41" s="226">
        <v>3</v>
      </c>
    </row>
    <row r="42" spans="1:8">
      <c r="A42" s="2" t="s">
        <v>3475</v>
      </c>
      <c r="B42" s="2" t="s">
        <v>3476</v>
      </c>
      <c r="C42" s="2">
        <v>492240</v>
      </c>
      <c r="D42" s="2" t="s">
        <v>3477</v>
      </c>
      <c r="E42" s="2" t="s">
        <v>5744</v>
      </c>
      <c r="G42" s="226">
        <v>5</v>
      </c>
      <c r="H42" s="226">
        <v>0</v>
      </c>
    </row>
    <row r="43" spans="1:8">
      <c r="A43" s="2" t="s">
        <v>954</v>
      </c>
      <c r="B43" s="2" t="s">
        <v>1544</v>
      </c>
      <c r="C43" s="2">
        <v>490080</v>
      </c>
      <c r="D43" s="2" t="s">
        <v>3410</v>
      </c>
      <c r="E43" s="2" t="s">
        <v>5748</v>
      </c>
      <c r="F43" s="142"/>
      <c r="G43" s="226">
        <v>1</v>
      </c>
      <c r="H43" s="226">
        <v>0</v>
      </c>
    </row>
    <row r="44" spans="1:8">
      <c r="A44" s="2" t="s">
        <v>956</v>
      </c>
      <c r="B44" s="2" t="s">
        <v>1545</v>
      </c>
      <c r="C44" s="2">
        <v>491054</v>
      </c>
      <c r="D44" s="2" t="s">
        <v>3418</v>
      </c>
      <c r="E44" s="2" t="s">
        <v>5732</v>
      </c>
      <c r="G44" s="226">
        <v>12</v>
      </c>
      <c r="H44" s="226">
        <v>0</v>
      </c>
    </row>
    <row r="45" spans="1:8">
      <c r="A45" s="2" t="s">
        <v>938</v>
      </c>
      <c r="B45" s="2" t="s">
        <v>1540</v>
      </c>
      <c r="C45" s="2">
        <v>490047</v>
      </c>
      <c r="D45" s="2" t="s">
        <v>3392</v>
      </c>
      <c r="E45" s="2" t="s">
        <v>5743</v>
      </c>
      <c r="G45" s="226">
        <v>35</v>
      </c>
      <c r="H45" s="226">
        <v>0</v>
      </c>
    </row>
    <row r="46" spans="1:8">
      <c r="A46" s="2" t="s">
        <v>2473</v>
      </c>
      <c r="B46" s="2" t="s">
        <v>2474</v>
      </c>
      <c r="C46" s="2">
        <v>492222</v>
      </c>
      <c r="D46" s="2" t="s">
        <v>3466</v>
      </c>
      <c r="E46" s="2" t="s">
        <v>5746</v>
      </c>
      <c r="G46" s="226">
        <v>9</v>
      </c>
      <c r="H46" s="226">
        <v>0</v>
      </c>
    </row>
    <row r="47" spans="1:8">
      <c r="A47" s="2" t="s">
        <v>982</v>
      </c>
      <c r="B47" s="2" t="s">
        <v>1552</v>
      </c>
      <c r="C47" s="2">
        <v>492302</v>
      </c>
      <c r="D47" s="2" t="s">
        <v>3486</v>
      </c>
      <c r="E47" s="2" t="s">
        <v>5725</v>
      </c>
      <c r="F47" s="2">
        <v>1</v>
      </c>
      <c r="G47" s="226">
        <v>67</v>
      </c>
      <c r="H47" s="226">
        <v>3</v>
      </c>
    </row>
    <row r="48" spans="1:8">
      <c r="A48" s="2" t="s">
        <v>1366</v>
      </c>
      <c r="B48" s="2" t="s">
        <v>2475</v>
      </c>
      <c r="C48" s="2">
        <v>492244</v>
      </c>
      <c r="D48" s="2" t="s">
        <v>3478</v>
      </c>
      <c r="E48" s="2" t="s">
        <v>5751</v>
      </c>
      <c r="F48" s="142"/>
      <c r="G48" s="226">
        <v>94</v>
      </c>
      <c r="H48" s="226">
        <v>0</v>
      </c>
    </row>
    <row r="49" spans="1:8">
      <c r="A49" s="2" t="s">
        <v>580</v>
      </c>
      <c r="B49" s="2" t="s">
        <v>1538</v>
      </c>
      <c r="C49" s="2">
        <v>492249</v>
      </c>
      <c r="D49" s="2" t="s">
        <v>3482</v>
      </c>
      <c r="E49" s="2" t="s">
        <v>5722</v>
      </c>
      <c r="F49" s="2">
        <v>1</v>
      </c>
      <c r="G49" s="226">
        <v>76</v>
      </c>
      <c r="H49" s="226">
        <v>0</v>
      </c>
    </row>
    <row r="50" spans="1:8">
      <c r="A50" s="2" t="s">
        <v>1383</v>
      </c>
      <c r="B50" s="2" t="s">
        <v>2476</v>
      </c>
      <c r="C50" s="2">
        <v>492196</v>
      </c>
      <c r="D50" s="2" t="s">
        <v>3435</v>
      </c>
      <c r="E50" s="2" t="s">
        <v>5753</v>
      </c>
      <c r="G50" s="226">
        <v>4</v>
      </c>
      <c r="H50" s="226">
        <v>0</v>
      </c>
    </row>
    <row r="51" spans="1:8">
      <c r="A51" s="2" t="s">
        <v>347</v>
      </c>
      <c r="B51" s="2" t="s">
        <v>1509</v>
      </c>
      <c r="C51" s="2">
        <v>492195</v>
      </c>
      <c r="D51" s="2" t="s">
        <v>3434</v>
      </c>
      <c r="E51" s="2" t="s">
        <v>5720</v>
      </c>
      <c r="F51" s="2">
        <v>1</v>
      </c>
      <c r="G51" s="226">
        <v>114</v>
      </c>
      <c r="H51" s="226">
        <v>2</v>
      </c>
    </row>
    <row r="52" spans="1:8">
      <c r="A52" s="2" t="s">
        <v>2477</v>
      </c>
      <c r="B52" s="2" t="s">
        <v>2478</v>
      </c>
      <c r="C52" s="2">
        <v>490056</v>
      </c>
      <c r="D52" s="2" t="s">
        <v>3405</v>
      </c>
      <c r="E52" s="2" t="s">
        <v>5739</v>
      </c>
      <c r="G52" s="226">
        <v>17</v>
      </c>
      <c r="H52" s="226">
        <v>0</v>
      </c>
    </row>
    <row r="53" spans="1:8">
      <c r="A53" s="2" t="s">
        <v>934</v>
      </c>
      <c r="B53" s="2" t="s">
        <v>1539</v>
      </c>
      <c r="C53" s="2">
        <v>491023</v>
      </c>
      <c r="D53" s="2" t="s">
        <v>3417</v>
      </c>
      <c r="E53" s="2" t="s">
        <v>5740</v>
      </c>
      <c r="G53" s="226">
        <v>23</v>
      </c>
      <c r="H53" s="226">
        <v>0</v>
      </c>
    </row>
    <row r="54" spans="1:8">
      <c r="A54" s="2" t="s">
        <v>3406</v>
      </c>
      <c r="B54" s="2" t="s">
        <v>3407</v>
      </c>
      <c r="C54" s="2">
        <v>490057</v>
      </c>
      <c r="D54" s="2" t="s">
        <v>3408</v>
      </c>
      <c r="E54" s="2" t="s">
        <v>5754</v>
      </c>
      <c r="G54" s="226">
        <v>2</v>
      </c>
      <c r="H54" s="226">
        <v>0</v>
      </c>
    </row>
    <row r="55" spans="1:8">
      <c r="A55" s="2" t="s">
        <v>3483</v>
      </c>
      <c r="B55" s="2" t="s">
        <v>3484</v>
      </c>
      <c r="C55" s="2">
        <v>492250</v>
      </c>
      <c r="D55" s="2" t="s">
        <v>3485</v>
      </c>
      <c r="E55" s="2" t="s">
        <v>5738</v>
      </c>
      <c r="F55" s="142"/>
      <c r="G55" s="226">
        <v>6</v>
      </c>
      <c r="H55" s="226">
        <v>0</v>
      </c>
    </row>
    <row r="56" spans="1:8">
      <c r="A56" s="2" t="s">
        <v>1433</v>
      </c>
      <c r="B56" s="2" t="s">
        <v>1532</v>
      </c>
      <c r="C56" s="2">
        <v>492509</v>
      </c>
      <c r="D56" s="2" t="s">
        <v>3498</v>
      </c>
      <c r="E56" s="2" t="s">
        <v>5755</v>
      </c>
      <c r="G56" s="226">
        <v>7</v>
      </c>
      <c r="H56" s="226">
        <v>0</v>
      </c>
    </row>
    <row r="57" spans="1:8">
      <c r="A57" s="2" t="s">
        <v>839</v>
      </c>
      <c r="B57" s="2" t="s">
        <v>1525</v>
      </c>
      <c r="C57" s="2">
        <v>492227</v>
      </c>
      <c r="D57" s="2" t="s">
        <v>3467</v>
      </c>
      <c r="E57" s="2" t="s">
        <v>5745</v>
      </c>
      <c r="G57" s="226">
        <v>3</v>
      </c>
      <c r="H57" s="226">
        <v>0</v>
      </c>
    </row>
    <row r="58" spans="1:8">
      <c r="A58" s="2" t="s">
        <v>987</v>
      </c>
      <c r="B58" s="2" t="s">
        <v>1553</v>
      </c>
      <c r="C58" s="2">
        <v>492526</v>
      </c>
      <c r="D58" s="2" t="s">
        <v>3502</v>
      </c>
      <c r="E58" s="2" t="s">
        <v>5728</v>
      </c>
      <c r="F58" s="142"/>
      <c r="G58" s="226">
        <v>23</v>
      </c>
      <c r="H58" s="226">
        <v>0</v>
      </c>
    </row>
    <row r="59" spans="1:8">
      <c r="A59" s="2" t="s">
        <v>805</v>
      </c>
      <c r="B59" s="2" t="s">
        <v>1516</v>
      </c>
      <c r="C59" s="2">
        <v>490092</v>
      </c>
      <c r="D59" s="2" t="s">
        <v>3411</v>
      </c>
      <c r="E59" s="2" t="s">
        <v>5731</v>
      </c>
      <c r="G59" s="226">
        <v>8</v>
      </c>
      <c r="H59" s="226">
        <v>0</v>
      </c>
    </row>
    <row r="60" spans="1:8">
      <c r="A60" s="2" t="s">
        <v>827</v>
      </c>
      <c r="B60" s="2" t="s">
        <v>1521</v>
      </c>
      <c r="C60" s="2">
        <v>491082</v>
      </c>
      <c r="D60" s="2" t="s">
        <v>3419</v>
      </c>
      <c r="E60" s="2" t="s">
        <v>5734</v>
      </c>
      <c r="G60" s="226">
        <v>33</v>
      </c>
      <c r="H60" s="226">
        <v>0</v>
      </c>
    </row>
    <row r="61" spans="1:8">
      <c r="A61" s="2" t="s">
        <v>796</v>
      </c>
      <c r="B61" s="2" t="s">
        <v>1513</v>
      </c>
      <c r="C61" s="2">
        <v>492413</v>
      </c>
      <c r="D61" s="2" t="s">
        <v>3491</v>
      </c>
      <c r="E61" s="2" t="s">
        <v>5750</v>
      </c>
      <c r="F61" s="142"/>
      <c r="G61" s="226">
        <v>13</v>
      </c>
      <c r="H61" s="226">
        <v>0</v>
      </c>
    </row>
    <row r="62" spans="1:8">
      <c r="A62" s="2" t="s">
        <v>989</v>
      </c>
      <c r="B62" s="2" t="s">
        <v>2479</v>
      </c>
      <c r="C62" s="2">
        <v>492604</v>
      </c>
      <c r="D62" s="2" t="s">
        <v>3506</v>
      </c>
      <c r="E62" s="2" t="s">
        <v>5724</v>
      </c>
      <c r="F62" s="142"/>
      <c r="G62" s="226">
        <v>38</v>
      </c>
      <c r="H62" s="226">
        <v>0</v>
      </c>
    </row>
    <row r="63" spans="1:8">
      <c r="A63" s="2" t="s">
        <v>266</v>
      </c>
      <c r="B63" s="2" t="s">
        <v>5714</v>
      </c>
      <c r="C63" s="2">
        <v>492522</v>
      </c>
      <c r="D63" s="2" t="s">
        <v>3499</v>
      </c>
      <c r="E63" s="2" t="s">
        <v>5721</v>
      </c>
      <c r="F63" s="2">
        <v>1</v>
      </c>
      <c r="G63" s="226">
        <v>172</v>
      </c>
      <c r="H63" s="226">
        <v>0</v>
      </c>
    </row>
    <row r="64" spans="1:8">
      <c r="A64" s="2" t="s">
        <v>961</v>
      </c>
      <c r="B64" s="2" t="s">
        <v>1547</v>
      </c>
      <c r="C64" s="2">
        <v>492199</v>
      </c>
      <c r="D64" s="2" t="s">
        <v>3436</v>
      </c>
      <c r="E64" s="2" t="s">
        <v>5729</v>
      </c>
      <c r="G64" s="226">
        <v>55</v>
      </c>
      <c r="H64" s="226">
        <v>0</v>
      </c>
    </row>
    <row r="65" spans="1:8">
      <c r="A65" s="2" t="s">
        <v>929</v>
      </c>
      <c r="B65" s="2" t="s">
        <v>2480</v>
      </c>
      <c r="C65" s="2">
        <v>490991</v>
      </c>
      <c r="D65" s="2" t="s">
        <v>3412</v>
      </c>
      <c r="E65" s="2" t="s">
        <v>5730</v>
      </c>
      <c r="G65" s="226">
        <v>15</v>
      </c>
      <c r="H65" s="226">
        <v>0</v>
      </c>
    </row>
    <row r="66" spans="1:8">
      <c r="A66" s="2" t="s">
        <v>1384</v>
      </c>
      <c r="B66" s="2" t="s">
        <v>1511</v>
      </c>
      <c r="C66" s="2">
        <v>492246</v>
      </c>
      <c r="D66" s="2" t="s">
        <v>3479</v>
      </c>
      <c r="E66" s="2" t="s">
        <v>5752</v>
      </c>
      <c r="G66" s="226">
        <v>53</v>
      </c>
      <c r="H66" s="226">
        <v>0</v>
      </c>
    </row>
    <row r="67" spans="1:8">
      <c r="A67" s="2" t="s">
        <v>969</v>
      </c>
      <c r="B67" s="2" t="s">
        <v>1548</v>
      </c>
      <c r="C67" s="2">
        <v>492329</v>
      </c>
      <c r="D67" s="2" t="s">
        <v>3487</v>
      </c>
      <c r="E67" s="2" t="s">
        <v>5727</v>
      </c>
      <c r="G67" s="226">
        <v>79</v>
      </c>
      <c r="H67" s="226">
        <v>0</v>
      </c>
    </row>
    <row r="68" spans="1:8">
      <c r="A68" s="2" t="s">
        <v>3510</v>
      </c>
      <c r="B68" s="2" t="s">
        <v>5716</v>
      </c>
      <c r="C68" s="2">
        <v>492425</v>
      </c>
      <c r="D68" s="2" t="s">
        <v>5717</v>
      </c>
      <c r="E68" s="2" t="s">
        <v>5747</v>
      </c>
      <c r="G68" s="226">
        <v>7</v>
      </c>
      <c r="H68" s="226">
        <v>0</v>
      </c>
    </row>
    <row r="69" spans="1:8">
      <c r="A69" s="2" t="s">
        <v>887</v>
      </c>
      <c r="B69" s="2" t="s">
        <v>1534</v>
      </c>
      <c r="C69" s="2">
        <v>492228</v>
      </c>
      <c r="D69" s="2" t="s">
        <v>3468</v>
      </c>
      <c r="E69" s="2" t="s">
        <v>5741</v>
      </c>
      <c r="G69" s="226">
        <v>18</v>
      </c>
      <c r="H69" s="226">
        <v>0</v>
      </c>
    </row>
    <row r="70" spans="1:8">
      <c r="A70" s="2" t="s">
        <v>2481</v>
      </c>
      <c r="B70" s="2" t="s">
        <v>2482</v>
      </c>
      <c r="C70" s="2">
        <v>492578</v>
      </c>
      <c r="D70" s="2" t="s">
        <v>3505</v>
      </c>
      <c r="E70" s="2" t="s">
        <v>5742</v>
      </c>
      <c r="F70" s="142"/>
      <c r="G70" s="226">
        <v>6</v>
      </c>
      <c r="H70" s="226">
        <v>0</v>
      </c>
    </row>
    <row r="71" spans="1:8">
      <c r="A71" s="2" t="s">
        <v>1101</v>
      </c>
      <c r="B71" s="2" t="s">
        <v>1556</v>
      </c>
      <c r="C71" s="2">
        <v>496998</v>
      </c>
      <c r="D71" s="2" t="s">
        <v>5715</v>
      </c>
      <c r="E71" s="2" t="s">
        <v>5736</v>
      </c>
      <c r="F71" s="142"/>
      <c r="G71" s="226">
        <v>18</v>
      </c>
      <c r="H71" s="226">
        <v>0</v>
      </c>
    </row>
    <row r="72" spans="1:8">
      <c r="A72" s="2" t="s">
        <v>173</v>
      </c>
      <c r="B72" s="2" t="s">
        <v>2483</v>
      </c>
      <c r="C72" s="2">
        <v>492200</v>
      </c>
      <c r="D72" s="2" t="s">
        <v>3437</v>
      </c>
      <c r="E72" s="2" t="s">
        <v>5719</v>
      </c>
      <c r="F72" s="2">
        <v>1</v>
      </c>
      <c r="G72" s="226">
        <v>190</v>
      </c>
      <c r="H72" s="226">
        <v>3</v>
      </c>
    </row>
    <row r="73" spans="1:8">
      <c r="A73" s="2" t="s">
        <v>631</v>
      </c>
      <c r="B73" s="2" t="s">
        <v>1517</v>
      </c>
      <c r="C73" s="2">
        <v>492201</v>
      </c>
      <c r="D73" s="2" t="s">
        <v>3438</v>
      </c>
      <c r="E73" s="2" t="s">
        <v>5723</v>
      </c>
      <c r="G73" s="226">
        <v>77</v>
      </c>
      <c r="H73" s="226">
        <v>3</v>
      </c>
    </row>
    <row r="74" spans="1:8">
      <c r="A74" s="2" t="s">
        <v>820</v>
      </c>
      <c r="B74" s="2" t="s">
        <v>1518</v>
      </c>
      <c r="C74" s="2">
        <v>492356</v>
      </c>
      <c r="D74" s="2" t="s">
        <v>3490</v>
      </c>
      <c r="E74" s="2" t="s">
        <v>5735</v>
      </c>
      <c r="G74" s="226">
        <v>9</v>
      </c>
      <c r="H74" s="226">
        <v>0</v>
      </c>
    </row>
    <row r="75" spans="1:8">
      <c r="A75" s="2" t="s">
        <v>861</v>
      </c>
      <c r="B75" s="2" t="s">
        <v>1528</v>
      </c>
      <c r="C75" s="2">
        <v>490058</v>
      </c>
      <c r="D75" s="2" t="s">
        <v>3409</v>
      </c>
      <c r="E75" s="2" t="s">
        <v>5733</v>
      </c>
      <c r="G75" s="226">
        <v>26</v>
      </c>
      <c r="H75" s="226">
        <v>2</v>
      </c>
    </row>
    <row r="76" spans="1:8">
      <c r="A76"/>
    </row>
    <row r="77" spans="1:8">
      <c r="A77"/>
    </row>
    <row r="78" spans="1:8">
      <c r="A78"/>
    </row>
    <row r="79" spans="1:8">
      <c r="A79"/>
    </row>
    <row r="80" spans="1:8">
      <c r="A80"/>
    </row>
    <row r="81" spans="1:1">
      <c r="A81"/>
    </row>
    <row r="82" spans="1:1">
      <c r="A82"/>
    </row>
    <row r="83" spans="1:1">
      <c r="A83"/>
    </row>
    <row r="84" spans="1:1">
      <c r="A84"/>
    </row>
    <row r="85" spans="1:1">
      <c r="A85"/>
    </row>
    <row r="86" spans="1:1">
      <c r="A86"/>
    </row>
    <row r="87" spans="1:1">
      <c r="A87"/>
    </row>
    <row r="88" spans="1:1">
      <c r="A88"/>
    </row>
    <row r="89" spans="1:1">
      <c r="A89"/>
    </row>
    <row r="90" spans="1:1">
      <c r="A90"/>
    </row>
    <row r="91" spans="1:1">
      <c r="A91"/>
    </row>
    <row r="92" spans="1:1">
      <c r="A92"/>
    </row>
    <row r="93" spans="1:1">
      <c r="A93"/>
    </row>
    <row r="94" spans="1:1">
      <c r="A94"/>
    </row>
    <row r="95" spans="1:1">
      <c r="A95"/>
    </row>
    <row r="96" spans="1:1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  <row r="103" spans="1:1">
      <c r="A103"/>
    </row>
    <row r="104" spans="1:1">
      <c r="A104"/>
    </row>
    <row r="105" spans="1:1">
      <c r="A105"/>
    </row>
    <row r="106" spans="1:1">
      <c r="A106"/>
    </row>
    <row r="107" spans="1:1">
      <c r="A107"/>
    </row>
    <row r="108" spans="1:1">
      <c r="A108"/>
    </row>
    <row r="109" spans="1:1">
      <c r="A109"/>
    </row>
    <row r="110" spans="1:1">
      <c r="A110"/>
    </row>
    <row r="111" spans="1:1">
      <c r="A111"/>
    </row>
    <row r="112" spans="1:1">
      <c r="A112"/>
    </row>
    <row r="113" spans="1:1">
      <c r="A113"/>
    </row>
    <row r="114" spans="1:1">
      <c r="A114"/>
    </row>
    <row r="115" spans="1:1">
      <c r="A115"/>
    </row>
    <row r="116" spans="1:1">
      <c r="A116"/>
    </row>
    <row r="117" spans="1:1">
      <c r="A117"/>
    </row>
    <row r="118" spans="1:1">
      <c r="A118"/>
    </row>
    <row r="119" spans="1:1">
      <c r="A119"/>
    </row>
    <row r="120" spans="1:1">
      <c r="A120"/>
    </row>
    <row r="121" spans="1:1">
      <c r="A121"/>
    </row>
    <row r="122" spans="1:1">
      <c r="A122"/>
    </row>
    <row r="123" spans="1:1">
      <c r="A123"/>
    </row>
    <row r="124" spans="1:1">
      <c r="A124"/>
    </row>
    <row r="125" spans="1:1">
      <c r="A125"/>
    </row>
    <row r="126" spans="1:1">
      <c r="A126"/>
    </row>
    <row r="127" spans="1:1">
      <c r="A127"/>
    </row>
    <row r="128" spans="1:1">
      <c r="A128"/>
    </row>
    <row r="129" spans="1:1">
      <c r="A129"/>
    </row>
    <row r="130" spans="1:1">
      <c r="A130"/>
    </row>
    <row r="131" spans="1:1">
      <c r="A131"/>
    </row>
    <row r="132" spans="1:1">
      <c r="A132"/>
    </row>
    <row r="133" spans="1:1">
      <c r="A133"/>
    </row>
    <row r="134" spans="1:1">
      <c r="A134"/>
    </row>
    <row r="135" spans="1:1">
      <c r="A135"/>
    </row>
    <row r="136" spans="1:1">
      <c r="A136"/>
    </row>
    <row r="137" spans="1:1">
      <c r="A137"/>
    </row>
    <row r="138" spans="1:1">
      <c r="A138"/>
    </row>
    <row r="139" spans="1:1">
      <c r="A139"/>
    </row>
    <row r="140" spans="1:1">
      <c r="A140"/>
    </row>
    <row r="141" spans="1:1">
      <c r="A141"/>
    </row>
    <row r="142" spans="1:1">
      <c r="A142"/>
    </row>
    <row r="143" spans="1:1">
      <c r="A143"/>
    </row>
    <row r="144" spans="1:1">
      <c r="A144"/>
    </row>
    <row r="145" spans="1:1">
      <c r="A145"/>
    </row>
    <row r="146" spans="1:1">
      <c r="A146"/>
    </row>
    <row r="147" spans="1:1">
      <c r="A147"/>
    </row>
    <row r="148" spans="1:1">
      <c r="A148"/>
    </row>
    <row r="149" spans="1:1">
      <c r="A149"/>
    </row>
    <row r="150" spans="1:1">
      <c r="A150"/>
    </row>
    <row r="151" spans="1:1">
      <c r="A151"/>
    </row>
    <row r="152" spans="1:1">
      <c r="A152"/>
    </row>
    <row r="153" spans="1:1">
      <c r="A153"/>
    </row>
    <row r="154" spans="1:1">
      <c r="A154"/>
    </row>
    <row r="155" spans="1:1">
      <c r="A155"/>
    </row>
    <row r="156" spans="1:1">
      <c r="A156"/>
    </row>
    <row r="157" spans="1:1">
      <c r="A157"/>
    </row>
    <row r="158" spans="1:1">
      <c r="A158"/>
    </row>
    <row r="159" spans="1:1">
      <c r="A159"/>
    </row>
    <row r="160" spans="1:1">
      <c r="A160"/>
    </row>
    <row r="161" spans="1:1">
      <c r="A161"/>
    </row>
    <row r="162" spans="1:1">
      <c r="A162"/>
    </row>
    <row r="163" spans="1:1">
      <c r="A163"/>
    </row>
    <row r="164" spans="1:1">
      <c r="A164"/>
    </row>
    <row r="165" spans="1:1">
      <c r="A165"/>
    </row>
    <row r="166" spans="1:1">
      <c r="A166"/>
    </row>
    <row r="167" spans="1:1">
      <c r="A167"/>
    </row>
    <row r="168" spans="1:1">
      <c r="A168"/>
    </row>
    <row r="169" spans="1:1">
      <c r="A169"/>
    </row>
    <row r="170" spans="1:1">
      <c r="A170"/>
    </row>
    <row r="171" spans="1:1">
      <c r="A171"/>
    </row>
    <row r="172" spans="1:1">
      <c r="A172"/>
    </row>
    <row r="173" spans="1:1">
      <c r="A173"/>
    </row>
    <row r="174" spans="1:1">
      <c r="A174"/>
    </row>
    <row r="175" spans="1:1">
      <c r="A175"/>
    </row>
    <row r="176" spans="1:1">
      <c r="A176"/>
    </row>
    <row r="177" spans="1:1">
      <c r="A177"/>
    </row>
    <row r="178" spans="1:1">
      <c r="A178"/>
    </row>
    <row r="179" spans="1:1">
      <c r="A179"/>
    </row>
    <row r="180" spans="1:1">
      <c r="A180"/>
    </row>
    <row r="181" spans="1:1">
      <c r="A181"/>
    </row>
    <row r="182" spans="1:1">
      <c r="A182"/>
    </row>
    <row r="183" spans="1:1">
      <c r="A183"/>
    </row>
    <row r="184" spans="1:1">
      <c r="A184"/>
    </row>
    <row r="185" spans="1:1">
      <c r="A185"/>
    </row>
    <row r="186" spans="1:1">
      <c r="A186"/>
    </row>
    <row r="187" spans="1:1">
      <c r="A187"/>
    </row>
    <row r="188" spans="1:1">
      <c r="A188"/>
    </row>
    <row r="189" spans="1:1">
      <c r="A189"/>
    </row>
    <row r="190" spans="1:1">
      <c r="A190"/>
    </row>
    <row r="191" spans="1:1">
      <c r="A191"/>
    </row>
    <row r="192" spans="1:1">
      <c r="A192"/>
    </row>
    <row r="193" spans="1:1">
      <c r="A193"/>
    </row>
    <row r="194" spans="1:1">
      <c r="A194"/>
    </row>
    <row r="195" spans="1:1">
      <c r="A195"/>
    </row>
    <row r="196" spans="1:1">
      <c r="A196"/>
    </row>
    <row r="197" spans="1:1">
      <c r="A197"/>
    </row>
    <row r="198" spans="1:1">
      <c r="A198"/>
    </row>
    <row r="199" spans="1:1">
      <c r="A199"/>
    </row>
    <row r="200" spans="1:1">
      <c r="A200"/>
    </row>
    <row r="201" spans="1:1">
      <c r="A201"/>
    </row>
    <row r="202" spans="1:1">
      <c r="A202"/>
    </row>
    <row r="203" spans="1:1">
      <c r="A203"/>
    </row>
    <row r="204" spans="1:1">
      <c r="A204"/>
    </row>
    <row r="205" spans="1:1">
      <c r="A205"/>
    </row>
    <row r="206" spans="1:1">
      <c r="A206"/>
    </row>
    <row r="207" spans="1:1">
      <c r="A207"/>
    </row>
    <row r="208" spans="1:1">
      <c r="A208"/>
    </row>
    <row r="209" spans="1:1">
      <c r="A209"/>
    </row>
    <row r="210" spans="1:1">
      <c r="A210"/>
    </row>
    <row r="211" spans="1:1">
      <c r="A211"/>
    </row>
    <row r="212" spans="1:1">
      <c r="A212"/>
    </row>
    <row r="213" spans="1:1">
      <c r="A213"/>
    </row>
    <row r="214" spans="1:1">
      <c r="A214"/>
    </row>
    <row r="215" spans="1:1">
      <c r="A215"/>
    </row>
    <row r="216" spans="1:1">
      <c r="A216"/>
    </row>
    <row r="217" spans="1:1">
      <c r="A217"/>
    </row>
    <row r="218" spans="1:1">
      <c r="A218"/>
    </row>
    <row r="219" spans="1:1">
      <c r="A219"/>
    </row>
    <row r="220" spans="1:1">
      <c r="A220"/>
    </row>
    <row r="221" spans="1:1">
      <c r="A221"/>
    </row>
    <row r="222" spans="1:1">
      <c r="A222"/>
    </row>
    <row r="223" spans="1:1">
      <c r="A223"/>
    </row>
    <row r="224" spans="1:1">
      <c r="A224"/>
    </row>
    <row r="225" spans="1:1">
      <c r="A225"/>
    </row>
    <row r="226" spans="1:1">
      <c r="A226"/>
    </row>
    <row r="227" spans="1:1">
      <c r="A227"/>
    </row>
    <row r="228" spans="1:1">
      <c r="A228"/>
    </row>
    <row r="229" spans="1:1">
      <c r="A229"/>
    </row>
    <row r="230" spans="1:1">
      <c r="A230"/>
    </row>
    <row r="231" spans="1:1">
      <c r="A231"/>
    </row>
    <row r="232" spans="1:1">
      <c r="A232"/>
    </row>
    <row r="233" spans="1:1">
      <c r="A233"/>
    </row>
    <row r="234" spans="1:1">
      <c r="A234"/>
    </row>
    <row r="235" spans="1:1">
      <c r="A235"/>
    </row>
    <row r="236" spans="1:1">
      <c r="A236"/>
    </row>
    <row r="237" spans="1:1">
      <c r="A237"/>
    </row>
    <row r="238" spans="1:1">
      <c r="A238"/>
    </row>
    <row r="239" spans="1:1">
      <c r="A239"/>
    </row>
    <row r="240" spans="1:1">
      <c r="A240"/>
    </row>
    <row r="241" spans="1:1">
      <c r="A241"/>
    </row>
    <row r="242" spans="1:1">
      <c r="A242"/>
    </row>
    <row r="243" spans="1:1">
      <c r="A243"/>
    </row>
    <row r="244" spans="1:1">
      <c r="A244"/>
    </row>
    <row r="245" spans="1:1">
      <c r="A245"/>
    </row>
    <row r="246" spans="1:1">
      <c r="A246"/>
    </row>
    <row r="247" spans="1:1">
      <c r="A247"/>
    </row>
    <row r="248" spans="1:1">
      <c r="A248"/>
    </row>
    <row r="249" spans="1:1">
      <c r="A249"/>
    </row>
    <row r="250" spans="1:1">
      <c r="A250"/>
    </row>
    <row r="251" spans="1:1">
      <c r="A251"/>
    </row>
    <row r="252" spans="1:1">
      <c r="A252"/>
    </row>
    <row r="253" spans="1:1">
      <c r="A253"/>
    </row>
    <row r="254" spans="1:1">
      <c r="A254"/>
    </row>
    <row r="255" spans="1:1">
      <c r="A255"/>
    </row>
    <row r="256" spans="1:1">
      <c r="A256"/>
    </row>
    <row r="257" spans="1:1">
      <c r="A257"/>
    </row>
    <row r="258" spans="1:1">
      <c r="A258"/>
    </row>
    <row r="259" spans="1:1">
      <c r="A259"/>
    </row>
    <row r="260" spans="1:1">
      <c r="A260"/>
    </row>
    <row r="261" spans="1:1">
      <c r="A261"/>
    </row>
    <row r="262" spans="1:1">
      <c r="A262"/>
    </row>
    <row r="263" spans="1:1">
      <c r="A263"/>
    </row>
    <row r="264" spans="1:1">
      <c r="A264"/>
    </row>
    <row r="265" spans="1:1">
      <c r="A265"/>
    </row>
    <row r="266" spans="1:1">
      <c r="A266"/>
    </row>
    <row r="267" spans="1:1">
      <c r="A267"/>
    </row>
    <row r="268" spans="1:1">
      <c r="A268"/>
    </row>
    <row r="269" spans="1:1">
      <c r="A269"/>
    </row>
    <row r="270" spans="1:1">
      <c r="A270"/>
    </row>
    <row r="271" spans="1:1">
      <c r="A271"/>
    </row>
    <row r="272" spans="1:1">
      <c r="A272"/>
    </row>
    <row r="273" spans="1:1">
      <c r="A273"/>
    </row>
    <row r="274" spans="1:1">
      <c r="A274"/>
    </row>
    <row r="275" spans="1:1">
      <c r="A275"/>
    </row>
    <row r="276" spans="1:1">
      <c r="A276"/>
    </row>
    <row r="277" spans="1:1">
      <c r="A277"/>
    </row>
    <row r="278" spans="1:1">
      <c r="A278"/>
    </row>
    <row r="279" spans="1:1">
      <c r="A279"/>
    </row>
    <row r="280" spans="1:1">
      <c r="A280"/>
    </row>
    <row r="281" spans="1:1">
      <c r="A281"/>
    </row>
    <row r="282" spans="1:1">
      <c r="A282"/>
    </row>
    <row r="283" spans="1:1">
      <c r="A283"/>
    </row>
    <row r="284" spans="1:1">
      <c r="A284"/>
    </row>
    <row r="285" spans="1:1">
      <c r="A285"/>
    </row>
    <row r="286" spans="1:1">
      <c r="A286"/>
    </row>
    <row r="287" spans="1:1">
      <c r="A287"/>
    </row>
    <row r="288" spans="1:1">
      <c r="A288"/>
    </row>
    <row r="289" spans="1:1">
      <c r="A289"/>
    </row>
    <row r="290" spans="1:1">
      <c r="A290"/>
    </row>
    <row r="291" spans="1:1">
      <c r="A291"/>
    </row>
    <row r="292" spans="1:1">
      <c r="A292"/>
    </row>
    <row r="293" spans="1:1">
      <c r="A293"/>
    </row>
    <row r="294" spans="1:1">
      <c r="A294"/>
    </row>
    <row r="295" spans="1:1">
      <c r="A295"/>
    </row>
    <row r="296" spans="1:1">
      <c r="A296"/>
    </row>
    <row r="297" spans="1:1">
      <c r="A297"/>
    </row>
    <row r="298" spans="1:1">
      <c r="A298"/>
    </row>
    <row r="299" spans="1:1">
      <c r="A299"/>
    </row>
    <row r="300" spans="1:1">
      <c r="A300"/>
    </row>
    <row r="301" spans="1:1">
      <c r="A301"/>
    </row>
    <row r="302" spans="1:1">
      <c r="A302"/>
    </row>
    <row r="303" spans="1:1">
      <c r="A303"/>
    </row>
    <row r="304" spans="1:1">
      <c r="A304"/>
    </row>
    <row r="305" spans="1:1">
      <c r="A305"/>
    </row>
    <row r="306" spans="1:1">
      <c r="A306"/>
    </row>
    <row r="307" spans="1:1">
      <c r="A307"/>
    </row>
    <row r="308" spans="1:1">
      <c r="A308"/>
    </row>
    <row r="309" spans="1:1">
      <c r="A309"/>
    </row>
    <row r="310" spans="1:1">
      <c r="A310"/>
    </row>
    <row r="311" spans="1:1">
      <c r="A311"/>
    </row>
    <row r="312" spans="1:1">
      <c r="A312"/>
    </row>
    <row r="313" spans="1:1">
      <c r="A313"/>
    </row>
    <row r="314" spans="1:1">
      <c r="A314"/>
    </row>
    <row r="315" spans="1:1">
      <c r="A315"/>
    </row>
    <row r="316" spans="1:1">
      <c r="A316"/>
    </row>
    <row r="317" spans="1:1">
      <c r="A317"/>
    </row>
    <row r="318" spans="1:1">
      <c r="A318"/>
    </row>
    <row r="319" spans="1:1">
      <c r="A319"/>
    </row>
    <row r="320" spans="1:1">
      <c r="A320"/>
    </row>
    <row r="321" spans="1:1">
      <c r="A321"/>
    </row>
    <row r="322" spans="1:1">
      <c r="A322"/>
    </row>
    <row r="323" spans="1:1">
      <c r="A323"/>
    </row>
    <row r="324" spans="1:1">
      <c r="A324"/>
    </row>
    <row r="325" spans="1:1">
      <c r="A325"/>
    </row>
    <row r="326" spans="1:1">
      <c r="A326"/>
    </row>
    <row r="327" spans="1:1">
      <c r="A327"/>
    </row>
    <row r="328" spans="1:1">
      <c r="A328"/>
    </row>
    <row r="329" spans="1:1">
      <c r="A329"/>
    </row>
    <row r="330" spans="1:1">
      <c r="A330"/>
    </row>
    <row r="331" spans="1:1">
      <c r="A331"/>
    </row>
    <row r="332" spans="1:1">
      <c r="A332"/>
    </row>
    <row r="333" spans="1:1">
      <c r="A333"/>
    </row>
    <row r="334" spans="1:1">
      <c r="A334"/>
    </row>
    <row r="335" spans="1:1">
      <c r="A335"/>
    </row>
    <row r="336" spans="1:1">
      <c r="A336"/>
    </row>
    <row r="337" spans="1:1">
      <c r="A337"/>
    </row>
    <row r="338" spans="1:1">
      <c r="A338"/>
    </row>
    <row r="339" spans="1:1">
      <c r="A339"/>
    </row>
    <row r="340" spans="1:1">
      <c r="A340"/>
    </row>
    <row r="341" spans="1:1">
      <c r="A341"/>
    </row>
    <row r="342" spans="1:1">
      <c r="A342"/>
    </row>
    <row r="343" spans="1:1">
      <c r="A343"/>
    </row>
    <row r="344" spans="1:1">
      <c r="A344"/>
    </row>
    <row r="345" spans="1:1">
      <c r="A345"/>
    </row>
    <row r="346" spans="1:1">
      <c r="A346"/>
    </row>
    <row r="347" spans="1:1">
      <c r="A347"/>
    </row>
    <row r="348" spans="1:1">
      <c r="A348"/>
    </row>
    <row r="349" spans="1:1">
      <c r="A349"/>
    </row>
    <row r="350" spans="1:1">
      <c r="A350"/>
    </row>
    <row r="351" spans="1:1">
      <c r="A351"/>
    </row>
    <row r="352" spans="1:1">
      <c r="A352"/>
    </row>
    <row r="353" spans="1:1">
      <c r="A353"/>
    </row>
    <row r="354" spans="1:1">
      <c r="A354"/>
    </row>
    <row r="355" spans="1:1">
      <c r="A355"/>
    </row>
    <row r="356" spans="1:1">
      <c r="A356"/>
    </row>
    <row r="357" spans="1:1">
      <c r="A357"/>
    </row>
    <row r="358" spans="1:1">
      <c r="A358"/>
    </row>
    <row r="359" spans="1:1">
      <c r="A359"/>
    </row>
    <row r="360" spans="1:1">
      <c r="A360"/>
    </row>
    <row r="361" spans="1:1">
      <c r="A361"/>
    </row>
    <row r="362" spans="1:1">
      <c r="A362"/>
    </row>
    <row r="363" spans="1:1">
      <c r="A363"/>
    </row>
    <row r="364" spans="1:1">
      <c r="A364"/>
    </row>
    <row r="365" spans="1:1">
      <c r="A365"/>
    </row>
    <row r="366" spans="1:1">
      <c r="A366"/>
    </row>
    <row r="367" spans="1:1">
      <c r="A367"/>
    </row>
    <row r="368" spans="1:1">
      <c r="A368"/>
    </row>
    <row r="369" spans="1:1">
      <c r="A369"/>
    </row>
    <row r="370" spans="1:1">
      <c r="A370"/>
    </row>
    <row r="371" spans="1:1">
      <c r="A371"/>
    </row>
    <row r="372" spans="1:1">
      <c r="A372"/>
    </row>
    <row r="373" spans="1:1">
      <c r="A373"/>
    </row>
    <row r="374" spans="1:1">
      <c r="A374"/>
    </row>
    <row r="375" spans="1:1">
      <c r="A375"/>
    </row>
    <row r="376" spans="1:1">
      <c r="A376"/>
    </row>
    <row r="377" spans="1:1">
      <c r="A377"/>
    </row>
    <row r="378" spans="1:1">
      <c r="A378"/>
    </row>
    <row r="379" spans="1:1">
      <c r="A379"/>
    </row>
    <row r="380" spans="1:1">
      <c r="A380"/>
    </row>
    <row r="381" spans="1:1">
      <c r="A381"/>
    </row>
    <row r="382" spans="1:1">
      <c r="A382"/>
    </row>
    <row r="383" spans="1:1">
      <c r="A383"/>
    </row>
    <row r="384" spans="1:1">
      <c r="A384"/>
    </row>
    <row r="385" spans="1:1">
      <c r="A385"/>
    </row>
    <row r="386" spans="1:1">
      <c r="A386"/>
    </row>
    <row r="387" spans="1:1">
      <c r="A387"/>
    </row>
    <row r="388" spans="1:1">
      <c r="A388"/>
    </row>
    <row r="389" spans="1:1">
      <c r="A389"/>
    </row>
    <row r="390" spans="1:1">
      <c r="A390"/>
    </row>
    <row r="391" spans="1:1">
      <c r="A391"/>
    </row>
    <row r="392" spans="1:1">
      <c r="A392"/>
    </row>
    <row r="393" spans="1:1">
      <c r="A393"/>
    </row>
    <row r="394" spans="1:1">
      <c r="A394"/>
    </row>
    <row r="395" spans="1:1">
      <c r="A395"/>
    </row>
    <row r="396" spans="1:1">
      <c r="A396"/>
    </row>
    <row r="397" spans="1:1">
      <c r="A397"/>
    </row>
    <row r="398" spans="1:1">
      <c r="A398"/>
    </row>
    <row r="399" spans="1:1">
      <c r="A399"/>
    </row>
    <row r="400" spans="1:1">
      <c r="A400"/>
    </row>
    <row r="401" spans="1:1">
      <c r="A401"/>
    </row>
    <row r="402" spans="1:1">
      <c r="A402"/>
    </row>
    <row r="403" spans="1:1">
      <c r="A403"/>
    </row>
    <row r="404" spans="1:1">
      <c r="A404"/>
    </row>
    <row r="405" spans="1:1">
      <c r="A405"/>
    </row>
    <row r="406" spans="1:1">
      <c r="A406"/>
    </row>
    <row r="407" spans="1:1">
      <c r="A407"/>
    </row>
    <row r="408" spans="1:1">
      <c r="A408"/>
    </row>
    <row r="409" spans="1:1">
      <c r="A409"/>
    </row>
    <row r="410" spans="1:1">
      <c r="A410"/>
    </row>
    <row r="411" spans="1:1">
      <c r="A411"/>
    </row>
    <row r="412" spans="1:1">
      <c r="A412"/>
    </row>
    <row r="413" spans="1:1">
      <c r="A413"/>
    </row>
    <row r="414" spans="1:1">
      <c r="A414"/>
    </row>
    <row r="415" spans="1:1">
      <c r="A415"/>
    </row>
    <row r="416" spans="1:1">
      <c r="A416"/>
    </row>
    <row r="417" spans="1:1">
      <c r="A417"/>
    </row>
    <row r="418" spans="1:1">
      <c r="A418"/>
    </row>
    <row r="419" spans="1:1">
      <c r="A419"/>
    </row>
    <row r="420" spans="1:1">
      <c r="A420"/>
    </row>
    <row r="421" spans="1:1">
      <c r="A421"/>
    </row>
    <row r="422" spans="1:1">
      <c r="A422"/>
    </row>
    <row r="423" spans="1:1">
      <c r="A423"/>
    </row>
    <row r="424" spans="1:1">
      <c r="A424"/>
    </row>
    <row r="425" spans="1:1">
      <c r="A425"/>
    </row>
    <row r="426" spans="1:1">
      <c r="A426"/>
    </row>
    <row r="427" spans="1:1">
      <c r="A427"/>
    </row>
    <row r="428" spans="1:1">
      <c r="A428"/>
    </row>
    <row r="429" spans="1:1">
      <c r="A429"/>
    </row>
    <row r="430" spans="1:1">
      <c r="A430"/>
    </row>
    <row r="431" spans="1:1">
      <c r="A431"/>
    </row>
    <row r="432" spans="1:1">
      <c r="A432"/>
    </row>
    <row r="433" spans="1:1">
      <c r="A433"/>
    </row>
    <row r="434" spans="1:1">
      <c r="A434"/>
    </row>
    <row r="435" spans="1:1">
      <c r="A435"/>
    </row>
    <row r="436" spans="1:1">
      <c r="A436"/>
    </row>
    <row r="437" spans="1:1">
      <c r="A437"/>
    </row>
    <row r="438" spans="1:1">
      <c r="A438"/>
    </row>
    <row r="439" spans="1:1">
      <c r="A439"/>
    </row>
    <row r="440" spans="1:1">
      <c r="A440"/>
    </row>
    <row r="441" spans="1:1">
      <c r="A441"/>
    </row>
    <row r="442" spans="1:1">
      <c r="A442"/>
    </row>
    <row r="443" spans="1:1">
      <c r="A443"/>
    </row>
    <row r="444" spans="1:1">
      <c r="A444"/>
    </row>
    <row r="445" spans="1:1">
      <c r="A445"/>
    </row>
    <row r="446" spans="1:1">
      <c r="A446"/>
    </row>
    <row r="447" spans="1:1">
      <c r="A447"/>
    </row>
    <row r="448" spans="1:1">
      <c r="A448"/>
    </row>
    <row r="449" spans="1:1">
      <c r="A449"/>
    </row>
    <row r="450" spans="1:1">
      <c r="A450"/>
    </row>
    <row r="451" spans="1:1">
      <c r="A451"/>
    </row>
    <row r="452" spans="1:1">
      <c r="A452"/>
    </row>
    <row r="453" spans="1:1">
      <c r="A453"/>
    </row>
    <row r="454" spans="1:1">
      <c r="A454"/>
    </row>
    <row r="455" spans="1:1">
      <c r="A455"/>
    </row>
    <row r="456" spans="1:1">
      <c r="A456"/>
    </row>
    <row r="457" spans="1:1">
      <c r="A457"/>
    </row>
    <row r="458" spans="1:1">
      <c r="A458"/>
    </row>
    <row r="459" spans="1:1">
      <c r="A459"/>
    </row>
    <row r="460" spans="1:1">
      <c r="A460"/>
    </row>
    <row r="461" spans="1:1">
      <c r="A461"/>
    </row>
    <row r="462" spans="1:1">
      <c r="A462"/>
    </row>
    <row r="463" spans="1:1">
      <c r="A463"/>
    </row>
    <row r="464" spans="1:1">
      <c r="A464"/>
    </row>
    <row r="465" spans="1:1">
      <c r="A465"/>
    </row>
    <row r="466" spans="1:1">
      <c r="A466"/>
    </row>
    <row r="467" spans="1:1">
      <c r="A467"/>
    </row>
    <row r="468" spans="1:1">
      <c r="A468"/>
    </row>
    <row r="469" spans="1:1">
      <c r="A469"/>
    </row>
    <row r="470" spans="1:1">
      <c r="A470"/>
    </row>
    <row r="471" spans="1:1">
      <c r="A471"/>
    </row>
    <row r="472" spans="1:1">
      <c r="A472"/>
    </row>
    <row r="473" spans="1:1">
      <c r="A473"/>
    </row>
    <row r="474" spans="1:1">
      <c r="A474"/>
    </row>
    <row r="475" spans="1:1">
      <c r="A475"/>
    </row>
    <row r="476" spans="1:1">
      <c r="A476"/>
    </row>
    <row r="477" spans="1:1">
      <c r="A477"/>
    </row>
    <row r="478" spans="1:1">
      <c r="A478"/>
    </row>
    <row r="479" spans="1:1">
      <c r="A479"/>
    </row>
    <row r="480" spans="1:1">
      <c r="A480"/>
    </row>
    <row r="481" spans="1:1">
      <c r="A481"/>
    </row>
    <row r="482" spans="1:1">
      <c r="A482"/>
    </row>
    <row r="483" spans="1:1">
      <c r="A483"/>
    </row>
    <row r="484" spans="1:1">
      <c r="A484"/>
    </row>
    <row r="485" spans="1:1">
      <c r="A485"/>
    </row>
    <row r="486" spans="1:1">
      <c r="A486"/>
    </row>
    <row r="487" spans="1:1">
      <c r="A487"/>
    </row>
    <row r="488" spans="1:1">
      <c r="A488"/>
    </row>
    <row r="489" spans="1:1">
      <c r="A489"/>
    </row>
    <row r="490" spans="1:1">
      <c r="A490"/>
    </row>
    <row r="491" spans="1:1">
      <c r="A491"/>
    </row>
    <row r="492" spans="1:1">
      <c r="A492"/>
    </row>
    <row r="493" spans="1:1">
      <c r="A493"/>
    </row>
    <row r="494" spans="1:1">
      <c r="A494"/>
    </row>
    <row r="495" spans="1:1">
      <c r="A495"/>
    </row>
    <row r="496" spans="1:1">
      <c r="A496"/>
    </row>
    <row r="497" spans="1:1">
      <c r="A497"/>
    </row>
    <row r="498" spans="1:1">
      <c r="A498"/>
    </row>
    <row r="499" spans="1:1">
      <c r="A499"/>
    </row>
    <row r="500" spans="1:1">
      <c r="A500"/>
    </row>
    <row r="501" spans="1:1">
      <c r="A501"/>
    </row>
    <row r="502" spans="1:1">
      <c r="A502"/>
    </row>
    <row r="503" spans="1:1">
      <c r="A503"/>
    </row>
    <row r="504" spans="1:1">
      <c r="A504"/>
    </row>
    <row r="505" spans="1:1">
      <c r="A505"/>
    </row>
    <row r="506" spans="1:1">
      <c r="A506"/>
    </row>
    <row r="507" spans="1:1">
      <c r="A507"/>
    </row>
    <row r="508" spans="1:1">
      <c r="A508"/>
    </row>
    <row r="509" spans="1:1">
      <c r="A509"/>
    </row>
    <row r="510" spans="1:1">
      <c r="A510"/>
    </row>
    <row r="511" spans="1:1">
      <c r="A511"/>
    </row>
    <row r="512" spans="1:1">
      <c r="A512"/>
    </row>
    <row r="513" spans="1:1">
      <c r="A513"/>
    </row>
    <row r="514" spans="1:1">
      <c r="A514"/>
    </row>
    <row r="515" spans="1:1">
      <c r="A515"/>
    </row>
    <row r="516" spans="1:1">
      <c r="A516"/>
    </row>
    <row r="517" spans="1:1">
      <c r="A517"/>
    </row>
    <row r="518" spans="1:1">
      <c r="A518"/>
    </row>
    <row r="519" spans="1:1">
      <c r="A519"/>
    </row>
    <row r="520" spans="1:1">
      <c r="A520"/>
    </row>
    <row r="521" spans="1:1">
      <c r="A521"/>
    </row>
    <row r="522" spans="1:1">
      <c r="A522"/>
    </row>
    <row r="523" spans="1:1">
      <c r="A523"/>
    </row>
    <row r="524" spans="1:1">
      <c r="A524"/>
    </row>
    <row r="525" spans="1:1">
      <c r="A525"/>
    </row>
    <row r="526" spans="1:1">
      <c r="A526"/>
    </row>
    <row r="527" spans="1:1">
      <c r="A527"/>
    </row>
    <row r="528" spans="1:1">
      <c r="A528"/>
    </row>
    <row r="529" spans="1:1">
      <c r="A529"/>
    </row>
    <row r="530" spans="1:1">
      <c r="A530"/>
    </row>
    <row r="531" spans="1:1">
      <c r="A531"/>
    </row>
    <row r="532" spans="1:1">
      <c r="A532"/>
    </row>
    <row r="533" spans="1:1">
      <c r="A533"/>
    </row>
    <row r="534" spans="1:1">
      <c r="A534"/>
    </row>
    <row r="535" spans="1:1">
      <c r="A535"/>
    </row>
    <row r="536" spans="1:1">
      <c r="A536"/>
    </row>
    <row r="537" spans="1:1">
      <c r="A537"/>
    </row>
    <row r="538" spans="1:1">
      <c r="A538"/>
    </row>
    <row r="539" spans="1:1">
      <c r="A539"/>
    </row>
    <row r="540" spans="1:1">
      <c r="A540"/>
    </row>
    <row r="541" spans="1:1">
      <c r="A541"/>
    </row>
    <row r="542" spans="1:1">
      <c r="A542"/>
    </row>
    <row r="543" spans="1:1">
      <c r="A543"/>
    </row>
    <row r="544" spans="1:1">
      <c r="A544"/>
    </row>
    <row r="545" spans="1:1">
      <c r="A545"/>
    </row>
    <row r="546" spans="1:1">
      <c r="A546"/>
    </row>
    <row r="547" spans="1:1">
      <c r="A547"/>
    </row>
    <row r="548" spans="1:1">
      <c r="A548"/>
    </row>
    <row r="549" spans="1:1">
      <c r="A549"/>
    </row>
    <row r="550" spans="1:1">
      <c r="A550"/>
    </row>
    <row r="551" spans="1:1">
      <c r="A551"/>
    </row>
    <row r="552" spans="1:1">
      <c r="A552"/>
    </row>
    <row r="553" spans="1:1">
      <c r="A553"/>
    </row>
    <row r="554" spans="1:1">
      <c r="A554"/>
    </row>
    <row r="555" spans="1:1">
      <c r="A555"/>
    </row>
    <row r="556" spans="1:1">
      <c r="A556"/>
    </row>
    <row r="557" spans="1:1">
      <c r="A557"/>
    </row>
    <row r="558" spans="1:1">
      <c r="A558"/>
    </row>
    <row r="559" spans="1:1">
      <c r="A559"/>
    </row>
    <row r="560" spans="1:1">
      <c r="A560"/>
    </row>
    <row r="561" spans="1:1">
      <c r="A561"/>
    </row>
    <row r="562" spans="1:1">
      <c r="A562"/>
    </row>
    <row r="563" spans="1:1">
      <c r="A563"/>
    </row>
    <row r="564" spans="1:1">
      <c r="A564"/>
    </row>
    <row r="565" spans="1:1">
      <c r="A565"/>
    </row>
    <row r="566" spans="1:1">
      <c r="A566"/>
    </row>
    <row r="567" spans="1:1">
      <c r="A567"/>
    </row>
    <row r="568" spans="1:1">
      <c r="A568"/>
    </row>
    <row r="569" spans="1:1">
      <c r="A569"/>
    </row>
    <row r="570" spans="1:1">
      <c r="A570"/>
    </row>
    <row r="571" spans="1:1">
      <c r="A571"/>
    </row>
    <row r="572" spans="1:1">
      <c r="A572"/>
    </row>
    <row r="573" spans="1:1">
      <c r="A573"/>
    </row>
    <row r="574" spans="1:1">
      <c r="A574"/>
    </row>
    <row r="575" spans="1:1">
      <c r="A575"/>
    </row>
    <row r="576" spans="1:1">
      <c r="A576"/>
    </row>
    <row r="577" spans="1:1">
      <c r="A577"/>
    </row>
    <row r="578" spans="1:1">
      <c r="A578"/>
    </row>
    <row r="579" spans="1:1">
      <c r="A579"/>
    </row>
    <row r="580" spans="1:1">
      <c r="A580"/>
    </row>
    <row r="581" spans="1:1">
      <c r="A581"/>
    </row>
    <row r="582" spans="1:1">
      <c r="A582"/>
    </row>
    <row r="583" spans="1:1">
      <c r="A583"/>
    </row>
    <row r="584" spans="1:1">
      <c r="A584"/>
    </row>
    <row r="585" spans="1:1">
      <c r="A585"/>
    </row>
    <row r="586" spans="1:1">
      <c r="A586"/>
    </row>
    <row r="587" spans="1:1">
      <c r="A587"/>
    </row>
    <row r="588" spans="1:1">
      <c r="A588"/>
    </row>
    <row r="589" spans="1:1">
      <c r="A589"/>
    </row>
    <row r="590" spans="1:1">
      <c r="A590"/>
    </row>
    <row r="591" spans="1:1">
      <c r="A591"/>
    </row>
    <row r="592" spans="1:1">
      <c r="A592"/>
    </row>
    <row r="593" spans="1:1">
      <c r="A593"/>
    </row>
    <row r="594" spans="1:1">
      <c r="A594"/>
    </row>
    <row r="595" spans="1:1">
      <c r="A595"/>
    </row>
    <row r="596" spans="1:1">
      <c r="A596"/>
    </row>
    <row r="597" spans="1:1">
      <c r="A597"/>
    </row>
    <row r="598" spans="1:1">
      <c r="A598"/>
    </row>
    <row r="599" spans="1:1">
      <c r="A599"/>
    </row>
    <row r="600" spans="1:1">
      <c r="A600"/>
    </row>
    <row r="601" spans="1:1">
      <c r="A601"/>
    </row>
    <row r="602" spans="1:1">
      <c r="A602"/>
    </row>
    <row r="603" spans="1:1">
      <c r="A603"/>
    </row>
    <row r="604" spans="1:1">
      <c r="A604"/>
    </row>
    <row r="605" spans="1:1">
      <c r="A605"/>
    </row>
    <row r="606" spans="1:1">
      <c r="A606"/>
    </row>
    <row r="607" spans="1:1">
      <c r="A607"/>
    </row>
    <row r="608" spans="1:1">
      <c r="A608"/>
    </row>
    <row r="609" spans="1:1">
      <c r="A609"/>
    </row>
    <row r="610" spans="1:1">
      <c r="A610"/>
    </row>
    <row r="611" spans="1:1">
      <c r="A611"/>
    </row>
    <row r="612" spans="1:1">
      <c r="A612"/>
    </row>
    <row r="613" spans="1:1">
      <c r="A613"/>
    </row>
    <row r="614" spans="1:1">
      <c r="A614"/>
    </row>
    <row r="615" spans="1:1">
      <c r="A615"/>
    </row>
    <row r="616" spans="1:1">
      <c r="A616"/>
    </row>
    <row r="617" spans="1:1">
      <c r="A617"/>
    </row>
    <row r="618" spans="1:1">
      <c r="A618"/>
    </row>
    <row r="619" spans="1:1">
      <c r="A619"/>
    </row>
    <row r="620" spans="1:1">
      <c r="A620"/>
    </row>
    <row r="621" spans="1:1">
      <c r="A621"/>
    </row>
    <row r="622" spans="1:1">
      <c r="A622"/>
    </row>
    <row r="623" spans="1:1">
      <c r="A623"/>
    </row>
    <row r="624" spans="1:1">
      <c r="A624"/>
    </row>
    <row r="625" spans="1:1">
      <c r="A625"/>
    </row>
    <row r="626" spans="1:1">
      <c r="A626"/>
    </row>
    <row r="627" spans="1:1">
      <c r="A627"/>
    </row>
    <row r="628" spans="1:1">
      <c r="A628"/>
    </row>
    <row r="629" spans="1:1">
      <c r="A629"/>
    </row>
    <row r="630" spans="1:1">
      <c r="A630"/>
    </row>
    <row r="631" spans="1:1">
      <c r="A631"/>
    </row>
    <row r="632" spans="1:1">
      <c r="A632"/>
    </row>
    <row r="633" spans="1:1">
      <c r="A633"/>
    </row>
    <row r="634" spans="1:1">
      <c r="A634"/>
    </row>
    <row r="635" spans="1:1">
      <c r="A635"/>
    </row>
    <row r="636" spans="1:1">
      <c r="A636"/>
    </row>
    <row r="637" spans="1:1">
      <c r="A637"/>
    </row>
    <row r="638" spans="1:1">
      <c r="A638"/>
    </row>
    <row r="639" spans="1:1">
      <c r="A639"/>
    </row>
    <row r="640" spans="1:1">
      <c r="A640"/>
    </row>
    <row r="641" spans="1:1">
      <c r="A641"/>
    </row>
    <row r="642" spans="1:1">
      <c r="A642"/>
    </row>
    <row r="643" spans="1:1">
      <c r="A643"/>
    </row>
    <row r="644" spans="1:1">
      <c r="A644"/>
    </row>
    <row r="645" spans="1:1">
      <c r="A645"/>
    </row>
    <row r="646" spans="1:1">
      <c r="A646"/>
    </row>
    <row r="647" spans="1:1">
      <c r="A647"/>
    </row>
    <row r="648" spans="1:1">
      <c r="A648"/>
    </row>
    <row r="649" spans="1:1">
      <c r="A649"/>
    </row>
    <row r="650" spans="1:1">
      <c r="A650"/>
    </row>
    <row r="651" spans="1:1">
      <c r="A651"/>
    </row>
    <row r="652" spans="1:1">
      <c r="A652"/>
    </row>
    <row r="653" spans="1:1">
      <c r="A653"/>
    </row>
    <row r="654" spans="1:1">
      <c r="A654"/>
    </row>
    <row r="655" spans="1:1">
      <c r="A655"/>
    </row>
    <row r="656" spans="1:1">
      <c r="A656"/>
    </row>
    <row r="657" spans="1:1">
      <c r="A657"/>
    </row>
    <row r="658" spans="1:1">
      <c r="A658"/>
    </row>
    <row r="659" spans="1:1">
      <c r="A659"/>
    </row>
    <row r="660" spans="1:1">
      <c r="A660"/>
    </row>
    <row r="661" spans="1:1">
      <c r="A661"/>
    </row>
    <row r="662" spans="1:1">
      <c r="A662"/>
    </row>
    <row r="663" spans="1:1">
      <c r="A663"/>
    </row>
    <row r="664" spans="1:1">
      <c r="A664"/>
    </row>
    <row r="665" spans="1:1">
      <c r="A665"/>
    </row>
    <row r="666" spans="1:1">
      <c r="A666"/>
    </row>
    <row r="667" spans="1:1">
      <c r="A667"/>
    </row>
    <row r="668" spans="1:1">
      <c r="A668"/>
    </row>
    <row r="669" spans="1:1">
      <c r="A669"/>
    </row>
    <row r="670" spans="1:1">
      <c r="A670"/>
    </row>
    <row r="671" spans="1:1">
      <c r="A671"/>
    </row>
    <row r="672" spans="1:1">
      <c r="A672"/>
    </row>
    <row r="673" spans="1:1">
      <c r="A673"/>
    </row>
    <row r="674" spans="1:1">
      <c r="A674"/>
    </row>
    <row r="675" spans="1:1">
      <c r="A675"/>
    </row>
    <row r="676" spans="1:1">
      <c r="A676"/>
    </row>
    <row r="677" spans="1:1">
      <c r="A677"/>
    </row>
    <row r="678" spans="1:1">
      <c r="A678"/>
    </row>
    <row r="679" spans="1:1">
      <c r="A679"/>
    </row>
    <row r="680" spans="1:1">
      <c r="A680"/>
    </row>
    <row r="681" spans="1:1">
      <c r="A681"/>
    </row>
    <row r="682" spans="1:1">
      <c r="A682"/>
    </row>
    <row r="683" spans="1:1">
      <c r="A683"/>
    </row>
    <row r="684" spans="1:1">
      <c r="A684"/>
    </row>
    <row r="685" spans="1:1">
      <c r="A685"/>
    </row>
    <row r="686" spans="1:1">
      <c r="A686"/>
    </row>
    <row r="687" spans="1:1">
      <c r="A687"/>
    </row>
    <row r="688" spans="1:1">
      <c r="A688"/>
    </row>
    <row r="689" spans="1:1">
      <c r="A689"/>
    </row>
    <row r="690" spans="1:1">
      <c r="A690"/>
    </row>
    <row r="691" spans="1:1">
      <c r="A691"/>
    </row>
    <row r="692" spans="1:1">
      <c r="A692"/>
    </row>
    <row r="693" spans="1:1">
      <c r="A693"/>
    </row>
    <row r="694" spans="1:1">
      <c r="A694"/>
    </row>
    <row r="695" spans="1:1">
      <c r="A695"/>
    </row>
    <row r="696" spans="1:1">
      <c r="A696"/>
    </row>
    <row r="697" spans="1:1">
      <c r="A697"/>
    </row>
    <row r="698" spans="1:1">
      <c r="A698"/>
    </row>
    <row r="699" spans="1:1">
      <c r="A699"/>
    </row>
    <row r="700" spans="1:1">
      <c r="A700"/>
    </row>
    <row r="701" spans="1:1">
      <c r="A701"/>
    </row>
    <row r="702" spans="1:1">
      <c r="A702"/>
    </row>
    <row r="703" spans="1:1">
      <c r="A703"/>
    </row>
    <row r="704" spans="1:1">
      <c r="A704"/>
    </row>
    <row r="705" spans="1:1">
      <c r="A705"/>
    </row>
    <row r="706" spans="1:1">
      <c r="A706"/>
    </row>
    <row r="707" spans="1:1">
      <c r="A707"/>
    </row>
    <row r="708" spans="1:1">
      <c r="A708"/>
    </row>
    <row r="709" spans="1:1">
      <c r="A709"/>
    </row>
    <row r="710" spans="1:1">
      <c r="A710"/>
    </row>
    <row r="711" spans="1:1">
      <c r="A711"/>
    </row>
    <row r="712" spans="1:1">
      <c r="A712"/>
    </row>
    <row r="713" spans="1:1">
      <c r="A713"/>
    </row>
    <row r="714" spans="1:1">
      <c r="A714"/>
    </row>
    <row r="715" spans="1:1">
      <c r="A715"/>
    </row>
    <row r="716" spans="1:1">
      <c r="A716"/>
    </row>
    <row r="717" spans="1:1">
      <c r="A717"/>
    </row>
    <row r="718" spans="1:1">
      <c r="A718"/>
    </row>
    <row r="719" spans="1:1">
      <c r="A719"/>
    </row>
    <row r="720" spans="1:1">
      <c r="A720"/>
    </row>
    <row r="721" spans="1:1">
      <c r="A721"/>
    </row>
    <row r="722" spans="1:1">
      <c r="A722"/>
    </row>
    <row r="723" spans="1:1">
      <c r="A723"/>
    </row>
    <row r="724" spans="1:1">
      <c r="A724"/>
    </row>
    <row r="725" spans="1:1">
      <c r="A725"/>
    </row>
    <row r="726" spans="1:1">
      <c r="A726"/>
    </row>
    <row r="727" spans="1:1">
      <c r="A727"/>
    </row>
    <row r="728" spans="1:1">
      <c r="A728"/>
    </row>
    <row r="729" spans="1:1">
      <c r="A729"/>
    </row>
    <row r="730" spans="1:1">
      <c r="A730"/>
    </row>
    <row r="731" spans="1:1">
      <c r="A731"/>
    </row>
    <row r="732" spans="1:1">
      <c r="A732"/>
    </row>
    <row r="733" spans="1:1">
      <c r="A733"/>
    </row>
    <row r="734" spans="1:1">
      <c r="A734"/>
    </row>
    <row r="735" spans="1:1">
      <c r="A735"/>
    </row>
    <row r="736" spans="1:1">
      <c r="A736"/>
    </row>
    <row r="737" spans="1:1">
      <c r="A737"/>
    </row>
    <row r="738" spans="1:1">
      <c r="A738"/>
    </row>
    <row r="739" spans="1:1">
      <c r="A739"/>
    </row>
    <row r="740" spans="1:1">
      <c r="A740"/>
    </row>
    <row r="741" spans="1:1">
      <c r="A741"/>
    </row>
    <row r="742" spans="1:1">
      <c r="A742"/>
    </row>
    <row r="743" spans="1:1">
      <c r="A743"/>
    </row>
    <row r="744" spans="1:1">
      <c r="A744"/>
    </row>
    <row r="745" spans="1:1">
      <c r="A745"/>
    </row>
    <row r="746" spans="1:1">
      <c r="A746"/>
    </row>
    <row r="747" spans="1:1">
      <c r="A747"/>
    </row>
    <row r="748" spans="1:1">
      <c r="A748"/>
    </row>
    <row r="749" spans="1:1">
      <c r="A749"/>
    </row>
    <row r="750" spans="1:1">
      <c r="A750"/>
    </row>
    <row r="751" spans="1:1">
      <c r="A751"/>
    </row>
    <row r="752" spans="1:1">
      <c r="A752"/>
    </row>
    <row r="753" spans="1:1">
      <c r="A753"/>
    </row>
    <row r="754" spans="1:1">
      <c r="A754"/>
    </row>
    <row r="755" spans="1:1">
      <c r="A755"/>
    </row>
    <row r="756" spans="1:1">
      <c r="A756"/>
    </row>
    <row r="757" spans="1:1">
      <c r="A757"/>
    </row>
    <row r="758" spans="1:1">
      <c r="A758"/>
    </row>
    <row r="759" spans="1:1">
      <c r="A759"/>
    </row>
    <row r="760" spans="1:1">
      <c r="A760"/>
    </row>
    <row r="761" spans="1:1">
      <c r="A761"/>
    </row>
    <row r="762" spans="1:1">
      <c r="A762"/>
    </row>
    <row r="763" spans="1:1">
      <c r="A763"/>
    </row>
    <row r="764" spans="1:1">
      <c r="A764"/>
    </row>
    <row r="765" spans="1:1">
      <c r="A765"/>
    </row>
    <row r="766" spans="1:1">
      <c r="A766"/>
    </row>
    <row r="767" spans="1:1">
      <c r="A767"/>
    </row>
    <row r="768" spans="1:1">
      <c r="A768"/>
    </row>
    <row r="769" spans="1:1">
      <c r="A769"/>
    </row>
    <row r="770" spans="1:1">
      <c r="A770"/>
    </row>
    <row r="771" spans="1:1">
      <c r="A771"/>
    </row>
    <row r="772" spans="1:1">
      <c r="A772"/>
    </row>
    <row r="773" spans="1:1">
      <c r="A773"/>
    </row>
    <row r="774" spans="1:1">
      <c r="A774"/>
    </row>
    <row r="775" spans="1:1">
      <c r="A775"/>
    </row>
    <row r="776" spans="1:1">
      <c r="A776"/>
    </row>
    <row r="777" spans="1:1">
      <c r="A777"/>
    </row>
    <row r="778" spans="1:1">
      <c r="A778"/>
    </row>
    <row r="779" spans="1:1">
      <c r="A779"/>
    </row>
    <row r="780" spans="1:1">
      <c r="A780"/>
    </row>
    <row r="781" spans="1:1">
      <c r="A781"/>
    </row>
    <row r="782" spans="1:1">
      <c r="A782"/>
    </row>
    <row r="783" spans="1:1">
      <c r="A783"/>
    </row>
    <row r="784" spans="1:1">
      <c r="A784"/>
    </row>
    <row r="785" spans="1:1">
      <c r="A785"/>
    </row>
    <row r="786" spans="1:1">
      <c r="A786"/>
    </row>
    <row r="787" spans="1:1">
      <c r="A787"/>
    </row>
    <row r="788" spans="1:1">
      <c r="A788"/>
    </row>
    <row r="789" spans="1:1">
      <c r="A789"/>
    </row>
    <row r="790" spans="1:1">
      <c r="A790"/>
    </row>
    <row r="791" spans="1:1">
      <c r="A791"/>
    </row>
    <row r="792" spans="1:1">
      <c r="A792"/>
    </row>
    <row r="793" spans="1:1">
      <c r="A793"/>
    </row>
    <row r="794" spans="1:1">
      <c r="A794"/>
    </row>
    <row r="795" spans="1:1">
      <c r="A795"/>
    </row>
    <row r="796" spans="1:1">
      <c r="A796"/>
    </row>
    <row r="797" spans="1:1">
      <c r="A797"/>
    </row>
    <row r="798" spans="1:1">
      <c r="A798"/>
    </row>
    <row r="799" spans="1:1">
      <c r="A799"/>
    </row>
    <row r="800" spans="1:1">
      <c r="A800"/>
    </row>
    <row r="801" spans="1:1">
      <c r="A801"/>
    </row>
    <row r="802" spans="1:1">
      <c r="A802"/>
    </row>
    <row r="803" spans="1:1">
      <c r="A803"/>
    </row>
    <row r="804" spans="1:1">
      <c r="A804"/>
    </row>
    <row r="805" spans="1:1">
      <c r="A805"/>
    </row>
    <row r="806" spans="1:1">
      <c r="A806"/>
    </row>
    <row r="807" spans="1:1">
      <c r="A807"/>
    </row>
    <row r="808" spans="1:1">
      <c r="A808"/>
    </row>
    <row r="809" spans="1:1">
      <c r="A809"/>
    </row>
    <row r="810" spans="1:1">
      <c r="A810"/>
    </row>
    <row r="811" spans="1:1">
      <c r="A811"/>
    </row>
    <row r="812" spans="1:1">
      <c r="A812"/>
    </row>
    <row r="813" spans="1:1">
      <c r="A813"/>
    </row>
    <row r="814" spans="1:1">
      <c r="A814"/>
    </row>
    <row r="815" spans="1:1">
      <c r="A815"/>
    </row>
    <row r="816" spans="1:1">
      <c r="A816"/>
    </row>
    <row r="817" spans="1:1">
      <c r="A817"/>
    </row>
    <row r="818" spans="1:1">
      <c r="A818"/>
    </row>
    <row r="819" spans="1:1">
      <c r="A819"/>
    </row>
    <row r="820" spans="1:1">
      <c r="A820"/>
    </row>
    <row r="821" spans="1:1">
      <c r="A821"/>
    </row>
    <row r="822" spans="1:1">
      <c r="A822"/>
    </row>
    <row r="823" spans="1:1">
      <c r="A823"/>
    </row>
    <row r="824" spans="1:1">
      <c r="A824"/>
    </row>
    <row r="825" spans="1:1">
      <c r="A825"/>
    </row>
    <row r="826" spans="1:1">
      <c r="A826"/>
    </row>
    <row r="827" spans="1:1">
      <c r="A827"/>
    </row>
    <row r="828" spans="1:1">
      <c r="A828"/>
    </row>
    <row r="829" spans="1:1">
      <c r="A829"/>
    </row>
    <row r="830" spans="1:1">
      <c r="A830"/>
    </row>
    <row r="831" spans="1:1">
      <c r="A831"/>
    </row>
    <row r="832" spans="1:1">
      <c r="A832"/>
    </row>
    <row r="833" spans="1:1">
      <c r="A833"/>
    </row>
    <row r="834" spans="1:1">
      <c r="A834"/>
    </row>
    <row r="835" spans="1:1">
      <c r="A835"/>
    </row>
    <row r="836" spans="1:1">
      <c r="A836"/>
    </row>
    <row r="837" spans="1:1">
      <c r="A837"/>
    </row>
    <row r="838" spans="1:1">
      <c r="A838"/>
    </row>
    <row r="839" spans="1:1">
      <c r="A839"/>
    </row>
    <row r="840" spans="1:1">
      <c r="A840"/>
    </row>
    <row r="841" spans="1:1">
      <c r="A841"/>
    </row>
    <row r="842" spans="1:1">
      <c r="A842"/>
    </row>
    <row r="843" spans="1:1">
      <c r="A843"/>
    </row>
    <row r="844" spans="1:1">
      <c r="A844"/>
    </row>
    <row r="845" spans="1:1">
      <c r="A845"/>
    </row>
    <row r="846" spans="1:1">
      <c r="A846"/>
    </row>
    <row r="847" spans="1:1">
      <c r="A847"/>
    </row>
    <row r="848" spans="1:1">
      <c r="A848"/>
    </row>
    <row r="849" spans="1:1">
      <c r="A849"/>
    </row>
    <row r="850" spans="1:1">
      <c r="A850"/>
    </row>
    <row r="851" spans="1:1">
      <c r="A851"/>
    </row>
    <row r="852" spans="1:1">
      <c r="A852"/>
    </row>
    <row r="853" spans="1:1">
      <c r="A853"/>
    </row>
    <row r="854" spans="1:1">
      <c r="A854"/>
    </row>
    <row r="855" spans="1:1">
      <c r="A855"/>
    </row>
    <row r="856" spans="1:1">
      <c r="A856"/>
    </row>
    <row r="857" spans="1:1">
      <c r="A857"/>
    </row>
    <row r="858" spans="1:1">
      <c r="A858"/>
    </row>
    <row r="859" spans="1:1">
      <c r="A859"/>
    </row>
    <row r="860" spans="1:1">
      <c r="A860"/>
    </row>
    <row r="861" spans="1:1">
      <c r="A861"/>
    </row>
    <row r="862" spans="1:1">
      <c r="A862"/>
    </row>
    <row r="863" spans="1:1">
      <c r="A863"/>
    </row>
    <row r="864" spans="1:1">
      <c r="A864"/>
    </row>
    <row r="865" spans="1:1">
      <c r="A865"/>
    </row>
    <row r="866" spans="1:1">
      <c r="A866"/>
    </row>
    <row r="867" spans="1:1">
      <c r="A867"/>
    </row>
    <row r="868" spans="1:1">
      <c r="A868"/>
    </row>
    <row r="869" spans="1:1">
      <c r="A869"/>
    </row>
    <row r="870" spans="1:1">
      <c r="A870"/>
    </row>
    <row r="871" spans="1:1">
      <c r="A871"/>
    </row>
    <row r="872" spans="1:1">
      <c r="A872"/>
    </row>
    <row r="873" spans="1:1">
      <c r="A873"/>
    </row>
    <row r="874" spans="1:1">
      <c r="A874"/>
    </row>
    <row r="875" spans="1:1">
      <c r="A875"/>
    </row>
    <row r="876" spans="1:1">
      <c r="A876"/>
    </row>
    <row r="877" spans="1:1">
      <c r="A877"/>
    </row>
    <row r="878" spans="1:1">
      <c r="A878"/>
    </row>
    <row r="879" spans="1:1">
      <c r="A879"/>
    </row>
    <row r="880" spans="1:1">
      <c r="A880"/>
    </row>
    <row r="881" spans="1:1">
      <c r="A881"/>
    </row>
    <row r="882" spans="1:1">
      <c r="A882"/>
    </row>
    <row r="883" spans="1:1">
      <c r="A883"/>
    </row>
    <row r="884" spans="1:1">
      <c r="A884"/>
    </row>
    <row r="885" spans="1:1">
      <c r="A885"/>
    </row>
    <row r="886" spans="1:1">
      <c r="A886"/>
    </row>
    <row r="887" spans="1:1">
      <c r="A887"/>
    </row>
    <row r="888" spans="1:1">
      <c r="A888"/>
    </row>
    <row r="889" spans="1:1">
      <c r="A889"/>
    </row>
    <row r="890" spans="1:1">
      <c r="A890"/>
    </row>
    <row r="891" spans="1:1">
      <c r="A891"/>
    </row>
    <row r="892" spans="1:1">
      <c r="A892"/>
    </row>
    <row r="893" spans="1:1">
      <c r="A893"/>
    </row>
    <row r="894" spans="1:1">
      <c r="A894"/>
    </row>
    <row r="895" spans="1:1">
      <c r="A895"/>
    </row>
    <row r="896" spans="1:1">
      <c r="A896"/>
    </row>
    <row r="897" spans="1:1">
      <c r="A897"/>
    </row>
    <row r="898" spans="1:1">
      <c r="A898"/>
    </row>
    <row r="899" spans="1:1">
      <c r="A899"/>
    </row>
    <row r="900" spans="1:1">
      <c r="A900"/>
    </row>
    <row r="901" spans="1:1">
      <c r="A901"/>
    </row>
    <row r="902" spans="1:1">
      <c r="A902"/>
    </row>
    <row r="903" spans="1:1">
      <c r="A903"/>
    </row>
    <row r="904" spans="1:1">
      <c r="A904"/>
    </row>
    <row r="905" spans="1:1">
      <c r="A905"/>
    </row>
    <row r="906" spans="1:1">
      <c r="A906"/>
    </row>
    <row r="907" spans="1:1">
      <c r="A907"/>
    </row>
    <row r="908" spans="1:1">
      <c r="A908"/>
    </row>
    <row r="909" spans="1:1">
      <c r="A909"/>
    </row>
    <row r="910" spans="1:1">
      <c r="A910"/>
    </row>
    <row r="911" spans="1:1">
      <c r="A911"/>
    </row>
    <row r="912" spans="1:1">
      <c r="A912"/>
    </row>
    <row r="913" spans="1:1">
      <c r="A913"/>
    </row>
    <row r="914" spans="1:1">
      <c r="A914"/>
    </row>
    <row r="915" spans="1:1">
      <c r="A915"/>
    </row>
    <row r="916" spans="1:1">
      <c r="A916"/>
    </row>
    <row r="917" spans="1:1">
      <c r="A917"/>
    </row>
    <row r="918" spans="1:1">
      <c r="A918"/>
    </row>
    <row r="919" spans="1:1">
      <c r="A919"/>
    </row>
    <row r="920" spans="1:1">
      <c r="A920"/>
    </row>
    <row r="921" spans="1:1">
      <c r="A921"/>
    </row>
    <row r="922" spans="1:1">
      <c r="A922"/>
    </row>
    <row r="923" spans="1:1">
      <c r="A923"/>
    </row>
    <row r="924" spans="1:1">
      <c r="A924"/>
    </row>
    <row r="925" spans="1:1">
      <c r="A925"/>
    </row>
    <row r="926" spans="1:1">
      <c r="A926"/>
    </row>
    <row r="927" spans="1:1">
      <c r="A927"/>
    </row>
    <row r="928" spans="1:1">
      <c r="A928"/>
    </row>
    <row r="929" spans="1:1">
      <c r="A929"/>
    </row>
    <row r="930" spans="1:1">
      <c r="A930"/>
    </row>
    <row r="931" spans="1:1">
      <c r="A931"/>
    </row>
    <row r="932" spans="1:1">
      <c r="A932"/>
    </row>
    <row r="933" spans="1:1">
      <c r="A933"/>
    </row>
    <row r="934" spans="1:1">
      <c r="A934"/>
    </row>
    <row r="935" spans="1:1">
      <c r="A935"/>
    </row>
    <row r="936" spans="1:1">
      <c r="A936"/>
    </row>
    <row r="937" spans="1:1">
      <c r="A937"/>
    </row>
    <row r="938" spans="1:1">
      <c r="A938"/>
    </row>
    <row r="939" spans="1:1">
      <c r="A939"/>
    </row>
    <row r="940" spans="1:1">
      <c r="A940"/>
    </row>
    <row r="941" spans="1:1">
      <c r="A941"/>
    </row>
    <row r="942" spans="1:1">
      <c r="A942"/>
    </row>
    <row r="943" spans="1:1">
      <c r="A943"/>
    </row>
    <row r="944" spans="1:1">
      <c r="A944"/>
    </row>
    <row r="945" spans="1:1">
      <c r="A945"/>
    </row>
    <row r="946" spans="1:1">
      <c r="A946"/>
    </row>
    <row r="947" spans="1:1">
      <c r="A947"/>
    </row>
    <row r="948" spans="1:1">
      <c r="A948"/>
    </row>
    <row r="949" spans="1:1">
      <c r="A949"/>
    </row>
    <row r="950" spans="1:1">
      <c r="A950"/>
    </row>
    <row r="951" spans="1:1">
      <c r="A951"/>
    </row>
    <row r="952" spans="1:1">
      <c r="A952"/>
    </row>
    <row r="953" spans="1:1">
      <c r="A953"/>
    </row>
    <row r="954" spans="1:1">
      <c r="A954"/>
    </row>
    <row r="955" spans="1:1">
      <c r="A955"/>
    </row>
    <row r="956" spans="1:1">
      <c r="A956"/>
    </row>
    <row r="957" spans="1:1">
      <c r="A957"/>
    </row>
    <row r="958" spans="1:1">
      <c r="A958"/>
    </row>
    <row r="959" spans="1:1">
      <c r="A959"/>
    </row>
    <row r="960" spans="1:1">
      <c r="A960"/>
    </row>
    <row r="961" spans="1:1">
      <c r="A961"/>
    </row>
    <row r="962" spans="1:1">
      <c r="A962"/>
    </row>
    <row r="963" spans="1:1">
      <c r="A963"/>
    </row>
    <row r="964" spans="1:1">
      <c r="A964"/>
    </row>
    <row r="965" spans="1:1">
      <c r="A965"/>
    </row>
    <row r="966" spans="1:1">
      <c r="A966"/>
    </row>
    <row r="967" spans="1:1">
      <c r="A967"/>
    </row>
    <row r="968" spans="1:1">
      <c r="A968"/>
    </row>
    <row r="969" spans="1:1">
      <c r="A969"/>
    </row>
    <row r="970" spans="1:1">
      <c r="A970"/>
    </row>
    <row r="971" spans="1:1">
      <c r="A971"/>
    </row>
    <row r="972" spans="1:1">
      <c r="A972"/>
    </row>
    <row r="973" spans="1:1">
      <c r="A973"/>
    </row>
    <row r="974" spans="1:1">
      <c r="A974"/>
    </row>
    <row r="975" spans="1:1">
      <c r="A975"/>
    </row>
    <row r="976" spans="1:1">
      <c r="A976"/>
    </row>
    <row r="977" spans="1:1">
      <c r="A977"/>
    </row>
    <row r="978" spans="1:1">
      <c r="A978"/>
    </row>
    <row r="979" spans="1:1">
      <c r="A979"/>
    </row>
    <row r="980" spans="1:1">
      <c r="A980"/>
    </row>
    <row r="981" spans="1:1">
      <c r="A981"/>
    </row>
    <row r="982" spans="1:1">
      <c r="A982"/>
    </row>
    <row r="983" spans="1:1">
      <c r="A983"/>
    </row>
    <row r="984" spans="1:1">
      <c r="A984"/>
    </row>
    <row r="985" spans="1:1">
      <c r="A985"/>
    </row>
    <row r="986" spans="1:1">
      <c r="A986"/>
    </row>
    <row r="987" spans="1:1">
      <c r="A987"/>
    </row>
    <row r="988" spans="1:1">
      <c r="A988"/>
    </row>
    <row r="989" spans="1:1">
      <c r="A989"/>
    </row>
    <row r="990" spans="1:1">
      <c r="A990"/>
    </row>
    <row r="991" spans="1:1">
      <c r="A991"/>
    </row>
    <row r="992" spans="1:1">
      <c r="A992"/>
    </row>
    <row r="993" spans="1:1">
      <c r="A993"/>
    </row>
    <row r="994" spans="1:1">
      <c r="A994"/>
    </row>
    <row r="995" spans="1:1">
      <c r="A995"/>
    </row>
    <row r="996" spans="1:1">
      <c r="A996"/>
    </row>
    <row r="997" spans="1:1">
      <c r="A997"/>
    </row>
    <row r="998" spans="1:1">
      <c r="A998"/>
    </row>
    <row r="999" spans="1:1">
      <c r="A999"/>
    </row>
    <row r="1000" spans="1:1">
      <c r="A1000"/>
    </row>
    <row r="1001" spans="1:1">
      <c r="A1001"/>
    </row>
    <row r="1002" spans="1:1">
      <c r="A1002"/>
    </row>
    <row r="1003" spans="1:1">
      <c r="A1003"/>
    </row>
    <row r="1004" spans="1:1">
      <c r="A1004"/>
    </row>
    <row r="1005" spans="1:1">
      <c r="A1005"/>
    </row>
    <row r="1006" spans="1:1">
      <c r="A1006"/>
    </row>
    <row r="1007" spans="1:1">
      <c r="A1007"/>
    </row>
    <row r="1008" spans="1:1">
      <c r="A1008"/>
    </row>
    <row r="1009" spans="1:1">
      <c r="A1009"/>
    </row>
    <row r="1010" spans="1:1">
      <c r="A1010"/>
    </row>
    <row r="1011" spans="1:1">
      <c r="A1011"/>
    </row>
    <row r="1012" spans="1:1">
      <c r="A1012"/>
    </row>
    <row r="1013" spans="1:1">
      <c r="A1013"/>
    </row>
    <row r="1014" spans="1:1">
      <c r="A1014"/>
    </row>
    <row r="1015" spans="1:1">
      <c r="A1015"/>
    </row>
    <row r="1016" spans="1:1">
      <c r="A1016"/>
    </row>
    <row r="1017" spans="1:1">
      <c r="A1017"/>
    </row>
    <row r="1018" spans="1:1">
      <c r="A1018"/>
    </row>
    <row r="1019" spans="1:1">
      <c r="A1019"/>
    </row>
    <row r="1020" spans="1:1">
      <c r="A1020"/>
    </row>
    <row r="1021" spans="1:1">
      <c r="A1021"/>
    </row>
    <row r="1022" spans="1:1">
      <c r="A1022"/>
    </row>
    <row r="1023" spans="1:1">
      <c r="A1023"/>
    </row>
    <row r="1024" spans="1:1">
      <c r="A1024"/>
    </row>
    <row r="1025" spans="1:1">
      <c r="A1025"/>
    </row>
    <row r="1026" spans="1:1">
      <c r="A1026"/>
    </row>
    <row r="1027" spans="1:1">
      <c r="A1027"/>
    </row>
    <row r="1028" spans="1:1">
      <c r="A1028"/>
    </row>
    <row r="1029" spans="1:1">
      <c r="A1029"/>
    </row>
    <row r="1030" spans="1:1">
      <c r="A1030"/>
    </row>
    <row r="1031" spans="1:1">
      <c r="A1031"/>
    </row>
    <row r="1032" spans="1:1">
      <c r="A1032"/>
    </row>
    <row r="1033" spans="1:1">
      <c r="A1033"/>
    </row>
    <row r="1034" spans="1:1">
      <c r="A1034"/>
    </row>
    <row r="1035" spans="1:1">
      <c r="A1035"/>
    </row>
    <row r="1036" spans="1:1">
      <c r="A1036"/>
    </row>
    <row r="1037" spans="1:1">
      <c r="A1037"/>
    </row>
    <row r="1038" spans="1:1">
      <c r="A1038"/>
    </row>
    <row r="1039" spans="1:1">
      <c r="A1039"/>
    </row>
    <row r="1040" spans="1:1">
      <c r="A1040"/>
    </row>
    <row r="1041" spans="1:1">
      <c r="A1041"/>
    </row>
    <row r="1042" spans="1:1">
      <c r="A1042"/>
    </row>
    <row r="1043" spans="1:1">
      <c r="A1043"/>
    </row>
    <row r="1044" spans="1:1">
      <c r="A1044"/>
    </row>
    <row r="1045" spans="1:1">
      <c r="A1045"/>
    </row>
    <row r="1046" spans="1:1">
      <c r="A1046"/>
    </row>
    <row r="1047" spans="1:1">
      <c r="A1047"/>
    </row>
    <row r="1048" spans="1:1">
      <c r="A1048"/>
    </row>
    <row r="1049" spans="1:1">
      <c r="A1049"/>
    </row>
    <row r="1050" spans="1:1">
      <c r="A1050"/>
    </row>
    <row r="1051" spans="1:1">
      <c r="A1051"/>
    </row>
    <row r="1052" spans="1:1">
      <c r="A1052"/>
    </row>
    <row r="1053" spans="1:1">
      <c r="A1053"/>
    </row>
    <row r="1054" spans="1:1">
      <c r="A1054"/>
    </row>
    <row r="1055" spans="1:1">
      <c r="A1055"/>
    </row>
    <row r="1056" spans="1:1">
      <c r="A1056"/>
    </row>
    <row r="1057" spans="1:1">
      <c r="A1057"/>
    </row>
    <row r="1058" spans="1:1">
      <c r="A1058"/>
    </row>
    <row r="1059" spans="1:1">
      <c r="A1059"/>
    </row>
    <row r="1060" spans="1:1">
      <c r="A1060"/>
    </row>
    <row r="1061" spans="1:1">
      <c r="A1061"/>
    </row>
    <row r="1062" spans="1:1">
      <c r="A1062"/>
    </row>
    <row r="1063" spans="1:1">
      <c r="A1063"/>
    </row>
    <row r="1064" spans="1:1">
      <c r="A1064"/>
    </row>
    <row r="1065" spans="1:1">
      <c r="A1065"/>
    </row>
    <row r="1066" spans="1:1">
      <c r="A1066"/>
    </row>
    <row r="1067" spans="1:1">
      <c r="A1067"/>
    </row>
    <row r="1068" spans="1:1">
      <c r="A1068"/>
    </row>
    <row r="1069" spans="1:1">
      <c r="A1069"/>
    </row>
    <row r="1070" spans="1:1">
      <c r="A1070"/>
    </row>
    <row r="1071" spans="1:1">
      <c r="A1071"/>
    </row>
    <row r="1072" spans="1:1">
      <c r="A1072"/>
    </row>
    <row r="1073" spans="1:1">
      <c r="A1073"/>
    </row>
    <row r="1074" spans="1:1">
      <c r="A1074"/>
    </row>
    <row r="1075" spans="1:1">
      <c r="A1075"/>
    </row>
    <row r="1076" spans="1:1">
      <c r="A1076"/>
    </row>
    <row r="1077" spans="1:1">
      <c r="A1077"/>
    </row>
    <row r="1078" spans="1:1">
      <c r="A1078"/>
    </row>
    <row r="1079" spans="1:1">
      <c r="A1079"/>
    </row>
    <row r="1080" spans="1:1">
      <c r="A1080"/>
    </row>
    <row r="1081" spans="1:1">
      <c r="A1081"/>
    </row>
    <row r="1082" spans="1:1">
      <c r="A1082"/>
    </row>
    <row r="1083" spans="1:1">
      <c r="A1083"/>
    </row>
    <row r="1084" spans="1:1">
      <c r="A1084"/>
    </row>
    <row r="1085" spans="1:1">
      <c r="A1085"/>
    </row>
    <row r="1086" spans="1:1">
      <c r="A1086"/>
    </row>
    <row r="1087" spans="1:1">
      <c r="A1087"/>
    </row>
    <row r="1088" spans="1:1">
      <c r="A1088"/>
    </row>
    <row r="1089" spans="1:1">
      <c r="A1089"/>
    </row>
    <row r="1090" spans="1:1">
      <c r="A1090"/>
    </row>
    <row r="1091" spans="1:1">
      <c r="A1091"/>
    </row>
    <row r="1092" spans="1:1">
      <c r="A1092"/>
    </row>
    <row r="1093" spans="1:1">
      <c r="A1093"/>
    </row>
    <row r="1094" spans="1:1">
      <c r="A1094"/>
    </row>
    <row r="1095" spans="1:1">
      <c r="A1095"/>
    </row>
    <row r="1096" spans="1:1">
      <c r="A1096"/>
    </row>
    <row r="1097" spans="1:1">
      <c r="A1097"/>
    </row>
    <row r="1098" spans="1:1">
      <c r="A1098"/>
    </row>
    <row r="1099" spans="1:1">
      <c r="A1099"/>
    </row>
    <row r="1100" spans="1:1">
      <c r="A1100"/>
    </row>
    <row r="1101" spans="1:1">
      <c r="A1101"/>
    </row>
    <row r="1102" spans="1:1">
      <c r="A1102"/>
    </row>
    <row r="1103" spans="1:1">
      <c r="A1103"/>
    </row>
    <row r="1104" spans="1:1">
      <c r="A1104"/>
    </row>
    <row r="1105" spans="1:1">
      <c r="A1105"/>
    </row>
    <row r="1106" spans="1:1">
      <c r="A1106"/>
    </row>
    <row r="1107" spans="1:1">
      <c r="A1107"/>
    </row>
    <row r="1108" spans="1:1">
      <c r="A1108"/>
    </row>
    <row r="1109" spans="1:1">
      <c r="A1109"/>
    </row>
    <row r="1110" spans="1:1">
      <c r="A1110"/>
    </row>
    <row r="1111" spans="1:1">
      <c r="A1111"/>
    </row>
    <row r="1112" spans="1:1">
      <c r="A1112"/>
    </row>
    <row r="1113" spans="1:1">
      <c r="A1113"/>
    </row>
    <row r="1114" spans="1:1">
      <c r="A1114"/>
    </row>
    <row r="1115" spans="1:1">
      <c r="A1115"/>
    </row>
    <row r="1116" spans="1:1">
      <c r="A1116"/>
    </row>
    <row r="1117" spans="1:1">
      <c r="A1117"/>
    </row>
    <row r="1118" spans="1:1">
      <c r="A1118"/>
    </row>
    <row r="1119" spans="1:1">
      <c r="A1119"/>
    </row>
    <row r="1120" spans="1:1">
      <c r="A1120"/>
    </row>
    <row r="1121" spans="1:1">
      <c r="A1121"/>
    </row>
    <row r="1122" spans="1:1">
      <c r="A1122"/>
    </row>
    <row r="1123" spans="1:1">
      <c r="A1123"/>
    </row>
    <row r="1124" spans="1:1">
      <c r="A1124"/>
    </row>
    <row r="1125" spans="1:1">
      <c r="A1125"/>
    </row>
    <row r="1126" spans="1:1">
      <c r="A1126"/>
    </row>
    <row r="1127" spans="1:1">
      <c r="A1127"/>
    </row>
    <row r="1128" spans="1:1">
      <c r="A1128"/>
    </row>
    <row r="1129" spans="1:1">
      <c r="A1129"/>
    </row>
    <row r="1130" spans="1:1">
      <c r="A1130"/>
    </row>
    <row r="1131" spans="1:1">
      <c r="A1131"/>
    </row>
    <row r="1132" spans="1:1">
      <c r="A1132"/>
    </row>
    <row r="1133" spans="1:1">
      <c r="A1133"/>
    </row>
    <row r="1134" spans="1:1">
      <c r="A1134"/>
    </row>
    <row r="1135" spans="1:1">
      <c r="A1135"/>
    </row>
    <row r="1136" spans="1:1">
      <c r="A1136"/>
    </row>
    <row r="1137" spans="1:1">
      <c r="A1137"/>
    </row>
    <row r="1138" spans="1:1">
      <c r="A1138"/>
    </row>
    <row r="1139" spans="1:1">
      <c r="A1139"/>
    </row>
    <row r="1140" spans="1:1">
      <c r="A1140"/>
    </row>
    <row r="1141" spans="1:1">
      <c r="A1141"/>
    </row>
    <row r="1142" spans="1:1">
      <c r="A1142"/>
    </row>
    <row r="1143" spans="1:1">
      <c r="A1143"/>
    </row>
    <row r="1144" spans="1:1">
      <c r="A1144"/>
    </row>
    <row r="1145" spans="1:1">
      <c r="A1145"/>
    </row>
    <row r="1146" spans="1:1">
      <c r="A1146"/>
    </row>
    <row r="1147" spans="1:1">
      <c r="A1147"/>
    </row>
    <row r="1148" spans="1:1">
      <c r="A1148"/>
    </row>
    <row r="1149" spans="1:1">
      <c r="A1149"/>
    </row>
    <row r="1150" spans="1:1">
      <c r="A1150"/>
    </row>
    <row r="1151" spans="1:1">
      <c r="A1151"/>
    </row>
    <row r="1152" spans="1:1">
      <c r="A1152"/>
    </row>
    <row r="1153" spans="1:1">
      <c r="A1153"/>
    </row>
    <row r="1154" spans="1:1">
      <c r="A1154"/>
    </row>
    <row r="1155" spans="1:1">
      <c r="A1155"/>
    </row>
    <row r="1156" spans="1:1">
      <c r="A1156"/>
    </row>
    <row r="1157" spans="1:1">
      <c r="A1157"/>
    </row>
    <row r="1158" spans="1:1">
      <c r="A1158"/>
    </row>
    <row r="1159" spans="1:1">
      <c r="A1159"/>
    </row>
    <row r="1160" spans="1:1">
      <c r="A1160"/>
    </row>
    <row r="1161" spans="1:1">
      <c r="A1161"/>
    </row>
    <row r="1162" spans="1:1">
      <c r="A1162"/>
    </row>
    <row r="1163" spans="1:1">
      <c r="A1163"/>
    </row>
    <row r="1164" spans="1:1">
      <c r="A1164"/>
    </row>
    <row r="1165" spans="1:1">
      <c r="A1165"/>
    </row>
    <row r="1166" spans="1:1">
      <c r="A1166"/>
    </row>
    <row r="1167" spans="1:1">
      <c r="A1167"/>
    </row>
    <row r="1168" spans="1:1">
      <c r="A1168"/>
    </row>
    <row r="1169" spans="1:1">
      <c r="A1169"/>
    </row>
    <row r="1170" spans="1:1">
      <c r="A1170"/>
    </row>
    <row r="1171" spans="1:1">
      <c r="A1171"/>
    </row>
    <row r="1172" spans="1:1">
      <c r="A1172"/>
    </row>
    <row r="1173" spans="1:1">
      <c r="A1173"/>
    </row>
    <row r="1174" spans="1:1">
      <c r="A1174"/>
    </row>
    <row r="1175" spans="1:1">
      <c r="A1175"/>
    </row>
    <row r="1176" spans="1:1">
      <c r="A1176"/>
    </row>
    <row r="1177" spans="1:1">
      <c r="A1177"/>
    </row>
    <row r="1178" spans="1:1">
      <c r="A1178"/>
    </row>
    <row r="1179" spans="1:1">
      <c r="A1179"/>
    </row>
    <row r="1180" spans="1:1">
      <c r="A1180"/>
    </row>
    <row r="1181" spans="1:1">
      <c r="A1181"/>
    </row>
    <row r="1182" spans="1:1">
      <c r="A1182"/>
    </row>
    <row r="1183" spans="1:1">
      <c r="A1183"/>
    </row>
    <row r="1184" spans="1:1">
      <c r="A1184"/>
    </row>
    <row r="1185" spans="1:1">
      <c r="A1185"/>
    </row>
    <row r="1186" spans="1:1">
      <c r="A1186"/>
    </row>
    <row r="1187" spans="1:1">
      <c r="A1187"/>
    </row>
    <row r="1188" spans="1:1">
      <c r="A1188"/>
    </row>
    <row r="1189" spans="1:1">
      <c r="A1189"/>
    </row>
    <row r="1190" spans="1:1">
      <c r="A1190"/>
    </row>
    <row r="1191" spans="1:1">
      <c r="A1191"/>
    </row>
    <row r="1192" spans="1:1">
      <c r="A1192"/>
    </row>
    <row r="1193" spans="1:1">
      <c r="A1193"/>
    </row>
    <row r="1194" spans="1:1">
      <c r="A1194"/>
    </row>
    <row r="1195" spans="1:1">
      <c r="A1195"/>
    </row>
    <row r="1196" spans="1:1">
      <c r="A1196"/>
    </row>
    <row r="1197" spans="1:1">
      <c r="A1197"/>
    </row>
    <row r="1198" spans="1:1">
      <c r="A1198"/>
    </row>
    <row r="1199" spans="1:1">
      <c r="A1199"/>
    </row>
    <row r="1200" spans="1:1">
      <c r="A1200"/>
    </row>
    <row r="1201" spans="1:1">
      <c r="A1201"/>
    </row>
    <row r="1202" spans="1:1">
      <c r="A1202"/>
    </row>
    <row r="1203" spans="1:1">
      <c r="A1203"/>
    </row>
    <row r="1204" spans="1:1">
      <c r="A1204"/>
    </row>
    <row r="1205" spans="1:1">
      <c r="A1205"/>
    </row>
    <row r="1206" spans="1:1">
      <c r="A1206"/>
    </row>
    <row r="1207" spans="1:1">
      <c r="A1207"/>
    </row>
    <row r="1208" spans="1:1">
      <c r="A1208"/>
    </row>
    <row r="1209" spans="1:1">
      <c r="A1209"/>
    </row>
    <row r="1210" spans="1:1">
      <c r="A1210"/>
    </row>
    <row r="1211" spans="1:1">
      <c r="A1211"/>
    </row>
    <row r="1212" spans="1:1">
      <c r="A1212"/>
    </row>
    <row r="1213" spans="1:1">
      <c r="A1213"/>
    </row>
    <row r="1214" spans="1:1">
      <c r="A1214"/>
    </row>
    <row r="1215" spans="1:1">
      <c r="A1215"/>
    </row>
    <row r="1216" spans="1:1">
      <c r="A1216"/>
    </row>
    <row r="1217" spans="1:1">
      <c r="A1217"/>
    </row>
    <row r="1218" spans="1:1">
      <c r="A1218"/>
    </row>
    <row r="1219" spans="1:1">
      <c r="A1219"/>
    </row>
    <row r="1220" spans="1:1">
      <c r="A1220"/>
    </row>
    <row r="1221" spans="1:1">
      <c r="A1221"/>
    </row>
    <row r="1222" spans="1:1">
      <c r="A1222"/>
    </row>
    <row r="1223" spans="1:1">
      <c r="A1223"/>
    </row>
    <row r="1224" spans="1:1">
      <c r="A1224"/>
    </row>
    <row r="1225" spans="1:1">
      <c r="A1225"/>
    </row>
    <row r="1226" spans="1:1">
      <c r="A1226"/>
    </row>
    <row r="1227" spans="1:1">
      <c r="A1227"/>
    </row>
    <row r="1228" spans="1:1">
      <c r="A1228"/>
    </row>
    <row r="1229" spans="1:1">
      <c r="A1229"/>
    </row>
    <row r="1230" spans="1:1">
      <c r="A1230"/>
    </row>
    <row r="1231" spans="1:1">
      <c r="A1231"/>
    </row>
    <row r="1232" spans="1:1">
      <c r="A1232"/>
    </row>
    <row r="1233" spans="1:1">
      <c r="A1233"/>
    </row>
    <row r="1234" spans="1:1">
      <c r="A1234"/>
    </row>
    <row r="1235" spans="1:1">
      <c r="A1235"/>
    </row>
    <row r="1236" spans="1:1">
      <c r="A1236"/>
    </row>
    <row r="1237" spans="1:1">
      <c r="A1237"/>
    </row>
    <row r="1238" spans="1:1">
      <c r="A1238"/>
    </row>
    <row r="1239" spans="1:1">
      <c r="A1239"/>
    </row>
    <row r="1240" spans="1:1">
      <c r="A1240"/>
    </row>
    <row r="1241" spans="1:1">
      <c r="A1241"/>
    </row>
    <row r="1242" spans="1:1">
      <c r="A1242"/>
    </row>
    <row r="1243" spans="1:1">
      <c r="A1243"/>
    </row>
    <row r="1244" spans="1:1">
      <c r="A1244"/>
    </row>
    <row r="1245" spans="1:1">
      <c r="A1245"/>
    </row>
    <row r="1246" spans="1:1">
      <c r="A1246"/>
    </row>
    <row r="1247" spans="1:1">
      <c r="A1247"/>
    </row>
    <row r="1248" spans="1:1">
      <c r="A1248"/>
    </row>
    <row r="1249" spans="1:1">
      <c r="A1249"/>
    </row>
    <row r="1250" spans="1:1">
      <c r="A1250"/>
    </row>
    <row r="1251" spans="1:1">
      <c r="A1251"/>
    </row>
    <row r="1252" spans="1:1">
      <c r="A1252"/>
    </row>
    <row r="1253" spans="1:1">
      <c r="A1253"/>
    </row>
    <row r="1254" spans="1:1">
      <c r="A1254"/>
    </row>
    <row r="1255" spans="1:1">
      <c r="A1255"/>
    </row>
    <row r="1256" spans="1:1">
      <c r="A1256"/>
    </row>
    <row r="1257" spans="1:1">
      <c r="A1257"/>
    </row>
    <row r="1258" spans="1:1">
      <c r="A1258"/>
    </row>
    <row r="1259" spans="1:1">
      <c r="A1259"/>
    </row>
    <row r="1260" spans="1:1">
      <c r="A1260"/>
    </row>
    <row r="1261" spans="1:1">
      <c r="A1261"/>
    </row>
    <row r="1262" spans="1:1">
      <c r="A1262"/>
    </row>
    <row r="1263" spans="1:1">
      <c r="A1263"/>
    </row>
    <row r="1264" spans="1:1">
      <c r="A1264"/>
    </row>
    <row r="1265" spans="1:1">
      <c r="A1265"/>
    </row>
    <row r="1266" spans="1:1">
      <c r="A1266"/>
    </row>
    <row r="1267" spans="1:1">
      <c r="A1267"/>
    </row>
    <row r="1268" spans="1:1">
      <c r="A1268"/>
    </row>
    <row r="1269" spans="1:1">
      <c r="A1269"/>
    </row>
    <row r="1270" spans="1:1">
      <c r="A1270"/>
    </row>
    <row r="1271" spans="1:1">
      <c r="A1271"/>
    </row>
    <row r="1272" spans="1:1">
      <c r="A1272"/>
    </row>
    <row r="1273" spans="1:1">
      <c r="A1273"/>
    </row>
    <row r="1274" spans="1:1">
      <c r="A1274"/>
    </row>
    <row r="1275" spans="1:1">
      <c r="A1275"/>
    </row>
    <row r="1276" spans="1:1">
      <c r="A1276"/>
    </row>
    <row r="1277" spans="1:1">
      <c r="A1277"/>
    </row>
    <row r="1278" spans="1:1">
      <c r="A1278"/>
    </row>
    <row r="1279" spans="1:1">
      <c r="A1279"/>
    </row>
    <row r="1280" spans="1:1">
      <c r="A1280"/>
    </row>
    <row r="1281" spans="1:1">
      <c r="A1281"/>
    </row>
    <row r="1282" spans="1:1">
      <c r="A1282"/>
    </row>
    <row r="1283" spans="1:1">
      <c r="A1283"/>
    </row>
    <row r="1284" spans="1:1">
      <c r="A1284"/>
    </row>
    <row r="1285" spans="1:1">
      <c r="A1285"/>
    </row>
    <row r="1286" spans="1:1">
      <c r="A1286"/>
    </row>
    <row r="1287" spans="1:1">
      <c r="A1287"/>
    </row>
    <row r="1288" spans="1:1">
      <c r="A1288"/>
    </row>
    <row r="1289" spans="1:1">
      <c r="A1289"/>
    </row>
    <row r="1290" spans="1:1">
      <c r="A1290"/>
    </row>
    <row r="1291" spans="1:1">
      <c r="A1291"/>
    </row>
    <row r="1292" spans="1:1">
      <c r="A1292"/>
    </row>
    <row r="1293" spans="1:1">
      <c r="A1293"/>
    </row>
    <row r="1294" spans="1:1">
      <c r="A1294"/>
    </row>
    <row r="1295" spans="1:1">
      <c r="A1295"/>
    </row>
    <row r="1296" spans="1:1">
      <c r="A1296"/>
    </row>
    <row r="1297" spans="1:1">
      <c r="A1297"/>
    </row>
    <row r="1298" spans="1:1">
      <c r="A1298"/>
    </row>
    <row r="1299" spans="1:1">
      <c r="A1299"/>
    </row>
    <row r="1300" spans="1:1">
      <c r="A1300"/>
    </row>
    <row r="1301" spans="1:1">
      <c r="A1301"/>
    </row>
    <row r="1302" spans="1:1">
      <c r="A1302"/>
    </row>
    <row r="1303" spans="1:1">
      <c r="A1303"/>
    </row>
    <row r="1304" spans="1:1">
      <c r="A1304"/>
    </row>
    <row r="1305" spans="1:1">
      <c r="A1305"/>
    </row>
    <row r="1306" spans="1:1">
      <c r="A1306"/>
    </row>
    <row r="1307" spans="1:1">
      <c r="A1307"/>
    </row>
    <row r="1308" spans="1:1">
      <c r="A1308"/>
    </row>
    <row r="1309" spans="1:1">
      <c r="A1309"/>
    </row>
    <row r="1310" spans="1:1">
      <c r="A1310"/>
    </row>
    <row r="1311" spans="1:1">
      <c r="A1311"/>
    </row>
    <row r="1312" spans="1:1">
      <c r="A1312"/>
    </row>
    <row r="1313" spans="1:1">
      <c r="A1313"/>
    </row>
    <row r="1314" spans="1:1">
      <c r="A1314"/>
    </row>
    <row r="1315" spans="1:1">
      <c r="A1315"/>
    </row>
    <row r="1316" spans="1:1">
      <c r="A1316"/>
    </row>
    <row r="1317" spans="1:1">
      <c r="A1317"/>
    </row>
    <row r="1318" spans="1:1">
      <c r="A1318"/>
    </row>
    <row r="1319" spans="1:1">
      <c r="A1319"/>
    </row>
    <row r="1320" spans="1:1">
      <c r="A1320"/>
    </row>
    <row r="1321" spans="1:1">
      <c r="A1321"/>
    </row>
    <row r="1322" spans="1:1">
      <c r="A1322"/>
    </row>
    <row r="1323" spans="1:1">
      <c r="A1323"/>
    </row>
    <row r="1324" spans="1:1">
      <c r="A1324"/>
    </row>
    <row r="1325" spans="1:1">
      <c r="A1325"/>
    </row>
    <row r="1326" spans="1:1">
      <c r="A1326"/>
    </row>
    <row r="1327" spans="1:1">
      <c r="A1327"/>
    </row>
    <row r="1328" spans="1:1">
      <c r="A1328"/>
    </row>
    <row r="1329" spans="1:1">
      <c r="A1329"/>
    </row>
    <row r="1330" spans="1:1">
      <c r="A1330"/>
    </row>
    <row r="1331" spans="1:1">
      <c r="A1331"/>
    </row>
    <row r="1332" spans="1:1">
      <c r="A1332"/>
    </row>
    <row r="1333" spans="1:1">
      <c r="A1333"/>
    </row>
    <row r="1334" spans="1:1">
      <c r="A1334"/>
    </row>
    <row r="1335" spans="1:1">
      <c r="A1335"/>
    </row>
    <row r="1336" spans="1:1">
      <c r="A1336"/>
    </row>
    <row r="1337" spans="1:1">
      <c r="A1337"/>
    </row>
    <row r="1338" spans="1:1">
      <c r="A1338"/>
    </row>
    <row r="1339" spans="1:1">
      <c r="A1339"/>
    </row>
    <row r="1340" spans="1:1">
      <c r="A1340"/>
    </row>
    <row r="1341" spans="1:1">
      <c r="A1341"/>
    </row>
    <row r="1342" spans="1:1">
      <c r="A1342"/>
    </row>
    <row r="1343" spans="1:1">
      <c r="A1343"/>
    </row>
    <row r="1344" spans="1:1">
      <c r="A1344"/>
    </row>
    <row r="1345" spans="1:1">
      <c r="A1345"/>
    </row>
    <row r="1346" spans="1:1">
      <c r="A1346"/>
    </row>
    <row r="1347" spans="1:1">
      <c r="A1347"/>
    </row>
    <row r="1348" spans="1:1">
      <c r="A1348"/>
    </row>
    <row r="1349" spans="1:1">
      <c r="A1349"/>
    </row>
    <row r="1350" spans="1:1">
      <c r="A1350"/>
    </row>
    <row r="1351" spans="1:1">
      <c r="A1351"/>
    </row>
    <row r="1352" spans="1:1">
      <c r="A1352"/>
    </row>
    <row r="1353" spans="1:1">
      <c r="A1353"/>
    </row>
    <row r="1354" spans="1:1">
      <c r="A1354"/>
    </row>
    <row r="1355" spans="1:1">
      <c r="A1355"/>
    </row>
    <row r="1356" spans="1:1">
      <c r="A1356"/>
    </row>
    <row r="1357" spans="1:1">
      <c r="A1357"/>
    </row>
    <row r="1358" spans="1:1">
      <c r="A1358"/>
    </row>
    <row r="1359" spans="1:1">
      <c r="A1359"/>
    </row>
    <row r="1360" spans="1:1">
      <c r="A1360"/>
    </row>
    <row r="1361" spans="1:1">
      <c r="A1361"/>
    </row>
    <row r="1362" spans="1:1">
      <c r="A1362"/>
    </row>
    <row r="1363" spans="1:1">
      <c r="A1363"/>
    </row>
    <row r="1364" spans="1:1">
      <c r="A1364"/>
    </row>
    <row r="1365" spans="1:1">
      <c r="A1365"/>
    </row>
    <row r="1366" spans="1:1">
      <c r="A1366"/>
    </row>
    <row r="1367" spans="1:1">
      <c r="A1367"/>
    </row>
    <row r="1368" spans="1:1">
      <c r="A1368"/>
    </row>
    <row r="1369" spans="1:1">
      <c r="A1369"/>
    </row>
    <row r="1370" spans="1:1">
      <c r="A1370"/>
    </row>
    <row r="1371" spans="1:1">
      <c r="A1371"/>
    </row>
    <row r="1372" spans="1:1">
      <c r="A1372"/>
    </row>
    <row r="1373" spans="1:1">
      <c r="A1373"/>
    </row>
    <row r="1374" spans="1:1">
      <c r="A1374"/>
    </row>
    <row r="1375" spans="1:1">
      <c r="A1375"/>
    </row>
    <row r="1376" spans="1:1">
      <c r="A1376"/>
    </row>
    <row r="1377" spans="1:1">
      <c r="A1377"/>
    </row>
    <row r="1378" spans="1:1">
      <c r="A1378"/>
    </row>
    <row r="1379" spans="1:1">
      <c r="A1379"/>
    </row>
    <row r="1380" spans="1:1">
      <c r="A1380"/>
    </row>
    <row r="1381" spans="1:1">
      <c r="A1381"/>
    </row>
    <row r="1382" spans="1:1">
      <c r="A1382"/>
    </row>
    <row r="1383" spans="1:1">
      <c r="A1383"/>
    </row>
    <row r="1384" spans="1:1">
      <c r="A1384"/>
    </row>
    <row r="1385" spans="1:1">
      <c r="A1385"/>
    </row>
    <row r="1386" spans="1:1">
      <c r="A1386"/>
    </row>
    <row r="1387" spans="1:1">
      <c r="A1387"/>
    </row>
    <row r="1388" spans="1:1">
      <c r="A1388"/>
    </row>
    <row r="1389" spans="1:1">
      <c r="A1389"/>
    </row>
    <row r="1390" spans="1:1">
      <c r="A1390"/>
    </row>
    <row r="1391" spans="1:1">
      <c r="A1391"/>
    </row>
    <row r="1392" spans="1:1">
      <c r="A1392"/>
    </row>
    <row r="1393" spans="1:1">
      <c r="A1393"/>
    </row>
    <row r="1394" spans="1:1">
      <c r="A1394"/>
    </row>
    <row r="1395" spans="1:1">
      <c r="A1395"/>
    </row>
    <row r="1396" spans="1:1">
      <c r="A1396"/>
    </row>
    <row r="1397" spans="1:1">
      <c r="A1397"/>
    </row>
    <row r="1398" spans="1:1">
      <c r="A1398"/>
    </row>
    <row r="1399" spans="1:1">
      <c r="A1399"/>
    </row>
    <row r="1400" spans="1:1">
      <c r="A1400"/>
    </row>
    <row r="1401" spans="1:1">
      <c r="A1401"/>
    </row>
    <row r="1402" spans="1:1">
      <c r="A1402"/>
    </row>
    <row r="1403" spans="1:1">
      <c r="A1403"/>
    </row>
    <row r="1404" spans="1:1">
      <c r="A1404"/>
    </row>
    <row r="1405" spans="1:1">
      <c r="A1405"/>
    </row>
    <row r="1406" spans="1:1">
      <c r="A1406"/>
    </row>
    <row r="1407" spans="1:1">
      <c r="A1407"/>
    </row>
    <row r="1408" spans="1:1">
      <c r="A1408"/>
    </row>
    <row r="1409" spans="1:1">
      <c r="A1409"/>
    </row>
    <row r="1410" spans="1:1">
      <c r="A1410"/>
    </row>
    <row r="1411" spans="1:1">
      <c r="A1411"/>
    </row>
    <row r="1412" spans="1:1">
      <c r="A1412"/>
    </row>
    <row r="1413" spans="1:1">
      <c r="A1413"/>
    </row>
    <row r="1414" spans="1:1">
      <c r="A1414"/>
    </row>
    <row r="1415" spans="1:1">
      <c r="A1415"/>
    </row>
    <row r="1416" spans="1:1">
      <c r="A1416"/>
    </row>
    <row r="1417" spans="1:1">
      <c r="A1417"/>
    </row>
    <row r="1418" spans="1:1">
      <c r="A1418"/>
    </row>
    <row r="1419" spans="1:1">
      <c r="A1419"/>
    </row>
    <row r="1420" spans="1:1">
      <c r="A1420"/>
    </row>
    <row r="1421" spans="1:1">
      <c r="A1421"/>
    </row>
    <row r="1422" spans="1:1">
      <c r="A1422"/>
    </row>
    <row r="1423" spans="1:1">
      <c r="A1423"/>
    </row>
    <row r="1424" spans="1:1">
      <c r="A1424"/>
    </row>
    <row r="1425" spans="1:1">
      <c r="A1425"/>
    </row>
    <row r="1426" spans="1:1">
      <c r="A1426"/>
    </row>
    <row r="1427" spans="1:1">
      <c r="A1427"/>
    </row>
    <row r="1428" spans="1:1">
      <c r="A1428"/>
    </row>
    <row r="1429" spans="1:1">
      <c r="A1429"/>
    </row>
    <row r="1430" spans="1:1">
      <c r="A1430"/>
    </row>
    <row r="1431" spans="1:1">
      <c r="A1431"/>
    </row>
    <row r="1432" spans="1:1">
      <c r="A1432"/>
    </row>
    <row r="1433" spans="1:1">
      <c r="A1433"/>
    </row>
    <row r="1434" spans="1:1">
      <c r="A1434"/>
    </row>
    <row r="1435" spans="1:1">
      <c r="A1435"/>
    </row>
    <row r="1436" spans="1:1">
      <c r="A1436"/>
    </row>
    <row r="1437" spans="1:1">
      <c r="A1437"/>
    </row>
    <row r="1438" spans="1:1">
      <c r="A1438"/>
    </row>
    <row r="1439" spans="1:1">
      <c r="A1439"/>
    </row>
    <row r="1440" spans="1:1">
      <c r="A1440"/>
    </row>
    <row r="1441" spans="1:1">
      <c r="A1441"/>
    </row>
    <row r="1442" spans="1:1">
      <c r="A1442"/>
    </row>
    <row r="1443" spans="1:1">
      <c r="A1443"/>
    </row>
    <row r="1444" spans="1:1">
      <c r="A1444"/>
    </row>
    <row r="1445" spans="1:1">
      <c r="A1445"/>
    </row>
    <row r="1446" spans="1:1">
      <c r="A1446"/>
    </row>
    <row r="1447" spans="1:1">
      <c r="A1447"/>
    </row>
    <row r="1448" spans="1:1">
      <c r="A1448"/>
    </row>
    <row r="1449" spans="1:1">
      <c r="A1449"/>
    </row>
    <row r="1450" spans="1:1">
      <c r="A1450"/>
    </row>
    <row r="1451" spans="1:1">
      <c r="A1451"/>
    </row>
    <row r="1452" spans="1:1">
      <c r="A1452"/>
    </row>
    <row r="1453" spans="1:1">
      <c r="A1453"/>
    </row>
    <row r="1454" spans="1:1">
      <c r="A1454"/>
    </row>
    <row r="1455" spans="1:1">
      <c r="A1455"/>
    </row>
    <row r="1456" spans="1:1">
      <c r="A1456"/>
    </row>
    <row r="1457" spans="1:1">
      <c r="A1457"/>
    </row>
    <row r="1458" spans="1:1">
      <c r="A1458"/>
    </row>
    <row r="1459" spans="1:1">
      <c r="A1459"/>
    </row>
    <row r="1460" spans="1:1">
      <c r="A1460"/>
    </row>
    <row r="1461" spans="1:1">
      <c r="A1461"/>
    </row>
    <row r="1462" spans="1:1">
      <c r="A1462"/>
    </row>
    <row r="1463" spans="1:1">
      <c r="A1463"/>
    </row>
    <row r="1464" spans="1:1">
      <c r="A1464"/>
    </row>
    <row r="1465" spans="1:1">
      <c r="A1465"/>
    </row>
    <row r="1466" spans="1:1">
      <c r="A1466"/>
    </row>
    <row r="1467" spans="1:1">
      <c r="A1467"/>
    </row>
    <row r="1468" spans="1:1">
      <c r="A1468"/>
    </row>
    <row r="1469" spans="1:1">
      <c r="A1469"/>
    </row>
    <row r="1470" spans="1:1">
      <c r="A1470"/>
    </row>
    <row r="1471" spans="1:1">
      <c r="A1471"/>
    </row>
    <row r="1472" spans="1:1">
      <c r="A1472"/>
    </row>
    <row r="1473" spans="1:1">
      <c r="A1473"/>
    </row>
    <row r="1474" spans="1:1">
      <c r="A1474"/>
    </row>
    <row r="1475" spans="1:1">
      <c r="A1475"/>
    </row>
    <row r="1476" spans="1:1">
      <c r="A1476"/>
    </row>
    <row r="1477" spans="1:1">
      <c r="A1477"/>
    </row>
    <row r="1478" spans="1:1">
      <c r="A1478"/>
    </row>
    <row r="1479" spans="1:1">
      <c r="A1479"/>
    </row>
    <row r="1480" spans="1:1">
      <c r="A1480"/>
    </row>
    <row r="1481" spans="1:1">
      <c r="A1481"/>
    </row>
    <row r="1482" spans="1:1">
      <c r="A1482"/>
    </row>
    <row r="1483" spans="1:1">
      <c r="A1483"/>
    </row>
    <row r="1484" spans="1:1">
      <c r="A1484"/>
    </row>
    <row r="1485" spans="1:1">
      <c r="A1485"/>
    </row>
    <row r="1486" spans="1:1">
      <c r="A1486"/>
    </row>
    <row r="1487" spans="1:1">
      <c r="A1487"/>
    </row>
    <row r="1488" spans="1:1">
      <c r="A1488"/>
    </row>
    <row r="1489" spans="1:1">
      <c r="A1489"/>
    </row>
    <row r="1490" spans="1:1">
      <c r="A1490"/>
    </row>
    <row r="1491" spans="1:1">
      <c r="A1491"/>
    </row>
    <row r="1492" spans="1:1">
      <c r="A1492"/>
    </row>
    <row r="1493" spans="1:1">
      <c r="A1493"/>
    </row>
    <row r="1494" spans="1:1">
      <c r="A1494"/>
    </row>
    <row r="1495" spans="1:1">
      <c r="A1495"/>
    </row>
    <row r="1496" spans="1:1">
      <c r="A1496"/>
    </row>
    <row r="1497" spans="1:1">
      <c r="A1497"/>
    </row>
    <row r="1498" spans="1:1">
      <c r="A1498"/>
    </row>
    <row r="1499" spans="1:1">
      <c r="A1499"/>
    </row>
    <row r="1500" spans="1:1">
      <c r="A1500"/>
    </row>
    <row r="1501" spans="1:1">
      <c r="A1501"/>
    </row>
    <row r="1502" spans="1:1">
      <c r="A1502"/>
    </row>
    <row r="1503" spans="1:1">
      <c r="A1503"/>
    </row>
    <row r="1504" spans="1:1">
      <c r="A1504"/>
    </row>
    <row r="1505" spans="1:1">
      <c r="A1505"/>
    </row>
    <row r="1506" spans="1:1">
      <c r="A1506"/>
    </row>
    <row r="1507" spans="1:1">
      <c r="A1507"/>
    </row>
    <row r="1508" spans="1:1">
      <c r="A1508"/>
    </row>
    <row r="1509" spans="1:1">
      <c r="A1509"/>
    </row>
    <row r="1510" spans="1:1">
      <c r="A1510"/>
    </row>
    <row r="1511" spans="1:1">
      <c r="A1511"/>
    </row>
    <row r="1512" spans="1:1">
      <c r="A1512"/>
    </row>
    <row r="1513" spans="1:1">
      <c r="A1513"/>
    </row>
    <row r="1514" spans="1:1">
      <c r="A1514"/>
    </row>
    <row r="1515" spans="1:1">
      <c r="A1515"/>
    </row>
    <row r="1516" spans="1:1">
      <c r="A1516"/>
    </row>
    <row r="1517" spans="1:1">
      <c r="A1517"/>
    </row>
    <row r="1518" spans="1:1">
      <c r="A1518"/>
    </row>
    <row r="1519" spans="1:1">
      <c r="A1519"/>
    </row>
    <row r="1520" spans="1:1">
      <c r="A1520"/>
    </row>
    <row r="1521" spans="1:1">
      <c r="A1521"/>
    </row>
    <row r="1522" spans="1:1">
      <c r="A1522"/>
    </row>
    <row r="1523" spans="1:1">
      <c r="A1523"/>
    </row>
    <row r="1524" spans="1:1">
      <c r="A1524"/>
    </row>
    <row r="1525" spans="1:1">
      <c r="A1525"/>
    </row>
    <row r="1526" spans="1:1">
      <c r="A1526"/>
    </row>
    <row r="1527" spans="1:1">
      <c r="A1527"/>
    </row>
    <row r="1528" spans="1:1">
      <c r="A1528"/>
    </row>
    <row r="1529" spans="1:1">
      <c r="A1529"/>
    </row>
    <row r="1530" spans="1:1">
      <c r="A1530"/>
    </row>
    <row r="1531" spans="1:1">
      <c r="A1531"/>
    </row>
    <row r="1532" spans="1:1">
      <c r="A1532"/>
    </row>
    <row r="1533" spans="1:1">
      <c r="A1533"/>
    </row>
    <row r="1534" spans="1:1">
      <c r="A1534"/>
    </row>
    <row r="1535" spans="1:1">
      <c r="A1535"/>
    </row>
    <row r="1536" spans="1:1">
      <c r="A1536"/>
    </row>
    <row r="1537" spans="1:1">
      <c r="A1537"/>
    </row>
    <row r="1538" spans="1:1">
      <c r="A1538"/>
    </row>
    <row r="1539" spans="1:1">
      <c r="A1539"/>
    </row>
    <row r="1540" spans="1:1">
      <c r="A1540"/>
    </row>
    <row r="1541" spans="1:1">
      <c r="A1541"/>
    </row>
    <row r="1542" spans="1:1">
      <c r="A1542"/>
    </row>
    <row r="1543" spans="1:1">
      <c r="A1543"/>
    </row>
    <row r="1544" spans="1:1">
      <c r="A1544"/>
    </row>
    <row r="1545" spans="1:1">
      <c r="A1545"/>
    </row>
    <row r="1546" spans="1:1">
      <c r="A1546"/>
    </row>
    <row r="1547" spans="1:1">
      <c r="A1547"/>
    </row>
    <row r="1548" spans="1:1">
      <c r="A1548"/>
    </row>
    <row r="1549" spans="1:1">
      <c r="A1549"/>
    </row>
    <row r="1550" spans="1:1">
      <c r="A1550"/>
    </row>
    <row r="1551" spans="1:1">
      <c r="A1551"/>
    </row>
    <row r="1552" spans="1:1">
      <c r="A1552"/>
    </row>
    <row r="1553" spans="1:1">
      <c r="A1553"/>
    </row>
    <row r="1554" spans="1:1">
      <c r="A1554"/>
    </row>
    <row r="1555" spans="1:1">
      <c r="A1555"/>
    </row>
    <row r="1556" spans="1:1">
      <c r="A1556"/>
    </row>
    <row r="1557" spans="1:1">
      <c r="A1557"/>
    </row>
    <row r="1558" spans="1:1">
      <c r="A1558"/>
    </row>
    <row r="1559" spans="1:1">
      <c r="A1559"/>
    </row>
    <row r="1560" spans="1:1">
      <c r="A1560"/>
    </row>
    <row r="1561" spans="1:1">
      <c r="A1561"/>
    </row>
    <row r="1562" spans="1:1">
      <c r="A1562"/>
    </row>
    <row r="1563" spans="1:1">
      <c r="A1563"/>
    </row>
    <row r="1564" spans="1:1">
      <c r="A1564"/>
    </row>
    <row r="1565" spans="1:1">
      <c r="A1565"/>
    </row>
    <row r="1566" spans="1:1">
      <c r="A1566"/>
    </row>
    <row r="1567" spans="1:1">
      <c r="A1567"/>
    </row>
    <row r="1568" spans="1:1">
      <c r="A1568"/>
    </row>
    <row r="1569" spans="1:1">
      <c r="A1569"/>
    </row>
    <row r="1570" spans="1:1">
      <c r="A1570"/>
    </row>
    <row r="1571" spans="1:1">
      <c r="A1571"/>
    </row>
    <row r="1572" spans="1:1">
      <c r="A1572"/>
    </row>
    <row r="1573" spans="1:1">
      <c r="A1573"/>
    </row>
    <row r="1574" spans="1:1">
      <c r="A1574"/>
    </row>
    <row r="1575" spans="1:1">
      <c r="A1575"/>
    </row>
    <row r="1576" spans="1:1">
      <c r="A1576"/>
    </row>
    <row r="1577" spans="1:1">
      <c r="A1577"/>
    </row>
    <row r="1578" spans="1:1">
      <c r="A1578"/>
    </row>
    <row r="1579" spans="1:1">
      <c r="A1579"/>
    </row>
    <row r="1580" spans="1:1">
      <c r="A1580"/>
    </row>
    <row r="1581" spans="1:1">
      <c r="A1581"/>
    </row>
    <row r="1582" spans="1:1">
      <c r="A1582"/>
    </row>
    <row r="1583" spans="1:1">
      <c r="A1583"/>
    </row>
    <row r="1584" spans="1:1">
      <c r="A1584"/>
    </row>
    <row r="1585" spans="1:1">
      <c r="A1585"/>
    </row>
    <row r="1586" spans="1:1">
      <c r="A1586"/>
    </row>
    <row r="1587" spans="1:1">
      <c r="A1587"/>
    </row>
    <row r="1588" spans="1:1">
      <c r="A1588"/>
    </row>
    <row r="1589" spans="1:1">
      <c r="A1589"/>
    </row>
    <row r="1590" spans="1:1">
      <c r="A1590"/>
    </row>
    <row r="1591" spans="1:1">
      <c r="A1591"/>
    </row>
    <row r="1592" spans="1:1">
      <c r="A1592"/>
    </row>
    <row r="1593" spans="1:1">
      <c r="A1593"/>
    </row>
    <row r="1594" spans="1:1">
      <c r="A1594"/>
    </row>
    <row r="1595" spans="1:1">
      <c r="A1595"/>
    </row>
    <row r="1596" spans="1:1">
      <c r="A1596"/>
    </row>
    <row r="1597" spans="1:1">
      <c r="A1597"/>
    </row>
    <row r="1598" spans="1:1">
      <c r="A1598"/>
    </row>
    <row r="1599" spans="1:1">
      <c r="A1599"/>
    </row>
    <row r="1600" spans="1:1">
      <c r="A1600"/>
    </row>
    <row r="1601" spans="1:1">
      <c r="A1601"/>
    </row>
    <row r="1602" spans="1:1">
      <c r="A1602"/>
    </row>
    <row r="1603" spans="1:1">
      <c r="A1603"/>
    </row>
    <row r="1604" spans="1:1">
      <c r="A1604"/>
    </row>
    <row r="1605" spans="1:1">
      <c r="A1605"/>
    </row>
    <row r="1606" spans="1:1">
      <c r="A1606"/>
    </row>
    <row r="1607" spans="1:1">
      <c r="A1607"/>
    </row>
    <row r="1608" spans="1:1">
      <c r="A1608"/>
    </row>
    <row r="1609" spans="1:1">
      <c r="A1609"/>
    </row>
    <row r="1610" spans="1:1">
      <c r="A1610"/>
    </row>
    <row r="1611" spans="1:1">
      <c r="A1611"/>
    </row>
    <row r="1612" spans="1:1">
      <c r="A1612"/>
    </row>
    <row r="1613" spans="1:1">
      <c r="A1613"/>
    </row>
    <row r="1614" spans="1:1">
      <c r="A1614"/>
    </row>
    <row r="1615" spans="1:1">
      <c r="A1615"/>
    </row>
    <row r="1616" spans="1:1">
      <c r="A1616"/>
    </row>
    <row r="1617" spans="1:1">
      <c r="A1617"/>
    </row>
    <row r="1618" spans="1:1">
      <c r="A1618"/>
    </row>
    <row r="1619" spans="1:1">
      <c r="A1619"/>
    </row>
    <row r="1620" spans="1:1">
      <c r="A1620"/>
    </row>
    <row r="1621" spans="1:1">
      <c r="A1621"/>
    </row>
    <row r="1622" spans="1:1">
      <c r="A1622"/>
    </row>
    <row r="1623" spans="1:1">
      <c r="A1623"/>
    </row>
    <row r="1624" spans="1:1">
      <c r="A1624"/>
    </row>
    <row r="1625" spans="1:1">
      <c r="A1625"/>
    </row>
    <row r="1626" spans="1:1">
      <c r="A1626"/>
    </row>
    <row r="1627" spans="1:1">
      <c r="A1627"/>
    </row>
    <row r="1628" spans="1:1">
      <c r="A1628"/>
    </row>
    <row r="1629" spans="1:1">
      <c r="A1629"/>
    </row>
    <row r="1630" spans="1:1">
      <c r="A1630"/>
    </row>
    <row r="1631" spans="1:1">
      <c r="A1631"/>
    </row>
    <row r="1632" spans="1:1">
      <c r="A1632"/>
    </row>
    <row r="1633" spans="1:1">
      <c r="A1633"/>
    </row>
    <row r="1634" spans="1:1">
      <c r="A1634"/>
    </row>
    <row r="1635" spans="1:1">
      <c r="A1635"/>
    </row>
    <row r="1636" spans="1:1">
      <c r="A1636"/>
    </row>
    <row r="1637" spans="1:1">
      <c r="A1637"/>
    </row>
    <row r="1638" spans="1:1">
      <c r="A1638"/>
    </row>
    <row r="1639" spans="1:1">
      <c r="A1639"/>
    </row>
    <row r="1640" spans="1:1">
      <c r="A1640"/>
    </row>
    <row r="1641" spans="1:1">
      <c r="A1641"/>
    </row>
    <row r="1642" spans="1:1">
      <c r="A1642"/>
    </row>
    <row r="1643" spans="1:1">
      <c r="A1643"/>
    </row>
    <row r="1644" spans="1:1">
      <c r="A1644"/>
    </row>
    <row r="1645" spans="1:1">
      <c r="A1645"/>
    </row>
    <row r="1646" spans="1:1">
      <c r="A1646"/>
    </row>
    <row r="1647" spans="1:1">
      <c r="A1647"/>
    </row>
    <row r="1648" spans="1:1">
      <c r="A1648"/>
    </row>
    <row r="1649" spans="1:1">
      <c r="A1649"/>
    </row>
    <row r="1650" spans="1:1">
      <c r="A1650"/>
    </row>
    <row r="1651" spans="1:1">
      <c r="A1651"/>
    </row>
    <row r="1652" spans="1:1">
      <c r="A1652"/>
    </row>
    <row r="1653" spans="1:1">
      <c r="A1653"/>
    </row>
    <row r="1654" spans="1:1">
      <c r="A1654"/>
    </row>
    <row r="1655" spans="1:1">
      <c r="A1655"/>
    </row>
    <row r="1656" spans="1:1">
      <c r="A1656"/>
    </row>
    <row r="1657" spans="1:1">
      <c r="A1657"/>
    </row>
    <row r="1658" spans="1:1">
      <c r="A1658"/>
    </row>
    <row r="1659" spans="1:1">
      <c r="A1659"/>
    </row>
    <row r="1660" spans="1:1">
      <c r="A1660"/>
    </row>
    <row r="1661" spans="1:1">
      <c r="A1661"/>
    </row>
    <row r="1662" spans="1:1">
      <c r="A1662"/>
    </row>
    <row r="1663" spans="1:1">
      <c r="A1663"/>
    </row>
    <row r="1664" spans="1:1">
      <c r="A1664"/>
    </row>
    <row r="1665" spans="1:1">
      <c r="A1665"/>
    </row>
    <row r="1666" spans="1:1">
      <c r="A1666"/>
    </row>
    <row r="1667" spans="1:1">
      <c r="A1667"/>
    </row>
    <row r="1668" spans="1:1">
      <c r="A1668"/>
    </row>
    <row r="1669" spans="1:1">
      <c r="A1669"/>
    </row>
    <row r="1670" spans="1:1">
      <c r="A1670"/>
    </row>
    <row r="1671" spans="1:1">
      <c r="A1671"/>
    </row>
    <row r="1672" spans="1:1">
      <c r="A1672"/>
    </row>
    <row r="1673" spans="1:1">
      <c r="A1673"/>
    </row>
    <row r="1674" spans="1:1">
      <c r="A1674"/>
    </row>
    <row r="1675" spans="1:1">
      <c r="A1675"/>
    </row>
    <row r="1676" spans="1:1">
      <c r="A1676"/>
    </row>
    <row r="1677" spans="1:1">
      <c r="A1677"/>
    </row>
    <row r="1678" spans="1:1">
      <c r="A1678"/>
    </row>
    <row r="1679" spans="1:1">
      <c r="A1679"/>
    </row>
    <row r="1680" spans="1:1">
      <c r="A1680"/>
    </row>
    <row r="1681" spans="1:1">
      <c r="A1681"/>
    </row>
    <row r="1682" spans="1:1">
      <c r="A1682"/>
    </row>
    <row r="1683" spans="1:1">
      <c r="A1683"/>
    </row>
    <row r="1684" spans="1:1">
      <c r="A1684"/>
    </row>
    <row r="1685" spans="1:1">
      <c r="A1685"/>
    </row>
    <row r="1686" spans="1:1">
      <c r="A1686"/>
    </row>
    <row r="1687" spans="1:1">
      <c r="A1687"/>
    </row>
    <row r="1688" spans="1:1">
      <c r="A1688"/>
    </row>
    <row r="1689" spans="1:1">
      <c r="A1689"/>
    </row>
    <row r="1690" spans="1:1">
      <c r="A1690"/>
    </row>
    <row r="1691" spans="1:1">
      <c r="A1691"/>
    </row>
    <row r="1692" spans="1:1">
      <c r="A1692"/>
    </row>
    <row r="1693" spans="1:1">
      <c r="A1693"/>
    </row>
    <row r="1694" spans="1:1">
      <c r="A1694"/>
    </row>
    <row r="1695" spans="1:1">
      <c r="A1695"/>
    </row>
    <row r="1696" spans="1:1">
      <c r="A1696"/>
    </row>
    <row r="1697" spans="1:1">
      <c r="A1697"/>
    </row>
    <row r="1698" spans="1:1">
      <c r="A1698"/>
    </row>
    <row r="1699" spans="1:1">
      <c r="A1699"/>
    </row>
    <row r="1700" spans="1:1">
      <c r="A1700"/>
    </row>
    <row r="1701" spans="1:1">
      <c r="A1701"/>
    </row>
    <row r="1702" spans="1:1">
      <c r="A1702"/>
    </row>
    <row r="1703" spans="1:1">
      <c r="A1703"/>
    </row>
    <row r="1704" spans="1:1">
      <c r="A1704"/>
    </row>
    <row r="1705" spans="1:1">
      <c r="A1705"/>
    </row>
    <row r="1706" spans="1:1">
      <c r="A1706"/>
    </row>
    <row r="1707" spans="1:1">
      <c r="A1707"/>
    </row>
    <row r="1708" spans="1:1">
      <c r="A1708"/>
    </row>
    <row r="1709" spans="1:1">
      <c r="A1709"/>
    </row>
    <row r="1710" spans="1:1">
      <c r="A1710"/>
    </row>
    <row r="1711" spans="1:1">
      <c r="A1711"/>
    </row>
    <row r="1712" spans="1:1">
      <c r="A1712"/>
    </row>
    <row r="1713" spans="1:1">
      <c r="A1713"/>
    </row>
    <row r="1714" spans="1:1">
      <c r="A1714"/>
    </row>
    <row r="1715" spans="1:1">
      <c r="A1715"/>
    </row>
    <row r="1716" spans="1:1">
      <c r="A1716"/>
    </row>
    <row r="1717" spans="1:1">
      <c r="A1717"/>
    </row>
    <row r="1718" spans="1:1">
      <c r="A1718"/>
    </row>
    <row r="1719" spans="1:1">
      <c r="A1719"/>
    </row>
    <row r="1720" spans="1:1">
      <c r="A1720"/>
    </row>
    <row r="1721" spans="1:1">
      <c r="A1721"/>
    </row>
    <row r="1722" spans="1:1">
      <c r="A1722"/>
    </row>
    <row r="1723" spans="1:1">
      <c r="A1723"/>
    </row>
    <row r="1724" spans="1:1">
      <c r="A1724"/>
    </row>
    <row r="1725" spans="1:1">
      <c r="A1725"/>
    </row>
    <row r="1726" spans="1:1">
      <c r="A1726"/>
    </row>
    <row r="1727" spans="1:1">
      <c r="A1727"/>
    </row>
    <row r="1728" spans="1:1">
      <c r="A1728"/>
    </row>
    <row r="1729" spans="1:1">
      <c r="A1729"/>
    </row>
    <row r="1730" spans="1:1">
      <c r="A1730"/>
    </row>
    <row r="1731" spans="1:1">
      <c r="A1731"/>
    </row>
    <row r="1732" spans="1:1">
      <c r="A1732"/>
    </row>
    <row r="1733" spans="1:1">
      <c r="A1733"/>
    </row>
    <row r="1734" spans="1:1">
      <c r="A1734"/>
    </row>
    <row r="1735" spans="1:1">
      <c r="A1735"/>
    </row>
    <row r="1736" spans="1:1">
      <c r="A1736"/>
    </row>
    <row r="1737" spans="1:1">
      <c r="A1737"/>
    </row>
    <row r="1738" spans="1:1">
      <c r="A1738"/>
    </row>
    <row r="1739" spans="1:1">
      <c r="A1739"/>
    </row>
    <row r="1740" spans="1:1">
      <c r="A1740"/>
    </row>
    <row r="1741" spans="1:1">
      <c r="A1741"/>
    </row>
    <row r="1742" spans="1:1">
      <c r="A1742"/>
    </row>
    <row r="1743" spans="1:1">
      <c r="A1743"/>
    </row>
    <row r="1744" spans="1:1">
      <c r="A1744"/>
    </row>
    <row r="1745" spans="1:1">
      <c r="A1745"/>
    </row>
    <row r="1746" spans="1:1">
      <c r="A1746"/>
    </row>
    <row r="1747" spans="1:1">
      <c r="A1747"/>
    </row>
    <row r="1748" spans="1:1">
      <c r="A1748"/>
    </row>
    <row r="1749" spans="1:1">
      <c r="A1749"/>
    </row>
    <row r="1750" spans="1:1">
      <c r="A1750"/>
    </row>
    <row r="1751" spans="1:1">
      <c r="A1751"/>
    </row>
    <row r="1752" spans="1:1">
      <c r="A1752"/>
    </row>
    <row r="1753" spans="1:1">
      <c r="A1753"/>
    </row>
    <row r="1754" spans="1:1">
      <c r="A1754"/>
    </row>
    <row r="1755" spans="1:1">
      <c r="A1755"/>
    </row>
    <row r="1756" spans="1:1">
      <c r="A1756"/>
    </row>
    <row r="1757" spans="1:1">
      <c r="A1757"/>
    </row>
    <row r="1758" spans="1:1">
      <c r="A1758"/>
    </row>
    <row r="1759" spans="1:1">
      <c r="A1759"/>
    </row>
    <row r="1760" spans="1:1">
      <c r="A1760"/>
    </row>
    <row r="1761" spans="1:1">
      <c r="A1761"/>
    </row>
    <row r="1762" spans="1:1">
      <c r="A1762"/>
    </row>
    <row r="1763" spans="1:1">
      <c r="A1763"/>
    </row>
    <row r="1764" spans="1:1">
      <c r="A1764"/>
    </row>
    <row r="1765" spans="1:1">
      <c r="A1765"/>
    </row>
    <row r="1766" spans="1:1">
      <c r="A1766"/>
    </row>
    <row r="1767" spans="1:1">
      <c r="A1767"/>
    </row>
    <row r="1768" spans="1:1">
      <c r="A1768"/>
    </row>
    <row r="1769" spans="1:1">
      <c r="A1769"/>
    </row>
    <row r="1770" spans="1:1">
      <c r="A1770"/>
    </row>
    <row r="1771" spans="1:1">
      <c r="A1771"/>
    </row>
    <row r="1772" spans="1:1">
      <c r="A1772"/>
    </row>
    <row r="1773" spans="1:1">
      <c r="A1773"/>
    </row>
    <row r="1774" spans="1:1">
      <c r="A1774"/>
    </row>
    <row r="1775" spans="1:1">
      <c r="A1775"/>
    </row>
    <row r="1776" spans="1:1">
      <c r="A1776"/>
    </row>
    <row r="1777" spans="1:1">
      <c r="A1777"/>
    </row>
    <row r="1778" spans="1:1">
      <c r="A1778"/>
    </row>
    <row r="1779" spans="1:1">
      <c r="A1779"/>
    </row>
    <row r="1780" spans="1:1">
      <c r="A1780"/>
    </row>
    <row r="1781" spans="1:1">
      <c r="A1781"/>
    </row>
    <row r="1782" spans="1:1">
      <c r="A1782"/>
    </row>
    <row r="1783" spans="1:1">
      <c r="A1783"/>
    </row>
    <row r="1784" spans="1:1">
      <c r="A1784"/>
    </row>
    <row r="1785" spans="1:1">
      <c r="A1785"/>
    </row>
    <row r="1786" spans="1:1">
      <c r="A1786"/>
    </row>
    <row r="1787" spans="1:1">
      <c r="A1787"/>
    </row>
    <row r="1788" spans="1:1">
      <c r="A1788"/>
    </row>
    <row r="1789" spans="1:1">
      <c r="A1789"/>
    </row>
    <row r="1790" spans="1:1">
      <c r="A1790"/>
    </row>
    <row r="1791" spans="1:1">
      <c r="A1791"/>
    </row>
    <row r="1792" spans="1:1">
      <c r="A1792"/>
    </row>
    <row r="1793" spans="1:1">
      <c r="A1793"/>
    </row>
    <row r="1794" spans="1:1">
      <c r="A1794"/>
    </row>
    <row r="1795" spans="1:1">
      <c r="A1795"/>
    </row>
    <row r="1796" spans="1:1">
      <c r="A1796"/>
    </row>
    <row r="1797" spans="1:1">
      <c r="A1797"/>
    </row>
    <row r="1798" spans="1:1">
      <c r="A1798"/>
    </row>
    <row r="1799" spans="1:1">
      <c r="A1799"/>
    </row>
    <row r="1800" spans="1:1">
      <c r="A1800"/>
    </row>
    <row r="1801" spans="1:1">
      <c r="A1801"/>
    </row>
    <row r="1802" spans="1:1">
      <c r="A1802"/>
    </row>
    <row r="1803" spans="1:1">
      <c r="A1803"/>
    </row>
    <row r="1804" spans="1:1">
      <c r="A1804"/>
    </row>
    <row r="1805" spans="1:1">
      <c r="A1805"/>
    </row>
    <row r="1806" spans="1:1">
      <c r="A1806"/>
    </row>
    <row r="1807" spans="1:1">
      <c r="A1807"/>
    </row>
    <row r="1808" spans="1:1">
      <c r="A1808"/>
    </row>
    <row r="1809" spans="1:1">
      <c r="A1809"/>
    </row>
    <row r="1810" spans="1:1">
      <c r="A1810"/>
    </row>
    <row r="1811" spans="1:1">
      <c r="A1811"/>
    </row>
    <row r="1812" spans="1:1">
      <c r="A1812"/>
    </row>
    <row r="1813" spans="1:1">
      <c r="A1813"/>
    </row>
    <row r="1814" spans="1:1">
      <c r="A1814"/>
    </row>
    <row r="1815" spans="1:1">
      <c r="A1815"/>
    </row>
    <row r="1816" spans="1:1">
      <c r="A1816"/>
    </row>
    <row r="1817" spans="1:1">
      <c r="A1817"/>
    </row>
    <row r="1818" spans="1:1">
      <c r="A1818"/>
    </row>
    <row r="1819" spans="1:1">
      <c r="A1819"/>
    </row>
    <row r="1820" spans="1:1">
      <c r="A1820"/>
    </row>
    <row r="1821" spans="1:1">
      <c r="A1821"/>
    </row>
    <row r="1822" spans="1:1">
      <c r="A1822"/>
    </row>
    <row r="1823" spans="1:1">
      <c r="A1823"/>
    </row>
    <row r="1824" spans="1:1">
      <c r="A1824"/>
    </row>
    <row r="1825" spans="1:1">
      <c r="A1825"/>
    </row>
    <row r="1826" spans="1:1">
      <c r="A1826"/>
    </row>
    <row r="1827" spans="1:1">
      <c r="A1827"/>
    </row>
    <row r="1828" spans="1:1">
      <c r="A1828"/>
    </row>
    <row r="1829" spans="1:1">
      <c r="A1829"/>
    </row>
    <row r="1830" spans="1:1">
      <c r="A1830"/>
    </row>
    <row r="1831" spans="1:1">
      <c r="A1831"/>
    </row>
    <row r="1832" spans="1:1">
      <c r="A1832"/>
    </row>
    <row r="1833" spans="1:1">
      <c r="A1833"/>
    </row>
    <row r="1834" spans="1:1">
      <c r="A1834"/>
    </row>
    <row r="1835" spans="1:1">
      <c r="A1835"/>
    </row>
    <row r="1836" spans="1:1">
      <c r="A1836"/>
    </row>
    <row r="1837" spans="1:1">
      <c r="A1837"/>
    </row>
    <row r="1838" spans="1:1">
      <c r="A1838"/>
    </row>
    <row r="1839" spans="1:1">
      <c r="A1839"/>
    </row>
    <row r="1840" spans="1:1">
      <c r="A1840"/>
    </row>
    <row r="1841" spans="1:1">
      <c r="A1841"/>
    </row>
    <row r="1842" spans="1:1">
      <c r="A1842"/>
    </row>
    <row r="1843" spans="1:1">
      <c r="A1843"/>
    </row>
    <row r="1844" spans="1:1">
      <c r="A1844"/>
    </row>
    <row r="1845" spans="1:1">
      <c r="A1845"/>
    </row>
    <row r="1846" spans="1:1">
      <c r="A1846"/>
    </row>
    <row r="1847" spans="1:1">
      <c r="A1847"/>
    </row>
    <row r="1848" spans="1:1">
      <c r="A1848"/>
    </row>
    <row r="1849" spans="1:1">
      <c r="A1849"/>
    </row>
    <row r="1850" spans="1:1">
      <c r="A1850"/>
    </row>
    <row r="1851" spans="1:1">
      <c r="A1851"/>
    </row>
    <row r="1852" spans="1:1">
      <c r="A1852"/>
    </row>
    <row r="1853" spans="1:1">
      <c r="A1853"/>
    </row>
    <row r="1854" spans="1:1">
      <c r="A1854"/>
    </row>
    <row r="1855" spans="1:1">
      <c r="A1855"/>
    </row>
    <row r="1856" spans="1:1">
      <c r="A1856"/>
    </row>
    <row r="1857" spans="1:1">
      <c r="A1857"/>
    </row>
    <row r="1858" spans="1:1">
      <c r="A1858"/>
    </row>
    <row r="1859" spans="1:1">
      <c r="A1859"/>
    </row>
    <row r="1860" spans="1:1">
      <c r="A1860"/>
    </row>
    <row r="1861" spans="1:1">
      <c r="A1861"/>
    </row>
    <row r="1862" spans="1:1">
      <c r="A1862"/>
    </row>
    <row r="1863" spans="1:1">
      <c r="A1863"/>
    </row>
    <row r="1864" spans="1:1">
      <c r="A1864"/>
    </row>
    <row r="1865" spans="1:1">
      <c r="A1865"/>
    </row>
    <row r="1866" spans="1:1">
      <c r="A1866"/>
    </row>
    <row r="1867" spans="1:1">
      <c r="A1867"/>
    </row>
    <row r="1868" spans="1:1">
      <c r="A1868"/>
    </row>
    <row r="1869" spans="1:1">
      <c r="A1869"/>
    </row>
    <row r="1870" spans="1:1">
      <c r="A1870"/>
    </row>
    <row r="1871" spans="1:1">
      <c r="A1871"/>
    </row>
    <row r="1872" spans="1:1">
      <c r="A1872"/>
    </row>
    <row r="1873" spans="1:1">
      <c r="A1873"/>
    </row>
    <row r="1874" spans="1:1">
      <c r="A1874"/>
    </row>
    <row r="1875" spans="1:1">
      <c r="A1875"/>
    </row>
    <row r="1876" spans="1:1">
      <c r="A1876"/>
    </row>
    <row r="1877" spans="1:1">
      <c r="A1877"/>
    </row>
    <row r="1878" spans="1:1">
      <c r="A1878"/>
    </row>
    <row r="1879" spans="1:1">
      <c r="A1879"/>
    </row>
    <row r="1880" spans="1:1">
      <c r="A1880"/>
    </row>
    <row r="1881" spans="1:1">
      <c r="A1881"/>
    </row>
    <row r="1882" spans="1:1">
      <c r="A1882"/>
    </row>
    <row r="1883" spans="1:1">
      <c r="A1883"/>
    </row>
    <row r="1884" spans="1:1">
      <c r="A1884"/>
    </row>
    <row r="1885" spans="1:1">
      <c r="A1885"/>
    </row>
    <row r="1886" spans="1:1">
      <c r="A1886"/>
    </row>
    <row r="1887" spans="1:1">
      <c r="A1887"/>
    </row>
    <row r="1888" spans="1:1">
      <c r="A1888"/>
    </row>
    <row r="1889" spans="1:1">
      <c r="A1889"/>
    </row>
    <row r="1890" spans="1:1">
      <c r="A1890"/>
    </row>
    <row r="1891" spans="1:1">
      <c r="A1891"/>
    </row>
    <row r="1892" spans="1:1">
      <c r="A1892"/>
    </row>
    <row r="1893" spans="1:1">
      <c r="A1893"/>
    </row>
    <row r="1894" spans="1:1">
      <c r="A1894"/>
    </row>
    <row r="1895" spans="1:1">
      <c r="A1895"/>
    </row>
    <row r="1896" spans="1:1">
      <c r="A1896"/>
    </row>
    <row r="1897" spans="1:1">
      <c r="A1897"/>
    </row>
    <row r="1898" spans="1:1">
      <c r="A1898"/>
    </row>
    <row r="1899" spans="1:1">
      <c r="A1899"/>
    </row>
    <row r="1900" spans="1:1">
      <c r="A1900"/>
    </row>
    <row r="1901" spans="1:1">
      <c r="A1901"/>
    </row>
    <row r="1902" spans="1:1">
      <c r="A1902"/>
    </row>
    <row r="1903" spans="1:1">
      <c r="A1903"/>
    </row>
    <row r="1904" spans="1:1">
      <c r="A1904"/>
    </row>
    <row r="1905" spans="1:1">
      <c r="A1905"/>
    </row>
    <row r="1906" spans="1:1">
      <c r="A1906"/>
    </row>
    <row r="1907" spans="1:1">
      <c r="A1907"/>
    </row>
    <row r="1908" spans="1:1">
      <c r="A1908"/>
    </row>
    <row r="1909" spans="1:1">
      <c r="A1909"/>
    </row>
    <row r="1910" spans="1:1">
      <c r="A1910"/>
    </row>
    <row r="1911" spans="1:1">
      <c r="A1911"/>
    </row>
    <row r="1912" spans="1:1">
      <c r="A1912"/>
    </row>
    <row r="1913" spans="1:1">
      <c r="A1913"/>
    </row>
    <row r="1914" spans="1:1">
      <c r="A1914"/>
    </row>
    <row r="1915" spans="1:1">
      <c r="A1915"/>
    </row>
    <row r="1916" spans="1:1">
      <c r="A1916"/>
    </row>
    <row r="1917" spans="1:1">
      <c r="A1917"/>
    </row>
    <row r="1918" spans="1:1">
      <c r="A1918"/>
    </row>
    <row r="1919" spans="1:1">
      <c r="A1919"/>
    </row>
    <row r="1920" spans="1:1">
      <c r="A1920"/>
    </row>
    <row r="1921" spans="1:1">
      <c r="A1921"/>
    </row>
    <row r="1922" spans="1:1">
      <c r="A1922"/>
    </row>
    <row r="1923" spans="1:1">
      <c r="A1923"/>
    </row>
    <row r="1924" spans="1:1">
      <c r="A1924"/>
    </row>
    <row r="1925" spans="1:1">
      <c r="A1925"/>
    </row>
    <row r="1926" spans="1:1">
      <c r="A1926"/>
    </row>
    <row r="1927" spans="1:1">
      <c r="A1927"/>
    </row>
    <row r="1928" spans="1:1">
      <c r="A1928"/>
    </row>
    <row r="1929" spans="1:1">
      <c r="A1929"/>
    </row>
    <row r="1930" spans="1:1">
      <c r="A1930"/>
    </row>
    <row r="1931" spans="1:1">
      <c r="A1931"/>
    </row>
    <row r="1932" spans="1:1">
      <c r="A1932"/>
    </row>
    <row r="1933" spans="1:1">
      <c r="A1933"/>
    </row>
    <row r="1934" spans="1:1">
      <c r="A1934"/>
    </row>
    <row r="1935" spans="1:1">
      <c r="A1935"/>
    </row>
    <row r="1936" spans="1:1">
      <c r="A1936"/>
    </row>
    <row r="1937" spans="1:1">
      <c r="A1937"/>
    </row>
    <row r="1938" spans="1:1">
      <c r="A1938"/>
    </row>
    <row r="1939" spans="1:1">
      <c r="A1939"/>
    </row>
    <row r="1940" spans="1:1">
      <c r="A1940"/>
    </row>
    <row r="1941" spans="1:1">
      <c r="A1941"/>
    </row>
    <row r="1942" spans="1:1">
      <c r="A1942"/>
    </row>
    <row r="1943" spans="1:1">
      <c r="A1943"/>
    </row>
    <row r="1944" spans="1:1">
      <c r="A1944"/>
    </row>
    <row r="1945" spans="1:1">
      <c r="A1945"/>
    </row>
    <row r="1946" spans="1:1">
      <c r="A1946"/>
    </row>
    <row r="1947" spans="1:1">
      <c r="A1947"/>
    </row>
    <row r="1948" spans="1:1">
      <c r="A1948"/>
    </row>
    <row r="1949" spans="1:1">
      <c r="A1949"/>
    </row>
    <row r="1950" spans="1:1">
      <c r="A1950"/>
    </row>
    <row r="1951" spans="1:1">
      <c r="A1951"/>
    </row>
    <row r="1952" spans="1:1">
      <c r="A1952"/>
    </row>
    <row r="1953" spans="1:1">
      <c r="A1953"/>
    </row>
    <row r="1954" spans="1:1">
      <c r="A1954"/>
    </row>
    <row r="1955" spans="1:1">
      <c r="A1955"/>
    </row>
    <row r="1956" spans="1:1">
      <c r="A1956"/>
    </row>
    <row r="1957" spans="1:1">
      <c r="A1957"/>
    </row>
    <row r="1958" spans="1:1">
      <c r="A1958"/>
    </row>
    <row r="1959" spans="1:1">
      <c r="A1959"/>
    </row>
    <row r="1960" spans="1:1">
      <c r="A1960"/>
    </row>
    <row r="1961" spans="1:1">
      <c r="A1961"/>
    </row>
    <row r="1962" spans="1:1">
      <c r="A1962"/>
    </row>
    <row r="1963" spans="1:1">
      <c r="A1963"/>
    </row>
    <row r="1964" spans="1:1">
      <c r="A1964"/>
    </row>
    <row r="1965" spans="1:1">
      <c r="A1965"/>
    </row>
    <row r="1966" spans="1:1">
      <c r="A1966"/>
    </row>
    <row r="1967" spans="1:1">
      <c r="A1967"/>
    </row>
    <row r="1968" spans="1:1">
      <c r="A1968"/>
    </row>
    <row r="1969" spans="1:1">
      <c r="A1969"/>
    </row>
    <row r="1970" spans="1:1">
      <c r="A1970"/>
    </row>
    <row r="1971" spans="1:1">
      <c r="A1971"/>
    </row>
    <row r="1972" spans="1:1">
      <c r="A1972"/>
    </row>
    <row r="1973" spans="1:1">
      <c r="A1973"/>
    </row>
    <row r="1974" spans="1:1">
      <c r="A1974"/>
    </row>
    <row r="1975" spans="1:1">
      <c r="A1975"/>
    </row>
    <row r="1976" spans="1:1">
      <c r="A1976"/>
    </row>
    <row r="1977" spans="1:1">
      <c r="A1977"/>
    </row>
    <row r="1978" spans="1:1">
      <c r="A1978"/>
    </row>
    <row r="1979" spans="1:1">
      <c r="A1979"/>
    </row>
    <row r="1980" spans="1:1">
      <c r="A1980"/>
    </row>
    <row r="1981" spans="1:1">
      <c r="A1981"/>
    </row>
    <row r="1982" spans="1:1">
      <c r="A1982"/>
    </row>
    <row r="1983" spans="1:1">
      <c r="A1983"/>
    </row>
    <row r="1984" spans="1:1">
      <c r="A1984"/>
    </row>
    <row r="1985" spans="1:1">
      <c r="A1985"/>
    </row>
    <row r="1986" spans="1:1">
      <c r="A1986"/>
    </row>
    <row r="1987" spans="1:1">
      <c r="A1987"/>
    </row>
    <row r="1988" spans="1:1">
      <c r="A1988"/>
    </row>
    <row r="1989" spans="1:1">
      <c r="A1989"/>
    </row>
    <row r="1990" spans="1:1">
      <c r="A1990"/>
    </row>
    <row r="1991" spans="1:1">
      <c r="A1991"/>
    </row>
    <row r="1992" spans="1:1">
      <c r="A1992"/>
    </row>
    <row r="1993" spans="1:1">
      <c r="A1993"/>
    </row>
    <row r="1994" spans="1:1">
      <c r="A1994"/>
    </row>
    <row r="1995" spans="1:1">
      <c r="A1995"/>
    </row>
    <row r="1996" spans="1:1">
      <c r="A1996"/>
    </row>
    <row r="1997" spans="1:1">
      <c r="A1997"/>
    </row>
    <row r="1998" spans="1:1">
      <c r="A1998"/>
    </row>
    <row r="1999" spans="1:1">
      <c r="A1999"/>
    </row>
    <row r="2000" spans="1:1">
      <c r="A2000"/>
    </row>
    <row r="2001" spans="1:1">
      <c r="A2001"/>
    </row>
    <row r="2002" spans="1:1">
      <c r="A2002"/>
    </row>
    <row r="2003" spans="1:1">
      <c r="A2003"/>
    </row>
    <row r="2004" spans="1:1">
      <c r="A2004"/>
    </row>
    <row r="2005" spans="1:1">
      <c r="A2005"/>
    </row>
    <row r="2006" spans="1:1">
      <c r="A2006"/>
    </row>
    <row r="2007" spans="1:1">
      <c r="A2007"/>
    </row>
    <row r="2008" spans="1:1">
      <c r="A2008"/>
    </row>
    <row r="2009" spans="1:1">
      <c r="A2009"/>
    </row>
    <row r="2010" spans="1:1">
      <c r="A2010"/>
    </row>
    <row r="2011" spans="1:1">
      <c r="A2011"/>
    </row>
    <row r="2012" spans="1:1">
      <c r="A2012"/>
    </row>
    <row r="2013" spans="1:1">
      <c r="A2013"/>
    </row>
    <row r="2014" spans="1:1">
      <c r="A2014"/>
    </row>
    <row r="2015" spans="1:1">
      <c r="A2015"/>
    </row>
    <row r="2016" spans="1:1">
      <c r="A2016"/>
    </row>
    <row r="2017" spans="1:1">
      <c r="A2017"/>
    </row>
    <row r="2018" spans="1:1">
      <c r="A2018"/>
    </row>
    <row r="2019" spans="1:1">
      <c r="A2019"/>
    </row>
    <row r="2020" spans="1:1">
      <c r="A2020"/>
    </row>
    <row r="2021" spans="1:1">
      <c r="A2021"/>
    </row>
    <row r="2022" spans="1:1">
      <c r="A2022"/>
    </row>
    <row r="2023" spans="1:1">
      <c r="A2023"/>
    </row>
    <row r="2024" spans="1:1">
      <c r="A2024"/>
    </row>
    <row r="2025" spans="1:1">
      <c r="A2025"/>
    </row>
    <row r="2026" spans="1:1">
      <c r="A2026"/>
    </row>
    <row r="2027" spans="1:1">
      <c r="A2027"/>
    </row>
    <row r="2028" spans="1:1">
      <c r="A2028"/>
    </row>
    <row r="2029" spans="1:1">
      <c r="A2029"/>
    </row>
    <row r="2030" spans="1:1">
      <c r="A2030"/>
    </row>
    <row r="2031" spans="1:1">
      <c r="A2031"/>
    </row>
    <row r="2032" spans="1:1">
      <c r="A2032"/>
    </row>
    <row r="2033" spans="1:1">
      <c r="A2033"/>
    </row>
    <row r="2034" spans="1:1">
      <c r="A2034"/>
    </row>
    <row r="2035" spans="1:1">
      <c r="A2035"/>
    </row>
    <row r="2036" spans="1:1">
      <c r="A2036"/>
    </row>
    <row r="2037" spans="1:1">
      <c r="A2037"/>
    </row>
    <row r="2038" spans="1:1">
      <c r="A2038"/>
    </row>
    <row r="2039" spans="1:1">
      <c r="A2039"/>
    </row>
    <row r="2040" spans="1:1">
      <c r="A2040"/>
    </row>
    <row r="2041" spans="1:1">
      <c r="A2041"/>
    </row>
    <row r="2042" spans="1:1">
      <c r="A2042"/>
    </row>
    <row r="2043" spans="1:1">
      <c r="A2043"/>
    </row>
    <row r="2044" spans="1:1">
      <c r="A2044"/>
    </row>
    <row r="2045" spans="1:1">
      <c r="A2045"/>
    </row>
    <row r="2046" spans="1:1">
      <c r="A2046"/>
    </row>
    <row r="2047" spans="1:1">
      <c r="A2047"/>
    </row>
    <row r="2048" spans="1:1">
      <c r="A2048"/>
    </row>
    <row r="2049" spans="1:1">
      <c r="A2049"/>
    </row>
    <row r="2050" spans="1:1">
      <c r="A2050"/>
    </row>
    <row r="2051" spans="1:1">
      <c r="A2051"/>
    </row>
    <row r="2052" spans="1:1">
      <c r="A2052"/>
    </row>
    <row r="2053" spans="1:1">
      <c r="A2053"/>
    </row>
    <row r="2054" spans="1:1">
      <c r="A2054"/>
    </row>
    <row r="2055" spans="1:1">
      <c r="A2055"/>
    </row>
    <row r="2056" spans="1:1">
      <c r="A2056"/>
    </row>
    <row r="2057" spans="1:1">
      <c r="A2057"/>
    </row>
    <row r="2058" spans="1:1">
      <c r="A2058"/>
    </row>
    <row r="2059" spans="1:1">
      <c r="A2059"/>
    </row>
    <row r="2060" spans="1:1">
      <c r="A2060"/>
    </row>
    <row r="2061" spans="1:1">
      <c r="A2061"/>
    </row>
    <row r="2062" spans="1:1">
      <c r="A2062"/>
    </row>
    <row r="2063" spans="1:1">
      <c r="A2063"/>
    </row>
    <row r="2064" spans="1:1">
      <c r="A2064"/>
    </row>
    <row r="2065" spans="1:1">
      <c r="A2065"/>
    </row>
    <row r="2066" spans="1:1">
      <c r="A2066"/>
    </row>
    <row r="2067" spans="1:1">
      <c r="A2067"/>
    </row>
    <row r="2068" spans="1:1">
      <c r="A2068"/>
    </row>
    <row r="2069" spans="1:1">
      <c r="A2069"/>
    </row>
    <row r="2070" spans="1:1">
      <c r="A2070"/>
    </row>
    <row r="2071" spans="1:1">
      <c r="A2071"/>
    </row>
    <row r="2072" spans="1:1">
      <c r="A2072"/>
    </row>
    <row r="2073" spans="1:1">
      <c r="A2073"/>
    </row>
    <row r="2074" spans="1:1">
      <c r="A2074"/>
    </row>
    <row r="2075" spans="1:1">
      <c r="A2075"/>
    </row>
    <row r="2076" spans="1:1">
      <c r="A2076"/>
    </row>
    <row r="2077" spans="1:1">
      <c r="A2077"/>
    </row>
    <row r="2078" spans="1:1">
      <c r="A2078"/>
    </row>
    <row r="2079" spans="1:1">
      <c r="A2079"/>
    </row>
    <row r="2080" spans="1:1">
      <c r="A2080"/>
    </row>
    <row r="2081" spans="1:1">
      <c r="A2081"/>
    </row>
    <row r="2082" spans="1:1">
      <c r="A2082"/>
    </row>
    <row r="2083" spans="1:1">
      <c r="A2083"/>
    </row>
    <row r="2084" spans="1:1">
      <c r="A2084"/>
    </row>
    <row r="2085" spans="1:1">
      <c r="A2085"/>
    </row>
    <row r="2086" spans="1:1">
      <c r="A2086"/>
    </row>
    <row r="2087" spans="1:1">
      <c r="A2087"/>
    </row>
    <row r="2088" spans="1:1">
      <c r="A2088"/>
    </row>
    <row r="2089" spans="1:1">
      <c r="A2089"/>
    </row>
    <row r="2090" spans="1:1">
      <c r="A2090"/>
    </row>
    <row r="2091" spans="1:1">
      <c r="A2091"/>
    </row>
    <row r="2092" spans="1:1">
      <c r="A2092"/>
    </row>
    <row r="2093" spans="1:1">
      <c r="A2093"/>
    </row>
    <row r="2094" spans="1:1">
      <c r="A2094"/>
    </row>
    <row r="2095" spans="1:1">
      <c r="A2095"/>
    </row>
    <row r="2096" spans="1:1">
      <c r="A2096"/>
    </row>
    <row r="2097" spans="1:1">
      <c r="A2097"/>
    </row>
    <row r="2098" spans="1:1">
      <c r="A2098"/>
    </row>
    <row r="2099" spans="1:1">
      <c r="A2099"/>
    </row>
    <row r="2100" spans="1:1">
      <c r="A2100"/>
    </row>
    <row r="2101" spans="1:1">
      <c r="A2101"/>
    </row>
    <row r="2102" spans="1:1">
      <c r="A2102"/>
    </row>
    <row r="2103" spans="1:1">
      <c r="A2103"/>
    </row>
    <row r="2104" spans="1:1">
      <c r="A2104"/>
    </row>
    <row r="2105" spans="1:1">
      <c r="A2105"/>
    </row>
    <row r="2106" spans="1:1">
      <c r="A2106"/>
    </row>
    <row r="2107" spans="1:1">
      <c r="A2107"/>
    </row>
    <row r="2108" spans="1:1">
      <c r="A2108"/>
    </row>
    <row r="2109" spans="1:1">
      <c r="A2109"/>
    </row>
    <row r="2110" spans="1:1">
      <c r="A2110"/>
    </row>
    <row r="2111" spans="1:1">
      <c r="A2111"/>
    </row>
    <row r="2112" spans="1:1">
      <c r="A2112"/>
    </row>
    <row r="2113" spans="1:1">
      <c r="A2113"/>
    </row>
    <row r="2114" spans="1:1">
      <c r="A2114"/>
    </row>
    <row r="2115" spans="1:1">
      <c r="A2115"/>
    </row>
    <row r="2116" spans="1:1">
      <c r="A2116"/>
    </row>
    <row r="2117" spans="1:1">
      <c r="A2117"/>
    </row>
    <row r="2118" spans="1:1">
      <c r="A2118"/>
    </row>
    <row r="2119" spans="1:1">
      <c r="A2119"/>
    </row>
    <row r="2120" spans="1:1">
      <c r="A2120"/>
    </row>
    <row r="2121" spans="1:1">
      <c r="A2121"/>
    </row>
    <row r="2122" spans="1:1">
      <c r="A2122"/>
    </row>
    <row r="2123" spans="1:1">
      <c r="A2123"/>
    </row>
    <row r="2124" spans="1:1">
      <c r="A2124"/>
    </row>
    <row r="2125" spans="1:1">
      <c r="A2125"/>
    </row>
    <row r="2126" spans="1:1">
      <c r="A2126"/>
    </row>
    <row r="2127" spans="1:1">
      <c r="A2127"/>
    </row>
    <row r="2128" spans="1:1">
      <c r="A2128"/>
    </row>
    <row r="2129" spans="1:1">
      <c r="A2129"/>
    </row>
    <row r="2130" spans="1:1">
      <c r="A2130"/>
    </row>
    <row r="2131" spans="1:1">
      <c r="A2131"/>
    </row>
    <row r="2132" spans="1:1">
      <c r="A2132"/>
    </row>
    <row r="2133" spans="1:1">
      <c r="A2133"/>
    </row>
    <row r="2134" spans="1:1">
      <c r="A2134"/>
    </row>
    <row r="2135" spans="1:1">
      <c r="A2135"/>
    </row>
    <row r="2136" spans="1:1">
      <c r="A2136"/>
    </row>
    <row r="2137" spans="1:1">
      <c r="A2137"/>
    </row>
    <row r="2138" spans="1:1">
      <c r="A2138"/>
    </row>
    <row r="2139" spans="1:1">
      <c r="A2139"/>
    </row>
    <row r="2140" spans="1:1">
      <c r="A2140"/>
    </row>
    <row r="2141" spans="1:1">
      <c r="A2141"/>
    </row>
    <row r="2142" spans="1:1">
      <c r="A2142"/>
    </row>
    <row r="2143" spans="1:1">
      <c r="A2143"/>
    </row>
    <row r="2144" spans="1:1">
      <c r="A2144"/>
    </row>
    <row r="2145" spans="1:1">
      <c r="A2145"/>
    </row>
    <row r="2146" spans="1:1">
      <c r="A2146"/>
    </row>
    <row r="2147" spans="1:1">
      <c r="A2147"/>
    </row>
    <row r="2148" spans="1:1">
      <c r="A2148"/>
    </row>
    <row r="2149" spans="1:1">
      <c r="A2149"/>
    </row>
    <row r="2150" spans="1:1">
      <c r="A2150"/>
    </row>
    <row r="2151" spans="1:1">
      <c r="A2151"/>
    </row>
    <row r="2152" spans="1:1">
      <c r="A2152"/>
    </row>
    <row r="2153" spans="1:1">
      <c r="A2153"/>
    </row>
    <row r="2154" spans="1:1">
      <c r="A2154"/>
    </row>
    <row r="2155" spans="1:1">
      <c r="A2155"/>
    </row>
    <row r="2156" spans="1:1">
      <c r="A2156"/>
    </row>
    <row r="2157" spans="1:1">
      <c r="A2157"/>
    </row>
    <row r="2158" spans="1:1">
      <c r="A2158"/>
    </row>
    <row r="2159" spans="1:1">
      <c r="A2159"/>
    </row>
    <row r="2160" spans="1:1">
      <c r="A2160"/>
    </row>
    <row r="2161" spans="1:1">
      <c r="A2161"/>
    </row>
    <row r="2162" spans="1:1">
      <c r="A2162"/>
    </row>
    <row r="2163" spans="1:1">
      <c r="A2163"/>
    </row>
    <row r="2164" spans="1:1">
      <c r="A2164"/>
    </row>
    <row r="2165" spans="1:1">
      <c r="A2165"/>
    </row>
    <row r="2166" spans="1:1">
      <c r="A2166"/>
    </row>
    <row r="2167" spans="1:1">
      <c r="A2167"/>
    </row>
    <row r="2168" spans="1:1">
      <c r="A2168"/>
    </row>
    <row r="2169" spans="1:1">
      <c r="A2169"/>
    </row>
    <row r="2170" spans="1:1">
      <c r="A2170"/>
    </row>
    <row r="2171" spans="1:1">
      <c r="A2171"/>
    </row>
    <row r="2172" spans="1:1">
      <c r="A2172"/>
    </row>
    <row r="2173" spans="1:1">
      <c r="A2173"/>
    </row>
    <row r="2174" spans="1:1">
      <c r="A2174"/>
    </row>
    <row r="2175" spans="1:1">
      <c r="A2175"/>
    </row>
    <row r="2176" spans="1:1">
      <c r="A2176"/>
    </row>
    <row r="2177" spans="1:1">
      <c r="A2177"/>
    </row>
    <row r="2178" spans="1:1">
      <c r="A2178"/>
    </row>
    <row r="2179" spans="1:1">
      <c r="A2179"/>
    </row>
    <row r="2180" spans="1:1">
      <c r="A2180"/>
    </row>
    <row r="2181" spans="1:1">
      <c r="A2181"/>
    </row>
    <row r="2182" spans="1:1">
      <c r="A2182"/>
    </row>
    <row r="2183" spans="1:1">
      <c r="A2183"/>
    </row>
    <row r="2184" spans="1:1">
      <c r="A2184"/>
    </row>
    <row r="2185" spans="1:1">
      <c r="A2185"/>
    </row>
    <row r="2186" spans="1:1">
      <c r="A2186"/>
    </row>
    <row r="2187" spans="1:1">
      <c r="A2187"/>
    </row>
    <row r="2188" spans="1:1">
      <c r="A2188"/>
    </row>
    <row r="2189" spans="1:1">
      <c r="A2189"/>
    </row>
    <row r="2190" spans="1:1">
      <c r="A2190"/>
    </row>
    <row r="2191" spans="1:1">
      <c r="A2191"/>
    </row>
    <row r="2192" spans="1:1">
      <c r="A2192"/>
    </row>
    <row r="2193" spans="1:1">
      <c r="A2193"/>
    </row>
    <row r="2194" spans="1:1">
      <c r="A2194"/>
    </row>
    <row r="2195" spans="1:1">
      <c r="A2195"/>
    </row>
    <row r="2196" spans="1:1">
      <c r="A2196"/>
    </row>
    <row r="2197" spans="1:1">
      <c r="A2197"/>
    </row>
    <row r="2198" spans="1:1">
      <c r="A2198"/>
    </row>
    <row r="2199" spans="1:1">
      <c r="A2199"/>
    </row>
    <row r="2200" spans="1:1">
      <c r="A2200"/>
    </row>
    <row r="2201" spans="1:1">
      <c r="A2201"/>
    </row>
    <row r="2202" spans="1:1">
      <c r="A2202"/>
    </row>
    <row r="2203" spans="1:1">
      <c r="A2203"/>
    </row>
    <row r="2204" spans="1:1">
      <c r="A2204"/>
    </row>
    <row r="2205" spans="1:1">
      <c r="A2205"/>
    </row>
    <row r="2206" spans="1:1">
      <c r="A2206"/>
    </row>
    <row r="2207" spans="1:1">
      <c r="A2207"/>
    </row>
    <row r="2208" spans="1:1">
      <c r="A2208"/>
    </row>
    <row r="2209" spans="1:1">
      <c r="A2209"/>
    </row>
    <row r="2210" spans="1:1">
      <c r="A2210"/>
    </row>
    <row r="2211" spans="1:1">
      <c r="A2211"/>
    </row>
    <row r="2212" spans="1:1">
      <c r="A2212"/>
    </row>
    <row r="2213" spans="1:1">
      <c r="A2213"/>
    </row>
    <row r="2214" spans="1:1">
      <c r="A2214"/>
    </row>
    <row r="2215" spans="1:1">
      <c r="A2215"/>
    </row>
    <row r="2216" spans="1:1">
      <c r="A2216"/>
    </row>
    <row r="2217" spans="1:1">
      <c r="A2217"/>
    </row>
    <row r="2218" spans="1:1">
      <c r="A2218"/>
    </row>
    <row r="2219" spans="1:1">
      <c r="A2219"/>
    </row>
    <row r="2220" spans="1:1">
      <c r="A2220"/>
    </row>
    <row r="2221" spans="1:1">
      <c r="A2221"/>
    </row>
    <row r="2222" spans="1:1">
      <c r="A2222"/>
    </row>
    <row r="2223" spans="1:1">
      <c r="A2223"/>
    </row>
    <row r="2224" spans="1:1">
      <c r="A2224"/>
    </row>
    <row r="2225" spans="1:1">
      <c r="A2225"/>
    </row>
    <row r="2226" spans="1:1">
      <c r="A2226"/>
    </row>
    <row r="2227" spans="1:1">
      <c r="A2227"/>
    </row>
    <row r="2228" spans="1:1">
      <c r="A2228"/>
    </row>
    <row r="2229" spans="1:1">
      <c r="A2229"/>
    </row>
    <row r="2230" spans="1:1">
      <c r="A2230"/>
    </row>
    <row r="2231" spans="1:1">
      <c r="A2231"/>
    </row>
    <row r="2232" spans="1:1">
      <c r="A2232"/>
    </row>
    <row r="2233" spans="1:1">
      <c r="A2233"/>
    </row>
    <row r="2234" spans="1:1">
      <c r="A2234"/>
    </row>
    <row r="2235" spans="1:1">
      <c r="A2235"/>
    </row>
    <row r="2236" spans="1:1">
      <c r="A2236"/>
    </row>
    <row r="2237" spans="1:1">
      <c r="A2237"/>
    </row>
    <row r="2238" spans="1:1">
      <c r="A2238"/>
    </row>
    <row r="2239" spans="1:1">
      <c r="A2239"/>
    </row>
    <row r="2240" spans="1:1">
      <c r="A2240"/>
    </row>
    <row r="2241" spans="1:1">
      <c r="A2241"/>
    </row>
    <row r="2242" spans="1:1">
      <c r="A2242"/>
    </row>
    <row r="2243" spans="1:1">
      <c r="A2243"/>
    </row>
    <row r="2244" spans="1:1">
      <c r="A2244"/>
    </row>
    <row r="2245" spans="1:1">
      <c r="A2245"/>
    </row>
    <row r="2246" spans="1:1">
      <c r="A2246"/>
    </row>
    <row r="2247" spans="1:1">
      <c r="A2247"/>
    </row>
    <row r="2248" spans="1:1">
      <c r="A2248"/>
    </row>
    <row r="2249" spans="1:1">
      <c r="A2249"/>
    </row>
    <row r="2250" spans="1:1">
      <c r="A2250"/>
    </row>
    <row r="2251" spans="1:1">
      <c r="A2251"/>
    </row>
    <row r="2252" spans="1:1">
      <c r="A2252"/>
    </row>
    <row r="2253" spans="1:1">
      <c r="A2253"/>
    </row>
    <row r="2254" spans="1:1">
      <c r="A2254"/>
    </row>
    <row r="2255" spans="1:1">
      <c r="A2255"/>
    </row>
    <row r="2256" spans="1:1">
      <c r="A2256"/>
    </row>
    <row r="2257" spans="1:1">
      <c r="A2257"/>
    </row>
    <row r="2258" spans="1:1">
      <c r="A2258"/>
    </row>
    <row r="2259" spans="1:1">
      <c r="A2259"/>
    </row>
    <row r="2260" spans="1:1">
      <c r="A2260"/>
    </row>
    <row r="2261" spans="1:1">
      <c r="A2261"/>
    </row>
    <row r="2262" spans="1:1">
      <c r="A2262"/>
    </row>
    <row r="2263" spans="1:1">
      <c r="A2263"/>
    </row>
    <row r="2264" spans="1:1">
      <c r="A2264"/>
    </row>
    <row r="2265" spans="1:1">
      <c r="A2265"/>
    </row>
    <row r="2266" spans="1:1">
      <c r="A2266"/>
    </row>
    <row r="2267" spans="1:1">
      <c r="A2267"/>
    </row>
    <row r="2268" spans="1:1">
      <c r="A2268"/>
    </row>
    <row r="2269" spans="1:1">
      <c r="A2269"/>
    </row>
    <row r="2270" spans="1:1">
      <c r="A2270"/>
    </row>
    <row r="2271" spans="1:1">
      <c r="A2271"/>
    </row>
    <row r="2272" spans="1:1">
      <c r="A2272"/>
    </row>
    <row r="2273" spans="1:1">
      <c r="A2273"/>
    </row>
    <row r="2274" spans="1:1">
      <c r="A2274"/>
    </row>
    <row r="2275" spans="1:1">
      <c r="A2275"/>
    </row>
    <row r="2276" spans="1:1">
      <c r="A2276"/>
    </row>
    <row r="2277" spans="1:1">
      <c r="A2277"/>
    </row>
    <row r="2278" spans="1:1">
      <c r="A2278"/>
    </row>
    <row r="2279" spans="1:1">
      <c r="A2279"/>
    </row>
    <row r="2280" spans="1:1">
      <c r="A2280"/>
    </row>
    <row r="2281" spans="1:1">
      <c r="A2281"/>
    </row>
    <row r="2282" spans="1:1">
      <c r="A2282"/>
    </row>
    <row r="2283" spans="1:1">
      <c r="A2283"/>
    </row>
    <row r="2284" spans="1:1">
      <c r="A2284"/>
    </row>
    <row r="2285" spans="1:1">
      <c r="A2285"/>
    </row>
    <row r="2286" spans="1:1">
      <c r="A2286"/>
    </row>
    <row r="2287" spans="1:1">
      <c r="A2287"/>
    </row>
    <row r="2288" spans="1:1">
      <c r="A2288"/>
    </row>
    <row r="2289" spans="1:1">
      <c r="A2289"/>
    </row>
    <row r="2290" spans="1:1">
      <c r="A2290"/>
    </row>
    <row r="2291" spans="1:1">
      <c r="A2291"/>
    </row>
    <row r="2292" spans="1:1">
      <c r="A2292"/>
    </row>
    <row r="2293" spans="1:1">
      <c r="A2293"/>
    </row>
    <row r="2294" spans="1:1">
      <c r="A2294"/>
    </row>
    <row r="2295" spans="1:1">
      <c r="A2295"/>
    </row>
    <row r="2296" spans="1:1">
      <c r="A2296"/>
    </row>
    <row r="2297" spans="1:1">
      <c r="A2297"/>
    </row>
    <row r="2298" spans="1:1">
      <c r="A2298"/>
    </row>
    <row r="2299" spans="1:1">
      <c r="A2299"/>
    </row>
    <row r="2300" spans="1:1">
      <c r="A2300"/>
    </row>
    <row r="2301" spans="1:1">
      <c r="A2301"/>
    </row>
    <row r="2302" spans="1:1">
      <c r="A2302"/>
    </row>
    <row r="2303" spans="1:1">
      <c r="A2303"/>
    </row>
    <row r="2304" spans="1:1">
      <c r="A2304"/>
    </row>
    <row r="2305" spans="1:1">
      <c r="A2305"/>
    </row>
    <row r="2306" spans="1:1">
      <c r="A2306"/>
    </row>
    <row r="2307" spans="1:1">
      <c r="A2307"/>
    </row>
    <row r="2308" spans="1:1">
      <c r="A2308"/>
    </row>
    <row r="2309" spans="1:1">
      <c r="A2309"/>
    </row>
    <row r="2310" spans="1:1">
      <c r="A2310"/>
    </row>
    <row r="2311" spans="1:1">
      <c r="A2311"/>
    </row>
    <row r="2312" spans="1:1">
      <c r="A2312"/>
    </row>
    <row r="2313" spans="1:1">
      <c r="A2313"/>
    </row>
    <row r="2314" spans="1:1">
      <c r="A2314"/>
    </row>
    <row r="2315" spans="1:1">
      <c r="A2315"/>
    </row>
    <row r="2316" spans="1:1">
      <c r="A2316"/>
    </row>
    <row r="2317" spans="1:1">
      <c r="A2317"/>
    </row>
    <row r="2318" spans="1:1">
      <c r="A2318"/>
    </row>
    <row r="2319" spans="1:1">
      <c r="A2319"/>
    </row>
    <row r="2320" spans="1:1">
      <c r="A2320"/>
    </row>
    <row r="2321" spans="1:1">
      <c r="A2321"/>
    </row>
    <row r="2322" spans="1:1">
      <c r="A2322"/>
    </row>
    <row r="2323" spans="1:1">
      <c r="A2323"/>
    </row>
    <row r="2324" spans="1:1">
      <c r="A2324"/>
    </row>
    <row r="2325" spans="1:1">
      <c r="A2325"/>
    </row>
    <row r="2326" spans="1:1">
      <c r="A2326"/>
    </row>
    <row r="2327" spans="1:1">
      <c r="A2327"/>
    </row>
    <row r="2328" spans="1:1">
      <c r="A2328"/>
    </row>
    <row r="2329" spans="1:1">
      <c r="A2329"/>
    </row>
    <row r="2330" spans="1:1">
      <c r="A2330"/>
    </row>
    <row r="2331" spans="1:1">
      <c r="A2331"/>
    </row>
    <row r="2332" spans="1:1">
      <c r="A2332"/>
    </row>
    <row r="2333" spans="1:1">
      <c r="A2333"/>
    </row>
    <row r="2334" spans="1:1">
      <c r="A2334"/>
    </row>
    <row r="2335" spans="1:1">
      <c r="A2335"/>
    </row>
    <row r="2336" spans="1:1">
      <c r="A2336"/>
    </row>
    <row r="2337" spans="1:1">
      <c r="A2337"/>
    </row>
    <row r="2338" spans="1:1">
      <c r="A2338"/>
    </row>
    <row r="2339" spans="1:1">
      <c r="A2339"/>
    </row>
    <row r="2340" spans="1:1">
      <c r="A2340"/>
    </row>
    <row r="2341" spans="1:1">
      <c r="A2341"/>
    </row>
    <row r="2342" spans="1:1">
      <c r="A2342"/>
    </row>
    <row r="2343" spans="1:1">
      <c r="A2343"/>
    </row>
    <row r="2344" spans="1:1">
      <c r="A2344"/>
    </row>
    <row r="2345" spans="1:1">
      <c r="A2345"/>
    </row>
    <row r="2346" spans="1:1">
      <c r="A2346"/>
    </row>
    <row r="2347" spans="1:1">
      <c r="A2347"/>
    </row>
    <row r="2348" spans="1:1">
      <c r="A2348"/>
    </row>
    <row r="2349" spans="1:1">
      <c r="A2349"/>
    </row>
    <row r="2350" spans="1:1">
      <c r="A2350"/>
    </row>
    <row r="2351" spans="1:1">
      <c r="A2351"/>
    </row>
    <row r="2352" spans="1:1">
      <c r="A2352"/>
    </row>
    <row r="2353" spans="1:1">
      <c r="A2353"/>
    </row>
    <row r="2354" spans="1:1">
      <c r="A2354"/>
    </row>
    <row r="2355" spans="1:1">
      <c r="A2355"/>
    </row>
    <row r="2356" spans="1:1">
      <c r="A2356"/>
    </row>
    <row r="2357" spans="1:1">
      <c r="A2357"/>
    </row>
    <row r="2358" spans="1:1">
      <c r="A2358"/>
    </row>
    <row r="2359" spans="1:1">
      <c r="A2359"/>
    </row>
    <row r="2360" spans="1:1">
      <c r="A2360"/>
    </row>
    <row r="2361" spans="1:1">
      <c r="A2361"/>
    </row>
    <row r="2362" spans="1:1">
      <c r="A2362"/>
    </row>
    <row r="2363" spans="1:1">
      <c r="A2363"/>
    </row>
    <row r="2364" spans="1:1">
      <c r="A2364"/>
    </row>
    <row r="2365" spans="1:1">
      <c r="A2365"/>
    </row>
    <row r="2366" spans="1:1">
      <c r="A2366"/>
    </row>
    <row r="2367" spans="1:1">
      <c r="A2367"/>
    </row>
    <row r="2368" spans="1:1">
      <c r="A2368"/>
    </row>
    <row r="2369" spans="1:1">
      <c r="A2369"/>
    </row>
    <row r="2370" spans="1:1">
      <c r="A2370"/>
    </row>
    <row r="2371" spans="1:1">
      <c r="A2371"/>
    </row>
    <row r="2372" spans="1:1">
      <c r="A2372"/>
    </row>
    <row r="2373" spans="1:1">
      <c r="A2373"/>
    </row>
    <row r="2374" spans="1:1">
      <c r="A2374"/>
    </row>
    <row r="2375" spans="1:1">
      <c r="A2375"/>
    </row>
    <row r="2376" spans="1:1">
      <c r="A2376"/>
    </row>
    <row r="2377" spans="1:1">
      <c r="A2377"/>
    </row>
    <row r="2378" spans="1:1">
      <c r="A2378"/>
    </row>
    <row r="2379" spans="1:1">
      <c r="A2379"/>
    </row>
    <row r="2380" spans="1:1">
      <c r="A2380"/>
    </row>
    <row r="2381" spans="1:1">
      <c r="A2381"/>
    </row>
    <row r="2382" spans="1:1">
      <c r="A2382"/>
    </row>
    <row r="2383" spans="1:1">
      <c r="A2383"/>
    </row>
    <row r="2384" spans="1:1">
      <c r="A2384"/>
    </row>
    <row r="2385" spans="1:1">
      <c r="A2385"/>
    </row>
    <row r="2386" spans="1:1">
      <c r="A2386"/>
    </row>
    <row r="2387" spans="1:1">
      <c r="A2387"/>
    </row>
    <row r="2388" spans="1:1">
      <c r="A2388"/>
    </row>
    <row r="2389" spans="1:1">
      <c r="A2389"/>
    </row>
    <row r="2390" spans="1:1">
      <c r="A2390"/>
    </row>
    <row r="2391" spans="1:1">
      <c r="A2391"/>
    </row>
    <row r="2392" spans="1:1">
      <c r="A2392"/>
    </row>
    <row r="2393" spans="1:1">
      <c r="A2393"/>
    </row>
    <row r="2394" spans="1:1">
      <c r="A2394"/>
    </row>
    <row r="2395" spans="1:1">
      <c r="A2395"/>
    </row>
    <row r="2396" spans="1:1">
      <c r="A2396"/>
    </row>
    <row r="2397" spans="1:1">
      <c r="A2397"/>
    </row>
    <row r="2398" spans="1:1">
      <c r="A2398"/>
    </row>
    <row r="2399" spans="1:1">
      <c r="A2399"/>
    </row>
    <row r="2400" spans="1:1">
      <c r="A2400"/>
    </row>
    <row r="2401" spans="1:1">
      <c r="A2401"/>
    </row>
    <row r="2402" spans="1:1">
      <c r="A2402"/>
    </row>
    <row r="2403" spans="1:1">
      <c r="A2403"/>
    </row>
    <row r="2404" spans="1:1">
      <c r="A2404"/>
    </row>
    <row r="2405" spans="1:1">
      <c r="A2405"/>
    </row>
    <row r="2406" spans="1:1">
      <c r="A2406"/>
    </row>
    <row r="2407" spans="1:1">
      <c r="A2407"/>
    </row>
    <row r="2408" spans="1:1">
      <c r="A2408"/>
    </row>
    <row r="2409" spans="1:1">
      <c r="A2409"/>
    </row>
    <row r="2410" spans="1:1">
      <c r="A2410"/>
    </row>
    <row r="2411" spans="1:1">
      <c r="A2411"/>
    </row>
    <row r="2412" spans="1:1">
      <c r="A2412"/>
    </row>
    <row r="2413" spans="1:1">
      <c r="A2413"/>
    </row>
    <row r="2414" spans="1:1">
      <c r="A2414"/>
    </row>
    <row r="2415" spans="1:1">
      <c r="A2415"/>
    </row>
    <row r="2416" spans="1:1">
      <c r="A2416"/>
    </row>
    <row r="2417" spans="1:1">
      <c r="A2417"/>
    </row>
    <row r="2418" spans="1:1">
      <c r="A2418"/>
    </row>
    <row r="2419" spans="1:1">
      <c r="A2419"/>
    </row>
    <row r="2420" spans="1:1">
      <c r="A2420"/>
    </row>
    <row r="2421" spans="1:1">
      <c r="A2421"/>
    </row>
    <row r="2422" spans="1:1">
      <c r="A2422"/>
    </row>
    <row r="2423" spans="1:1">
      <c r="A2423"/>
    </row>
    <row r="2424" spans="1:1">
      <c r="A2424"/>
    </row>
    <row r="2425" spans="1:1">
      <c r="A2425"/>
    </row>
    <row r="2426" spans="1:1">
      <c r="A2426"/>
    </row>
    <row r="2427" spans="1:1">
      <c r="A2427"/>
    </row>
    <row r="2428" spans="1:1">
      <c r="A2428"/>
    </row>
    <row r="2429" spans="1:1">
      <c r="A2429"/>
    </row>
    <row r="2430" spans="1:1">
      <c r="A2430"/>
    </row>
    <row r="2431" spans="1:1">
      <c r="A2431"/>
    </row>
    <row r="2432" spans="1:1">
      <c r="A2432"/>
    </row>
    <row r="2433" spans="1:1">
      <c r="A2433"/>
    </row>
    <row r="2434" spans="1:1">
      <c r="A2434"/>
    </row>
    <row r="2435" spans="1:1">
      <c r="A2435"/>
    </row>
    <row r="2436" spans="1:1">
      <c r="A2436"/>
    </row>
    <row r="2437" spans="1:1">
      <c r="A2437"/>
    </row>
    <row r="2438" spans="1:1">
      <c r="A2438"/>
    </row>
    <row r="2439" spans="1:1">
      <c r="A2439"/>
    </row>
    <row r="2440" spans="1:1">
      <c r="A2440"/>
    </row>
    <row r="2441" spans="1:1">
      <c r="A2441"/>
    </row>
    <row r="2442" spans="1:1">
      <c r="A2442"/>
    </row>
    <row r="2443" spans="1:1">
      <c r="A2443"/>
    </row>
    <row r="2444" spans="1:1">
      <c r="A2444"/>
    </row>
    <row r="2445" spans="1:1">
      <c r="A2445"/>
    </row>
    <row r="2446" spans="1:1">
      <c r="A2446"/>
    </row>
    <row r="2447" spans="1:1">
      <c r="A2447"/>
    </row>
    <row r="2448" spans="1:1">
      <c r="A2448"/>
    </row>
    <row r="2449" spans="1:1">
      <c r="A2449"/>
    </row>
    <row r="2450" spans="1:1">
      <c r="A2450"/>
    </row>
    <row r="2451" spans="1:1">
      <c r="A2451"/>
    </row>
    <row r="2452" spans="1:1">
      <c r="A2452"/>
    </row>
    <row r="2453" spans="1:1">
      <c r="A2453"/>
    </row>
    <row r="2454" spans="1:1">
      <c r="A2454"/>
    </row>
    <row r="2455" spans="1:1">
      <c r="A2455"/>
    </row>
    <row r="2456" spans="1:1">
      <c r="A2456"/>
    </row>
    <row r="2457" spans="1:1">
      <c r="A2457"/>
    </row>
    <row r="2458" spans="1:1">
      <c r="A2458"/>
    </row>
    <row r="2459" spans="1:1">
      <c r="A2459"/>
    </row>
    <row r="2460" spans="1:1">
      <c r="A2460"/>
    </row>
    <row r="2461" spans="1:1">
      <c r="A2461"/>
    </row>
    <row r="2462" spans="1:1">
      <c r="A2462"/>
    </row>
    <row r="2463" spans="1:1">
      <c r="A2463"/>
    </row>
    <row r="2464" spans="1:1">
      <c r="A2464"/>
    </row>
    <row r="2465" spans="1:1">
      <c r="A2465"/>
    </row>
    <row r="2466" spans="1:1">
      <c r="A2466"/>
    </row>
    <row r="2467" spans="1:1">
      <c r="A2467"/>
    </row>
    <row r="2468" spans="1:1">
      <c r="A2468"/>
    </row>
    <row r="2469" spans="1:1">
      <c r="A2469"/>
    </row>
    <row r="2470" spans="1:1">
      <c r="A2470"/>
    </row>
    <row r="2471" spans="1:1">
      <c r="A2471"/>
    </row>
    <row r="2472" spans="1:1">
      <c r="A2472"/>
    </row>
    <row r="2473" spans="1:1">
      <c r="A2473"/>
    </row>
    <row r="2474" spans="1:1">
      <c r="A2474"/>
    </row>
    <row r="2475" spans="1:1">
      <c r="A2475"/>
    </row>
    <row r="2476" spans="1:1">
      <c r="A2476"/>
    </row>
    <row r="2477" spans="1:1">
      <c r="A2477"/>
    </row>
    <row r="2478" spans="1:1">
      <c r="A2478"/>
    </row>
    <row r="2479" spans="1:1">
      <c r="A2479"/>
    </row>
    <row r="2480" spans="1:1">
      <c r="A2480"/>
    </row>
    <row r="2481" spans="1:1">
      <c r="A2481"/>
    </row>
    <row r="2482" spans="1:1">
      <c r="A2482"/>
    </row>
    <row r="2483" spans="1:1">
      <c r="A2483"/>
    </row>
    <row r="2484" spans="1:1">
      <c r="A2484"/>
    </row>
    <row r="2485" spans="1:1">
      <c r="A2485"/>
    </row>
    <row r="2486" spans="1:1">
      <c r="A2486"/>
    </row>
    <row r="2487" spans="1:1">
      <c r="A2487"/>
    </row>
    <row r="2488" spans="1:1">
      <c r="A2488"/>
    </row>
    <row r="2489" spans="1:1">
      <c r="A2489"/>
    </row>
    <row r="2490" spans="1:1">
      <c r="A2490"/>
    </row>
    <row r="2491" spans="1:1">
      <c r="A2491"/>
    </row>
    <row r="2492" spans="1:1">
      <c r="A2492"/>
    </row>
    <row r="2493" spans="1:1">
      <c r="A2493"/>
    </row>
    <row r="2494" spans="1:1">
      <c r="A2494"/>
    </row>
    <row r="2495" spans="1:1">
      <c r="A2495"/>
    </row>
    <row r="2496" spans="1:1">
      <c r="A2496"/>
    </row>
    <row r="2497" spans="1:1">
      <c r="A2497"/>
    </row>
    <row r="2498" spans="1:1">
      <c r="A2498"/>
    </row>
    <row r="2499" spans="1:1">
      <c r="A2499"/>
    </row>
    <row r="2500" spans="1:1">
      <c r="A2500"/>
    </row>
    <row r="2501" spans="1:1">
      <c r="A2501"/>
    </row>
    <row r="2502" spans="1:1">
      <c r="A2502"/>
    </row>
    <row r="2503" spans="1:1">
      <c r="A2503"/>
    </row>
    <row r="2504" spans="1:1">
      <c r="A2504"/>
    </row>
    <row r="2505" spans="1:1">
      <c r="A2505"/>
    </row>
    <row r="2506" spans="1:1">
      <c r="A2506"/>
    </row>
    <row r="2507" spans="1:1">
      <c r="A2507"/>
    </row>
    <row r="2508" spans="1:1">
      <c r="A2508"/>
    </row>
    <row r="2509" spans="1:1">
      <c r="A2509"/>
    </row>
    <row r="2510" spans="1:1">
      <c r="A2510"/>
    </row>
    <row r="2511" spans="1:1">
      <c r="A2511"/>
    </row>
    <row r="2512" spans="1:1">
      <c r="A2512"/>
    </row>
    <row r="2513" spans="1:1">
      <c r="A2513"/>
    </row>
    <row r="2514" spans="1:1">
      <c r="A2514"/>
    </row>
    <row r="2515" spans="1:1">
      <c r="A2515"/>
    </row>
    <row r="2516" spans="1:1">
      <c r="A2516"/>
    </row>
    <row r="2517" spans="1:1">
      <c r="A2517"/>
    </row>
    <row r="2518" spans="1:1">
      <c r="A2518"/>
    </row>
    <row r="2519" spans="1:1">
      <c r="A2519"/>
    </row>
    <row r="2520" spans="1:1">
      <c r="A2520"/>
    </row>
    <row r="2521" spans="1:1">
      <c r="A2521"/>
    </row>
    <row r="2522" spans="1:1">
      <c r="A2522"/>
    </row>
    <row r="2523" spans="1:1">
      <c r="A2523"/>
    </row>
    <row r="2524" spans="1:1">
      <c r="A2524"/>
    </row>
    <row r="2525" spans="1:1">
      <c r="A2525"/>
    </row>
    <row r="2526" spans="1:1">
      <c r="A2526"/>
    </row>
    <row r="2527" spans="1:1">
      <c r="A2527"/>
    </row>
    <row r="2528" spans="1:1">
      <c r="A2528"/>
    </row>
    <row r="2529" spans="1:1">
      <c r="A2529"/>
    </row>
    <row r="2530" spans="1:1">
      <c r="A2530"/>
    </row>
    <row r="2531" spans="1:1">
      <c r="A2531"/>
    </row>
    <row r="2532" spans="1:1">
      <c r="A2532"/>
    </row>
    <row r="2533" spans="1:1">
      <c r="A2533"/>
    </row>
    <row r="2534" spans="1:1">
      <c r="A2534"/>
    </row>
    <row r="2535" spans="1:1">
      <c r="A2535"/>
    </row>
    <row r="2536" spans="1:1">
      <c r="A2536"/>
    </row>
    <row r="2537" spans="1:1">
      <c r="A2537"/>
    </row>
    <row r="2538" spans="1:1">
      <c r="A2538"/>
    </row>
    <row r="2539" spans="1:1">
      <c r="A2539"/>
    </row>
    <row r="2540" spans="1:1">
      <c r="A2540"/>
    </row>
    <row r="2541" spans="1:1">
      <c r="A2541"/>
    </row>
    <row r="2542" spans="1:1">
      <c r="A2542"/>
    </row>
    <row r="2543" spans="1:1">
      <c r="A2543"/>
    </row>
    <row r="2544" spans="1:1">
      <c r="A2544"/>
    </row>
    <row r="2545" spans="1:1">
      <c r="A2545"/>
    </row>
    <row r="2546" spans="1:1">
      <c r="A2546"/>
    </row>
    <row r="2547" spans="1:1">
      <c r="A2547"/>
    </row>
    <row r="2548" spans="1:1">
      <c r="A2548"/>
    </row>
    <row r="2549" spans="1:1">
      <c r="A2549"/>
    </row>
    <row r="2550" spans="1:1">
      <c r="A2550"/>
    </row>
    <row r="2551" spans="1:1">
      <c r="A2551"/>
    </row>
    <row r="2552" spans="1:1">
      <c r="A2552"/>
    </row>
    <row r="2553" spans="1:1">
      <c r="A2553"/>
    </row>
    <row r="2554" spans="1:1">
      <c r="A2554"/>
    </row>
    <row r="2555" spans="1:1">
      <c r="A2555"/>
    </row>
    <row r="2556" spans="1:1">
      <c r="A2556"/>
    </row>
    <row r="2557" spans="1:1">
      <c r="A2557"/>
    </row>
    <row r="2558" spans="1:1">
      <c r="A2558"/>
    </row>
    <row r="2559" spans="1:1">
      <c r="A2559"/>
    </row>
    <row r="2560" spans="1:1">
      <c r="A2560"/>
    </row>
    <row r="2561" spans="1:1">
      <c r="A2561"/>
    </row>
    <row r="2562" spans="1:1">
      <c r="A2562"/>
    </row>
    <row r="2563" spans="1:1">
      <c r="A2563"/>
    </row>
    <row r="2564" spans="1:1">
      <c r="A2564"/>
    </row>
    <row r="2565" spans="1:1">
      <c r="A2565"/>
    </row>
    <row r="2566" spans="1:1">
      <c r="A2566"/>
    </row>
    <row r="2567" spans="1:1">
      <c r="A2567"/>
    </row>
    <row r="2568" spans="1:1">
      <c r="A2568"/>
    </row>
    <row r="2569" spans="1:1">
      <c r="A2569"/>
    </row>
    <row r="2570" spans="1:1">
      <c r="A2570"/>
    </row>
    <row r="2571" spans="1:1">
      <c r="A2571"/>
    </row>
    <row r="2572" spans="1:1">
      <c r="A2572"/>
    </row>
    <row r="2573" spans="1:1">
      <c r="A2573"/>
    </row>
    <row r="2574" spans="1:1">
      <c r="A2574"/>
    </row>
    <row r="2575" spans="1:1">
      <c r="A2575"/>
    </row>
    <row r="2576" spans="1:1">
      <c r="A2576"/>
    </row>
    <row r="2577" spans="1:1">
      <c r="A2577"/>
    </row>
    <row r="2578" spans="1:1">
      <c r="A2578"/>
    </row>
    <row r="2579" spans="1:1">
      <c r="A2579"/>
    </row>
    <row r="2580" spans="1:1">
      <c r="A2580"/>
    </row>
    <row r="2581" spans="1:1">
      <c r="A2581"/>
    </row>
    <row r="2582" spans="1:1">
      <c r="A2582"/>
    </row>
    <row r="2583" spans="1:1">
      <c r="A2583"/>
    </row>
    <row r="2584" spans="1:1">
      <c r="A2584"/>
    </row>
    <row r="2585" spans="1:1">
      <c r="A2585"/>
    </row>
    <row r="2586" spans="1:1">
      <c r="A2586"/>
    </row>
    <row r="2587" spans="1:1">
      <c r="A2587"/>
    </row>
    <row r="2588" spans="1:1">
      <c r="A2588"/>
    </row>
    <row r="2589" spans="1:1">
      <c r="A2589"/>
    </row>
    <row r="2590" spans="1:1">
      <c r="A2590"/>
    </row>
    <row r="2591" spans="1:1">
      <c r="A2591"/>
    </row>
    <row r="2592" spans="1:1">
      <c r="A2592"/>
    </row>
    <row r="2593" spans="1:1">
      <c r="A2593"/>
    </row>
    <row r="2594" spans="1:1">
      <c r="A2594"/>
    </row>
    <row r="2595" spans="1:1">
      <c r="A2595"/>
    </row>
    <row r="2596" spans="1:1">
      <c r="A2596"/>
    </row>
    <row r="2597" spans="1:1">
      <c r="A2597"/>
    </row>
    <row r="2598" spans="1:1">
      <c r="A2598"/>
    </row>
    <row r="2599" spans="1:1">
      <c r="A2599"/>
    </row>
    <row r="2600" spans="1:1">
      <c r="A2600"/>
    </row>
    <row r="2601" spans="1:1">
      <c r="A2601"/>
    </row>
    <row r="2602" spans="1:1">
      <c r="A2602"/>
    </row>
    <row r="2603" spans="1:1">
      <c r="A2603"/>
    </row>
    <row r="2604" spans="1:1">
      <c r="A2604"/>
    </row>
    <row r="2605" spans="1:1">
      <c r="A2605"/>
    </row>
    <row r="2606" spans="1:1">
      <c r="A2606"/>
    </row>
    <row r="2607" spans="1:1">
      <c r="A2607"/>
    </row>
    <row r="2608" spans="1:1">
      <c r="A2608"/>
    </row>
    <row r="2609" spans="1:1">
      <c r="A2609"/>
    </row>
    <row r="2610" spans="1:1">
      <c r="A2610"/>
    </row>
    <row r="2611" spans="1:1">
      <c r="A2611"/>
    </row>
    <row r="2612" spans="1:1">
      <c r="A2612"/>
    </row>
    <row r="2613" spans="1:1">
      <c r="A2613"/>
    </row>
    <row r="2614" spans="1:1">
      <c r="A2614"/>
    </row>
    <row r="2615" spans="1:1">
      <c r="A2615"/>
    </row>
    <row r="2616" spans="1:1">
      <c r="A2616"/>
    </row>
    <row r="2617" spans="1:1">
      <c r="A2617"/>
    </row>
    <row r="2618" spans="1:1">
      <c r="A2618"/>
    </row>
    <row r="2619" spans="1:1">
      <c r="A2619"/>
    </row>
    <row r="2620" spans="1:1">
      <c r="A2620"/>
    </row>
    <row r="2621" spans="1:1">
      <c r="A2621"/>
    </row>
    <row r="2622" spans="1:1">
      <c r="A2622"/>
    </row>
    <row r="2623" spans="1:1">
      <c r="A2623"/>
    </row>
    <row r="2624" spans="1:1">
      <c r="A2624"/>
    </row>
    <row r="2625" spans="1:1">
      <c r="A2625"/>
    </row>
    <row r="2626" spans="1:1">
      <c r="A2626"/>
    </row>
    <row r="2627" spans="1:1">
      <c r="A2627"/>
    </row>
    <row r="2628" spans="1:1">
      <c r="A2628"/>
    </row>
    <row r="2629" spans="1:1">
      <c r="A2629"/>
    </row>
    <row r="2630" spans="1:1">
      <c r="A2630"/>
    </row>
    <row r="2631" spans="1:1">
      <c r="A2631"/>
    </row>
    <row r="2632" spans="1:1">
      <c r="A2632"/>
    </row>
    <row r="2633" spans="1:1">
      <c r="A2633"/>
    </row>
    <row r="2634" spans="1:1">
      <c r="A2634"/>
    </row>
    <row r="2635" spans="1:1">
      <c r="A2635"/>
    </row>
    <row r="2636" spans="1:1">
      <c r="A2636"/>
    </row>
    <row r="2637" spans="1:1">
      <c r="A2637"/>
    </row>
    <row r="2638" spans="1:1">
      <c r="A2638"/>
    </row>
    <row r="2639" spans="1:1">
      <c r="A2639"/>
    </row>
    <row r="2640" spans="1:1">
      <c r="A2640"/>
    </row>
    <row r="2641" spans="1:1">
      <c r="A2641"/>
    </row>
    <row r="2642" spans="1:1">
      <c r="A2642"/>
    </row>
    <row r="2643" spans="1:1">
      <c r="A2643"/>
    </row>
    <row r="2644" spans="1:1">
      <c r="A2644"/>
    </row>
    <row r="2645" spans="1:1">
      <c r="A2645"/>
    </row>
    <row r="2646" spans="1:1">
      <c r="A2646"/>
    </row>
    <row r="2647" spans="1:1">
      <c r="A2647"/>
    </row>
    <row r="2648" spans="1:1">
      <c r="A2648"/>
    </row>
    <row r="2649" spans="1:1">
      <c r="A2649"/>
    </row>
    <row r="2650" spans="1:1">
      <c r="A2650"/>
    </row>
    <row r="2651" spans="1:1">
      <c r="A2651"/>
    </row>
    <row r="2652" spans="1:1">
      <c r="A2652"/>
    </row>
    <row r="2653" spans="1:1">
      <c r="A2653"/>
    </row>
    <row r="2654" spans="1:1">
      <c r="A2654"/>
    </row>
    <row r="2655" spans="1:1">
      <c r="A2655"/>
    </row>
    <row r="2656" spans="1:1">
      <c r="A2656"/>
    </row>
    <row r="2657" spans="1:1">
      <c r="A2657"/>
    </row>
    <row r="2658" spans="1:1">
      <c r="A2658"/>
    </row>
    <row r="2659" spans="1:1">
      <c r="A2659"/>
    </row>
    <row r="2660" spans="1:1">
      <c r="A2660"/>
    </row>
    <row r="2661" spans="1:1">
      <c r="A2661"/>
    </row>
    <row r="2662" spans="1:1">
      <c r="A2662"/>
    </row>
    <row r="2663" spans="1:1">
      <c r="A2663"/>
    </row>
    <row r="2664" spans="1:1">
      <c r="A2664"/>
    </row>
    <row r="2665" spans="1:1">
      <c r="A2665"/>
    </row>
    <row r="2666" spans="1:1">
      <c r="A2666"/>
    </row>
    <row r="2667" spans="1:1">
      <c r="A2667"/>
    </row>
    <row r="2668" spans="1:1">
      <c r="A2668"/>
    </row>
    <row r="2669" spans="1:1">
      <c r="A2669"/>
    </row>
    <row r="2670" spans="1:1">
      <c r="A2670"/>
    </row>
    <row r="2671" spans="1:1">
      <c r="A2671"/>
    </row>
    <row r="2672" spans="1:1">
      <c r="A2672"/>
    </row>
    <row r="2673" spans="1:1">
      <c r="A2673"/>
    </row>
    <row r="2674" spans="1:1">
      <c r="A2674"/>
    </row>
    <row r="2675" spans="1:1">
      <c r="A2675"/>
    </row>
    <row r="2676" spans="1:1">
      <c r="A2676"/>
    </row>
    <row r="2677" spans="1:1">
      <c r="A2677"/>
    </row>
    <row r="2678" spans="1:1">
      <c r="A2678"/>
    </row>
    <row r="2679" spans="1:1">
      <c r="A2679"/>
    </row>
    <row r="2680" spans="1:1">
      <c r="A2680"/>
    </row>
    <row r="2681" spans="1:1">
      <c r="A2681"/>
    </row>
    <row r="2682" spans="1:1">
      <c r="A2682"/>
    </row>
    <row r="2683" spans="1:1">
      <c r="A2683"/>
    </row>
    <row r="2684" spans="1:1">
      <c r="A2684"/>
    </row>
    <row r="2685" spans="1:1">
      <c r="A2685"/>
    </row>
    <row r="2686" spans="1:1">
      <c r="A2686"/>
    </row>
    <row r="2687" spans="1:1">
      <c r="A2687"/>
    </row>
    <row r="2688" spans="1:1">
      <c r="A2688"/>
    </row>
    <row r="2689" spans="1:1">
      <c r="A2689"/>
    </row>
    <row r="2690" spans="1:1">
      <c r="A2690"/>
    </row>
    <row r="2691" spans="1:1">
      <c r="A2691"/>
    </row>
    <row r="2692" spans="1:1">
      <c r="A2692"/>
    </row>
    <row r="2693" spans="1:1">
      <c r="A2693"/>
    </row>
    <row r="2694" spans="1:1">
      <c r="A2694"/>
    </row>
    <row r="2695" spans="1:1">
      <c r="A2695"/>
    </row>
    <row r="2696" spans="1:1">
      <c r="A2696"/>
    </row>
    <row r="2697" spans="1:1">
      <c r="A2697"/>
    </row>
    <row r="2698" spans="1:1">
      <c r="A2698"/>
    </row>
    <row r="2699" spans="1:1">
      <c r="A2699"/>
    </row>
    <row r="2700" spans="1:1">
      <c r="A2700"/>
    </row>
    <row r="2701" spans="1:1">
      <c r="A2701"/>
    </row>
    <row r="2702" spans="1:1">
      <c r="A2702"/>
    </row>
    <row r="2703" spans="1:1">
      <c r="A2703"/>
    </row>
    <row r="2704" spans="1:1">
      <c r="A2704"/>
    </row>
    <row r="2705" spans="1:1">
      <c r="A2705"/>
    </row>
    <row r="2706" spans="1:1">
      <c r="A2706"/>
    </row>
    <row r="2707" spans="1:1">
      <c r="A2707"/>
    </row>
    <row r="2708" spans="1:1">
      <c r="A2708"/>
    </row>
    <row r="2709" spans="1:1">
      <c r="A2709"/>
    </row>
    <row r="2710" spans="1:1">
      <c r="A2710"/>
    </row>
    <row r="2711" spans="1:1">
      <c r="A2711"/>
    </row>
    <row r="2712" spans="1:1">
      <c r="A2712"/>
    </row>
    <row r="2713" spans="1:1">
      <c r="A2713"/>
    </row>
    <row r="2714" spans="1:1">
      <c r="A2714"/>
    </row>
    <row r="2715" spans="1:1">
      <c r="A2715"/>
    </row>
    <row r="2716" spans="1:1">
      <c r="A2716"/>
    </row>
    <row r="2717" spans="1:1">
      <c r="A2717"/>
    </row>
    <row r="2718" spans="1:1">
      <c r="A2718"/>
    </row>
    <row r="2719" spans="1:1">
      <c r="A2719"/>
    </row>
    <row r="2720" spans="1:1">
      <c r="A2720"/>
    </row>
    <row r="2721" spans="1:1">
      <c r="A2721"/>
    </row>
    <row r="2722" spans="1:1">
      <c r="A2722"/>
    </row>
    <row r="2723" spans="1:1">
      <c r="A2723"/>
    </row>
    <row r="2724" spans="1:1">
      <c r="A2724"/>
    </row>
    <row r="2725" spans="1:1">
      <c r="A2725"/>
    </row>
    <row r="2726" spans="1:1">
      <c r="A2726"/>
    </row>
    <row r="2727" spans="1:1">
      <c r="A2727"/>
    </row>
    <row r="2728" spans="1:1">
      <c r="A2728"/>
    </row>
    <row r="2729" spans="1:1">
      <c r="A2729"/>
    </row>
    <row r="2730" spans="1:1">
      <c r="A2730"/>
    </row>
    <row r="2731" spans="1:1">
      <c r="A2731"/>
    </row>
    <row r="2732" spans="1:1">
      <c r="A2732"/>
    </row>
    <row r="2733" spans="1:1">
      <c r="A2733"/>
    </row>
    <row r="2734" spans="1:1">
      <c r="A2734"/>
    </row>
    <row r="2735" spans="1:1">
      <c r="A2735"/>
    </row>
    <row r="2736" spans="1:1">
      <c r="A2736"/>
    </row>
    <row r="2737" spans="1:1">
      <c r="A2737"/>
    </row>
    <row r="2738" spans="1:1">
      <c r="A2738"/>
    </row>
    <row r="2739" spans="1:1">
      <c r="A2739"/>
    </row>
    <row r="2740" spans="1:1">
      <c r="A2740"/>
    </row>
    <row r="2741" spans="1:1">
      <c r="A2741"/>
    </row>
    <row r="2742" spans="1:1">
      <c r="A2742"/>
    </row>
    <row r="2743" spans="1:1">
      <c r="A2743"/>
    </row>
    <row r="2744" spans="1:1">
      <c r="A2744"/>
    </row>
    <row r="2745" spans="1:1">
      <c r="A2745"/>
    </row>
    <row r="2746" spans="1:1">
      <c r="A2746"/>
    </row>
    <row r="2747" spans="1:1">
      <c r="A2747"/>
    </row>
    <row r="2748" spans="1:1">
      <c r="A2748"/>
    </row>
    <row r="2749" spans="1:1">
      <c r="A2749"/>
    </row>
    <row r="2750" spans="1:1">
      <c r="A2750"/>
    </row>
    <row r="2751" spans="1:1">
      <c r="A2751"/>
    </row>
    <row r="2752" spans="1:1">
      <c r="A2752"/>
    </row>
    <row r="2753" spans="1:1">
      <c r="A2753"/>
    </row>
    <row r="2754" spans="1:1">
      <c r="A2754"/>
    </row>
    <row r="2755" spans="1:1">
      <c r="A2755"/>
    </row>
    <row r="2756" spans="1:1">
      <c r="A2756"/>
    </row>
    <row r="2757" spans="1:1">
      <c r="A2757"/>
    </row>
    <row r="2758" spans="1:1">
      <c r="A2758"/>
    </row>
    <row r="2759" spans="1:1">
      <c r="A2759"/>
    </row>
    <row r="2760" spans="1:1">
      <c r="A2760"/>
    </row>
    <row r="2761" spans="1:1">
      <c r="A2761"/>
    </row>
    <row r="2762" spans="1:1">
      <c r="A2762"/>
    </row>
    <row r="2763" spans="1:1">
      <c r="A2763"/>
    </row>
    <row r="2764" spans="1:1">
      <c r="A2764"/>
    </row>
    <row r="2765" spans="1:1">
      <c r="A2765"/>
    </row>
    <row r="2766" spans="1:1">
      <c r="A2766"/>
    </row>
    <row r="2767" spans="1:1">
      <c r="A2767"/>
    </row>
    <row r="2768" spans="1:1">
      <c r="A2768"/>
    </row>
    <row r="2769" spans="1:1">
      <c r="A2769"/>
    </row>
    <row r="2770" spans="1:1">
      <c r="A2770"/>
    </row>
    <row r="2771" spans="1:1">
      <c r="A2771"/>
    </row>
    <row r="2772" spans="1:1">
      <c r="A2772"/>
    </row>
    <row r="2773" spans="1:1">
      <c r="A2773"/>
    </row>
    <row r="2774" spans="1:1">
      <c r="A2774"/>
    </row>
    <row r="2775" spans="1:1">
      <c r="A2775"/>
    </row>
    <row r="2776" spans="1:1">
      <c r="A2776"/>
    </row>
    <row r="2777" spans="1:1">
      <c r="A2777"/>
    </row>
    <row r="2778" spans="1:1">
      <c r="A2778"/>
    </row>
    <row r="2779" spans="1:1">
      <c r="A2779"/>
    </row>
    <row r="2780" spans="1:1">
      <c r="A2780"/>
    </row>
    <row r="2781" spans="1:1">
      <c r="A2781"/>
    </row>
    <row r="2782" spans="1:1">
      <c r="A2782"/>
    </row>
    <row r="2783" spans="1:1">
      <c r="A2783"/>
    </row>
    <row r="2784" spans="1:1">
      <c r="A2784"/>
    </row>
    <row r="2785" spans="1:1">
      <c r="A2785"/>
    </row>
    <row r="2786" spans="1:1">
      <c r="A2786"/>
    </row>
    <row r="2787" spans="1:1">
      <c r="A2787"/>
    </row>
    <row r="2788" spans="1:1">
      <c r="A2788"/>
    </row>
    <row r="2789" spans="1:1">
      <c r="A2789"/>
    </row>
    <row r="2790" spans="1:1">
      <c r="A2790"/>
    </row>
    <row r="2791" spans="1:1">
      <c r="A2791"/>
    </row>
    <row r="2792" spans="1:1">
      <c r="A2792"/>
    </row>
    <row r="2793" spans="1:1">
      <c r="A2793"/>
    </row>
    <row r="2794" spans="1:1">
      <c r="A2794"/>
    </row>
    <row r="2795" spans="1:1">
      <c r="A2795"/>
    </row>
    <row r="2796" spans="1:1">
      <c r="A2796"/>
    </row>
    <row r="2797" spans="1:1">
      <c r="A2797"/>
    </row>
    <row r="2798" spans="1:1">
      <c r="A2798"/>
    </row>
    <row r="2799" spans="1:1">
      <c r="A2799"/>
    </row>
    <row r="2800" spans="1:1">
      <c r="A2800"/>
    </row>
    <row r="2801" spans="1:1">
      <c r="A2801"/>
    </row>
    <row r="2802" spans="1:1">
      <c r="A2802"/>
    </row>
    <row r="2803" spans="1:1">
      <c r="A2803"/>
    </row>
    <row r="2804" spans="1:1">
      <c r="A2804"/>
    </row>
    <row r="2805" spans="1:1">
      <c r="A2805"/>
    </row>
    <row r="2806" spans="1:1">
      <c r="A2806"/>
    </row>
    <row r="2807" spans="1:1">
      <c r="A2807"/>
    </row>
    <row r="2808" spans="1:1">
      <c r="A2808"/>
    </row>
    <row r="2809" spans="1:1">
      <c r="A2809"/>
    </row>
    <row r="2810" spans="1:1">
      <c r="A2810"/>
    </row>
    <row r="2811" spans="1:1">
      <c r="A2811"/>
    </row>
    <row r="2812" spans="1:1">
      <c r="A2812"/>
    </row>
    <row r="2813" spans="1:1">
      <c r="A2813"/>
    </row>
    <row r="2814" spans="1:1">
      <c r="A2814"/>
    </row>
    <row r="2815" spans="1:1">
      <c r="A2815"/>
    </row>
    <row r="2816" spans="1:1">
      <c r="A2816"/>
    </row>
    <row r="2817" spans="1:1">
      <c r="A2817"/>
    </row>
    <row r="2818" spans="1:1">
      <c r="A2818"/>
    </row>
    <row r="2819" spans="1:1">
      <c r="A2819"/>
    </row>
    <row r="2820" spans="1:1">
      <c r="A2820"/>
    </row>
    <row r="2821" spans="1:1">
      <c r="A2821"/>
    </row>
    <row r="2822" spans="1:1">
      <c r="A2822"/>
    </row>
    <row r="2823" spans="1:1">
      <c r="A2823"/>
    </row>
    <row r="2824" spans="1:1">
      <c r="A2824"/>
    </row>
    <row r="2825" spans="1:1">
      <c r="A2825"/>
    </row>
    <row r="2826" spans="1:1">
      <c r="A2826"/>
    </row>
    <row r="2827" spans="1:1">
      <c r="A2827"/>
    </row>
    <row r="2828" spans="1:1">
      <c r="A2828"/>
    </row>
    <row r="2829" spans="1:1">
      <c r="A2829"/>
    </row>
    <row r="2830" spans="1:1">
      <c r="A2830"/>
    </row>
    <row r="2831" spans="1:1">
      <c r="A2831"/>
    </row>
    <row r="2832" spans="1:1">
      <c r="A2832"/>
    </row>
    <row r="2833" spans="1:1">
      <c r="A2833"/>
    </row>
    <row r="2834" spans="1:1">
      <c r="A2834"/>
    </row>
    <row r="2835" spans="1:1">
      <c r="A2835"/>
    </row>
    <row r="2836" spans="1:1">
      <c r="A2836"/>
    </row>
    <row r="2837" spans="1:1">
      <c r="A2837"/>
    </row>
    <row r="2838" spans="1:1">
      <c r="A2838"/>
    </row>
    <row r="2839" spans="1:1">
      <c r="A2839"/>
    </row>
    <row r="2840" spans="1:1">
      <c r="A2840"/>
    </row>
    <row r="2841" spans="1:1">
      <c r="A2841"/>
    </row>
    <row r="2842" spans="1:1">
      <c r="A2842"/>
    </row>
    <row r="2843" spans="1:1">
      <c r="A2843"/>
    </row>
    <row r="2844" spans="1:1">
      <c r="A2844"/>
    </row>
    <row r="2845" spans="1:1">
      <c r="A2845"/>
    </row>
    <row r="2846" spans="1:1">
      <c r="A2846"/>
    </row>
    <row r="2847" spans="1:1">
      <c r="A2847"/>
    </row>
    <row r="2848" spans="1:1">
      <c r="A2848"/>
    </row>
    <row r="2849" spans="1:1">
      <c r="A2849"/>
    </row>
    <row r="2850" spans="1:1">
      <c r="A2850"/>
    </row>
    <row r="2851" spans="1:1">
      <c r="A2851"/>
    </row>
    <row r="2852" spans="1:1">
      <c r="A2852"/>
    </row>
    <row r="2853" spans="1:1">
      <c r="A2853"/>
    </row>
    <row r="2854" spans="1:1">
      <c r="A2854"/>
    </row>
    <row r="2855" spans="1:1">
      <c r="A2855"/>
    </row>
    <row r="2856" spans="1:1">
      <c r="A2856"/>
    </row>
    <row r="2857" spans="1:1">
      <c r="A2857"/>
    </row>
    <row r="2858" spans="1:1">
      <c r="A2858"/>
    </row>
    <row r="2859" spans="1:1">
      <c r="A2859"/>
    </row>
    <row r="2860" spans="1:1">
      <c r="A2860"/>
    </row>
    <row r="2861" spans="1:1">
      <c r="A2861"/>
    </row>
    <row r="2862" spans="1:1">
      <c r="A2862"/>
    </row>
    <row r="2863" spans="1:1">
      <c r="A2863"/>
    </row>
    <row r="2864" spans="1:1">
      <c r="A2864"/>
    </row>
    <row r="2865" spans="1:1">
      <c r="A2865"/>
    </row>
    <row r="2866" spans="1:1">
      <c r="A2866"/>
    </row>
    <row r="2867" spans="1:1">
      <c r="A2867"/>
    </row>
    <row r="2868" spans="1:1">
      <c r="A2868"/>
    </row>
    <row r="2869" spans="1:1">
      <c r="A2869"/>
    </row>
    <row r="2870" spans="1:1">
      <c r="A2870"/>
    </row>
    <row r="2871" spans="1:1">
      <c r="A2871"/>
    </row>
    <row r="2872" spans="1:1">
      <c r="A2872"/>
    </row>
    <row r="2873" spans="1:1">
      <c r="A2873"/>
    </row>
    <row r="2874" spans="1:1">
      <c r="A2874"/>
    </row>
    <row r="2875" spans="1:1">
      <c r="A2875"/>
    </row>
    <row r="2876" spans="1:1">
      <c r="A2876"/>
    </row>
    <row r="2877" spans="1:1">
      <c r="A2877"/>
    </row>
    <row r="2878" spans="1:1">
      <c r="A2878"/>
    </row>
    <row r="2879" spans="1:1">
      <c r="A2879"/>
    </row>
    <row r="2880" spans="1:1">
      <c r="A2880"/>
    </row>
    <row r="2881" spans="1:1">
      <c r="A2881"/>
    </row>
    <row r="2882" spans="1:1">
      <c r="A2882"/>
    </row>
    <row r="2883" spans="1:1">
      <c r="A2883"/>
    </row>
    <row r="2884" spans="1:1">
      <c r="A2884"/>
    </row>
    <row r="2885" spans="1:1">
      <c r="A2885"/>
    </row>
    <row r="2886" spans="1:1">
      <c r="A2886"/>
    </row>
    <row r="2887" spans="1:1">
      <c r="A2887"/>
    </row>
    <row r="2888" spans="1:1">
      <c r="A2888"/>
    </row>
    <row r="2889" spans="1:1">
      <c r="A2889"/>
    </row>
    <row r="2890" spans="1:1">
      <c r="A2890"/>
    </row>
    <row r="2891" spans="1:1">
      <c r="A2891"/>
    </row>
    <row r="2892" spans="1:1">
      <c r="A2892"/>
    </row>
    <row r="2893" spans="1:1">
      <c r="A2893"/>
    </row>
    <row r="2894" spans="1:1">
      <c r="A2894"/>
    </row>
    <row r="2895" spans="1:1">
      <c r="A2895"/>
    </row>
    <row r="2896" spans="1:1">
      <c r="A2896"/>
    </row>
    <row r="2897" spans="1:1">
      <c r="A2897"/>
    </row>
    <row r="2898" spans="1:1">
      <c r="A2898"/>
    </row>
    <row r="2899" spans="1:1">
      <c r="A2899"/>
    </row>
    <row r="2900" spans="1:1">
      <c r="A2900"/>
    </row>
    <row r="2901" spans="1:1">
      <c r="A2901"/>
    </row>
    <row r="2902" spans="1:1">
      <c r="A2902"/>
    </row>
    <row r="2903" spans="1:1">
      <c r="A2903"/>
    </row>
    <row r="2904" spans="1:1">
      <c r="A2904"/>
    </row>
    <row r="2905" spans="1:1">
      <c r="A2905"/>
    </row>
    <row r="2906" spans="1:1">
      <c r="A2906"/>
    </row>
    <row r="2907" spans="1:1">
      <c r="A2907"/>
    </row>
    <row r="2908" spans="1:1">
      <c r="A2908"/>
    </row>
    <row r="2909" spans="1:1">
      <c r="A2909"/>
    </row>
    <row r="2910" spans="1:1">
      <c r="A2910"/>
    </row>
    <row r="2911" spans="1:1">
      <c r="A2911"/>
    </row>
    <row r="2912" spans="1:1">
      <c r="A2912"/>
    </row>
    <row r="2913" spans="1:1">
      <c r="A2913"/>
    </row>
    <row r="2914" spans="1:1">
      <c r="A2914"/>
    </row>
    <row r="2915" spans="1:1">
      <c r="A2915"/>
    </row>
    <row r="2916" spans="1:1">
      <c r="A2916"/>
    </row>
    <row r="2917" spans="1:1">
      <c r="A2917"/>
    </row>
    <row r="2918" spans="1:1">
      <c r="A2918"/>
    </row>
    <row r="2919" spans="1:1">
      <c r="A2919"/>
    </row>
    <row r="2920" spans="1:1">
      <c r="A2920"/>
    </row>
    <row r="2921" spans="1:1">
      <c r="A2921"/>
    </row>
    <row r="2922" spans="1:1">
      <c r="A2922"/>
    </row>
    <row r="2923" spans="1:1">
      <c r="A2923"/>
    </row>
    <row r="2924" spans="1:1">
      <c r="A2924"/>
    </row>
    <row r="2925" spans="1:1">
      <c r="A2925"/>
    </row>
    <row r="2926" spans="1:1">
      <c r="A2926"/>
    </row>
    <row r="2927" spans="1:1">
      <c r="A2927"/>
    </row>
    <row r="2928" spans="1:1">
      <c r="A2928"/>
    </row>
    <row r="2929" spans="1:1">
      <c r="A2929"/>
    </row>
    <row r="2930" spans="1:1">
      <c r="A2930"/>
    </row>
    <row r="2931" spans="1:1">
      <c r="A2931"/>
    </row>
    <row r="2932" spans="1:1">
      <c r="A2932"/>
    </row>
    <row r="2933" spans="1:1">
      <c r="A2933"/>
    </row>
    <row r="2934" spans="1:1">
      <c r="A2934"/>
    </row>
    <row r="2935" spans="1:1">
      <c r="A2935"/>
    </row>
    <row r="2936" spans="1:1">
      <c r="A2936"/>
    </row>
    <row r="2937" spans="1:1">
      <c r="A2937"/>
    </row>
    <row r="2938" spans="1:1">
      <c r="A2938"/>
    </row>
    <row r="2939" spans="1:1">
      <c r="A2939"/>
    </row>
    <row r="2940" spans="1:1">
      <c r="A2940"/>
    </row>
    <row r="2941" spans="1:1">
      <c r="A2941"/>
    </row>
    <row r="2942" spans="1:1">
      <c r="A2942"/>
    </row>
    <row r="2943" spans="1:1">
      <c r="A2943"/>
    </row>
    <row r="2944" spans="1:1">
      <c r="A2944"/>
    </row>
    <row r="2945" spans="1:1">
      <c r="A2945"/>
    </row>
    <row r="2946" spans="1:1">
      <c r="A2946"/>
    </row>
    <row r="2947" spans="1:1">
      <c r="A2947"/>
    </row>
    <row r="2948" spans="1:1">
      <c r="A2948"/>
    </row>
    <row r="2949" spans="1:1">
      <c r="A2949"/>
    </row>
    <row r="2950" spans="1:1">
      <c r="A2950"/>
    </row>
    <row r="2951" spans="1:1">
      <c r="A2951"/>
    </row>
    <row r="2952" spans="1:1">
      <c r="A2952"/>
    </row>
    <row r="2953" spans="1:1">
      <c r="A2953"/>
    </row>
    <row r="2954" spans="1:1">
      <c r="A2954"/>
    </row>
    <row r="2955" spans="1:1">
      <c r="A2955"/>
    </row>
    <row r="2956" spans="1:1">
      <c r="A2956"/>
    </row>
    <row r="2957" spans="1:1">
      <c r="A2957"/>
    </row>
    <row r="2958" spans="1:1">
      <c r="A2958"/>
    </row>
    <row r="2959" spans="1:1">
      <c r="A2959"/>
    </row>
    <row r="2960" spans="1:1">
      <c r="A2960"/>
    </row>
    <row r="2961" spans="1:1">
      <c r="A2961"/>
    </row>
    <row r="2962" spans="1:1">
      <c r="A2962"/>
    </row>
    <row r="2963" spans="1:1">
      <c r="A2963"/>
    </row>
    <row r="2964" spans="1:1">
      <c r="A2964"/>
    </row>
    <row r="2965" spans="1:1">
      <c r="A2965"/>
    </row>
    <row r="2966" spans="1:1">
      <c r="A2966"/>
    </row>
    <row r="2967" spans="1:1">
      <c r="A2967"/>
    </row>
    <row r="2968" spans="1:1">
      <c r="A2968"/>
    </row>
    <row r="2969" spans="1:1">
      <c r="A2969"/>
    </row>
    <row r="2970" spans="1:1">
      <c r="A2970"/>
    </row>
    <row r="2971" spans="1:1">
      <c r="A2971"/>
    </row>
    <row r="2972" spans="1:1">
      <c r="A2972"/>
    </row>
    <row r="2973" spans="1:1">
      <c r="A2973"/>
    </row>
    <row r="2974" spans="1:1">
      <c r="A2974"/>
    </row>
    <row r="2975" spans="1:1">
      <c r="A2975"/>
    </row>
    <row r="2976" spans="1:1">
      <c r="A2976"/>
    </row>
    <row r="2977" spans="1:1">
      <c r="A2977"/>
    </row>
    <row r="2978" spans="1:1">
      <c r="A2978"/>
    </row>
    <row r="2979" spans="1:1">
      <c r="A2979"/>
    </row>
    <row r="2980" spans="1:1">
      <c r="A2980"/>
    </row>
    <row r="2981" spans="1:1">
      <c r="A2981"/>
    </row>
    <row r="2982" spans="1:1">
      <c r="A2982"/>
    </row>
    <row r="2983" spans="1:1">
      <c r="A2983"/>
    </row>
    <row r="2984" spans="1:1">
      <c r="A2984"/>
    </row>
    <row r="2985" spans="1:1">
      <c r="A2985"/>
    </row>
    <row r="2986" spans="1:1">
      <c r="A2986"/>
    </row>
    <row r="2987" spans="1:1">
      <c r="A2987"/>
    </row>
    <row r="2988" spans="1:1">
      <c r="A2988"/>
    </row>
    <row r="2989" spans="1:1">
      <c r="A2989"/>
    </row>
    <row r="2990" spans="1:1">
      <c r="A2990"/>
    </row>
    <row r="2991" spans="1:1">
      <c r="A2991"/>
    </row>
    <row r="2992" spans="1:1">
      <c r="A2992"/>
    </row>
    <row r="2993" spans="1:1">
      <c r="A2993"/>
    </row>
    <row r="2994" spans="1:1">
      <c r="A2994"/>
    </row>
    <row r="2995" spans="1:1">
      <c r="A2995"/>
    </row>
    <row r="2996" spans="1:1">
      <c r="A2996"/>
    </row>
    <row r="2997" spans="1:1">
      <c r="A2997"/>
    </row>
    <row r="2998" spans="1:1">
      <c r="A2998"/>
    </row>
    <row r="2999" spans="1:1">
      <c r="A2999"/>
    </row>
    <row r="3000" spans="1:1">
      <c r="A3000"/>
    </row>
    <row r="3001" spans="1:1">
      <c r="A3001"/>
    </row>
    <row r="3002" spans="1:1">
      <c r="A3002"/>
    </row>
    <row r="3003" spans="1:1">
      <c r="A3003"/>
    </row>
    <row r="3004" spans="1:1">
      <c r="A3004"/>
    </row>
    <row r="3005" spans="1:1">
      <c r="A3005"/>
    </row>
    <row r="3006" spans="1:1">
      <c r="A3006"/>
    </row>
    <row r="3007" spans="1:1">
      <c r="A3007"/>
    </row>
    <row r="3008" spans="1:1">
      <c r="A3008"/>
    </row>
    <row r="3009" spans="1:1">
      <c r="A3009"/>
    </row>
    <row r="3010" spans="1:1">
      <c r="A3010"/>
    </row>
    <row r="3011" spans="1:1">
      <c r="A3011"/>
    </row>
    <row r="3012" spans="1:1">
      <c r="A3012"/>
    </row>
    <row r="3013" spans="1:1">
      <c r="A3013"/>
    </row>
    <row r="3014" spans="1:1">
      <c r="A3014"/>
    </row>
    <row r="3015" spans="1:1">
      <c r="A3015"/>
    </row>
    <row r="3016" spans="1:1">
      <c r="A3016"/>
    </row>
    <row r="3017" spans="1:1">
      <c r="A3017"/>
    </row>
    <row r="3018" spans="1:1">
      <c r="A3018"/>
    </row>
    <row r="3019" spans="1:1">
      <c r="A3019"/>
    </row>
    <row r="3020" spans="1:1">
      <c r="A3020"/>
    </row>
    <row r="3021" spans="1:1">
      <c r="A3021"/>
    </row>
    <row r="3022" spans="1:1">
      <c r="A3022"/>
    </row>
    <row r="3023" spans="1:1">
      <c r="A3023"/>
    </row>
    <row r="3024" spans="1:1">
      <c r="A3024"/>
    </row>
    <row r="3025" spans="1:1">
      <c r="A3025"/>
    </row>
    <row r="3026" spans="1:1">
      <c r="A3026"/>
    </row>
    <row r="3027" spans="1:1">
      <c r="A3027"/>
    </row>
    <row r="3028" spans="1:1">
      <c r="A3028"/>
    </row>
    <row r="3029" spans="1:1">
      <c r="A3029"/>
    </row>
    <row r="3030" spans="1:1">
      <c r="A3030"/>
    </row>
    <row r="3031" spans="1:1">
      <c r="A3031"/>
    </row>
    <row r="3032" spans="1:1">
      <c r="A3032"/>
    </row>
    <row r="3033" spans="1:1">
      <c r="A3033"/>
    </row>
    <row r="3034" spans="1:1">
      <c r="A3034"/>
    </row>
    <row r="3035" spans="1:1">
      <c r="A3035"/>
    </row>
    <row r="3036" spans="1:1">
      <c r="A3036"/>
    </row>
    <row r="3037" spans="1:1">
      <c r="A3037"/>
    </row>
    <row r="3038" spans="1:1">
      <c r="A3038"/>
    </row>
    <row r="3039" spans="1:1">
      <c r="A3039"/>
    </row>
    <row r="3040" spans="1:1">
      <c r="A3040"/>
    </row>
    <row r="3041" spans="1:1">
      <c r="A3041"/>
    </row>
    <row r="3042" spans="1:1">
      <c r="A3042"/>
    </row>
    <row r="3043" spans="1:1">
      <c r="A3043"/>
    </row>
    <row r="3044" spans="1:1">
      <c r="A3044"/>
    </row>
    <row r="3045" spans="1:1">
      <c r="A3045"/>
    </row>
    <row r="3046" spans="1:1">
      <c r="A3046"/>
    </row>
    <row r="3047" spans="1:1">
      <c r="A3047"/>
    </row>
    <row r="3048" spans="1:1">
      <c r="A3048"/>
    </row>
    <row r="3049" spans="1:1">
      <c r="A3049"/>
    </row>
    <row r="3050" spans="1:1">
      <c r="A3050"/>
    </row>
    <row r="3051" spans="1:1">
      <c r="A3051"/>
    </row>
    <row r="3052" spans="1:1">
      <c r="A3052"/>
    </row>
    <row r="3053" spans="1:1">
      <c r="A3053"/>
    </row>
    <row r="3054" spans="1:1">
      <c r="A3054"/>
    </row>
    <row r="3055" spans="1:1">
      <c r="A3055"/>
    </row>
    <row r="3056" spans="1:1">
      <c r="A3056"/>
    </row>
    <row r="3057" spans="1:1">
      <c r="A3057"/>
    </row>
    <row r="3058" spans="1:1">
      <c r="A3058"/>
    </row>
    <row r="3059" spans="1:1">
      <c r="A3059"/>
    </row>
    <row r="3060" spans="1:1">
      <c r="A3060"/>
    </row>
    <row r="3061" spans="1:1">
      <c r="A3061"/>
    </row>
    <row r="3062" spans="1:1">
      <c r="A3062"/>
    </row>
    <row r="3063" spans="1:1">
      <c r="A3063"/>
    </row>
    <row r="3064" spans="1:1">
      <c r="A3064"/>
    </row>
    <row r="3065" spans="1:1">
      <c r="A3065"/>
    </row>
    <row r="3066" spans="1:1">
      <c r="A3066"/>
    </row>
    <row r="3067" spans="1:1">
      <c r="A3067"/>
    </row>
    <row r="3068" spans="1:1">
      <c r="A3068"/>
    </row>
    <row r="3069" spans="1:1">
      <c r="A3069"/>
    </row>
    <row r="3070" spans="1:1">
      <c r="A3070"/>
    </row>
    <row r="3071" spans="1:1">
      <c r="A3071"/>
    </row>
    <row r="3072" spans="1:1">
      <c r="A3072"/>
    </row>
    <row r="3073" spans="1:1">
      <c r="A3073"/>
    </row>
    <row r="3074" spans="1:1">
      <c r="A3074"/>
    </row>
    <row r="3075" spans="1:1">
      <c r="A3075"/>
    </row>
    <row r="3076" spans="1:1">
      <c r="A3076"/>
    </row>
    <row r="3077" spans="1:1">
      <c r="A3077"/>
    </row>
    <row r="3078" spans="1:1">
      <c r="A3078"/>
    </row>
    <row r="3079" spans="1:1">
      <c r="A3079"/>
    </row>
    <row r="3080" spans="1:1">
      <c r="A3080"/>
    </row>
    <row r="3081" spans="1:1">
      <c r="A3081"/>
    </row>
    <row r="3082" spans="1:1">
      <c r="A3082"/>
    </row>
    <row r="3083" spans="1:1">
      <c r="A3083"/>
    </row>
    <row r="3084" spans="1:1">
      <c r="A3084"/>
    </row>
    <row r="3085" spans="1:1">
      <c r="A3085"/>
    </row>
    <row r="3086" spans="1:1">
      <c r="A3086"/>
    </row>
    <row r="3087" spans="1:1">
      <c r="A3087"/>
    </row>
    <row r="3088" spans="1:1">
      <c r="A3088"/>
    </row>
    <row r="3089" spans="1:1">
      <c r="A3089"/>
    </row>
    <row r="3090" spans="1:1">
      <c r="A3090"/>
    </row>
    <row r="3091" spans="1:1">
      <c r="A3091"/>
    </row>
    <row r="3092" spans="1:1">
      <c r="A3092"/>
    </row>
    <row r="3093" spans="1:1">
      <c r="A3093"/>
    </row>
    <row r="3094" spans="1:1">
      <c r="A3094"/>
    </row>
    <row r="3095" spans="1:1">
      <c r="A3095"/>
    </row>
    <row r="3096" spans="1:1">
      <c r="A3096"/>
    </row>
    <row r="3097" spans="1:1">
      <c r="A3097"/>
    </row>
    <row r="3098" spans="1:1">
      <c r="A3098"/>
    </row>
    <row r="3099" spans="1:1">
      <c r="A3099"/>
    </row>
    <row r="3100" spans="1:1">
      <c r="A3100"/>
    </row>
    <row r="3101" spans="1:1">
      <c r="A3101"/>
    </row>
    <row r="3102" spans="1:1">
      <c r="A3102"/>
    </row>
    <row r="3103" spans="1:1">
      <c r="A3103"/>
    </row>
    <row r="3104" spans="1:1">
      <c r="A3104"/>
    </row>
    <row r="3105" spans="1:1">
      <c r="A3105"/>
    </row>
    <row r="3106" spans="1:1">
      <c r="A3106"/>
    </row>
    <row r="3107" spans="1:1">
      <c r="A3107"/>
    </row>
    <row r="3108" spans="1:1">
      <c r="A3108"/>
    </row>
    <row r="3109" spans="1:1">
      <c r="A3109"/>
    </row>
    <row r="3110" spans="1:1">
      <c r="A3110"/>
    </row>
    <row r="3111" spans="1:1">
      <c r="A3111"/>
    </row>
    <row r="3112" spans="1:1">
      <c r="A3112"/>
    </row>
    <row r="3113" spans="1:1">
      <c r="A3113"/>
    </row>
    <row r="3114" spans="1:1">
      <c r="A3114"/>
    </row>
    <row r="3115" spans="1:1">
      <c r="A3115"/>
    </row>
    <row r="3116" spans="1:1">
      <c r="A3116"/>
    </row>
    <row r="3117" spans="1:1">
      <c r="A3117"/>
    </row>
    <row r="3118" spans="1:1">
      <c r="A3118"/>
    </row>
    <row r="3119" spans="1:1">
      <c r="A3119"/>
    </row>
    <row r="3120" spans="1:1">
      <c r="A3120"/>
    </row>
    <row r="3121" spans="1:1">
      <c r="A3121"/>
    </row>
    <row r="3122" spans="1:1">
      <c r="A3122"/>
    </row>
    <row r="3123" spans="1:1">
      <c r="A3123"/>
    </row>
    <row r="3124" spans="1:1">
      <c r="A3124"/>
    </row>
    <row r="3125" spans="1:1">
      <c r="A3125"/>
    </row>
    <row r="3126" spans="1:1">
      <c r="A3126"/>
    </row>
    <row r="3127" spans="1:1">
      <c r="A3127"/>
    </row>
    <row r="3128" spans="1:1">
      <c r="A3128"/>
    </row>
    <row r="3129" spans="1:1">
      <c r="A3129"/>
    </row>
    <row r="3130" spans="1:1">
      <c r="A3130"/>
    </row>
    <row r="3131" spans="1:1">
      <c r="A3131"/>
    </row>
    <row r="3132" spans="1:1">
      <c r="A3132"/>
    </row>
    <row r="3133" spans="1:1">
      <c r="A3133"/>
    </row>
    <row r="3134" spans="1:1">
      <c r="A3134"/>
    </row>
    <row r="3135" spans="1:1">
      <c r="A3135"/>
    </row>
    <row r="3136" spans="1:1">
      <c r="A3136"/>
    </row>
    <row r="3137" spans="1:1">
      <c r="A3137"/>
    </row>
    <row r="3138" spans="1:1">
      <c r="A3138"/>
    </row>
    <row r="3139" spans="1:1">
      <c r="A3139"/>
    </row>
    <row r="3140" spans="1:1">
      <c r="A3140"/>
    </row>
    <row r="3141" spans="1:1">
      <c r="A3141"/>
    </row>
    <row r="3142" spans="1:1">
      <c r="A3142"/>
    </row>
    <row r="3143" spans="1:1">
      <c r="A3143"/>
    </row>
    <row r="3144" spans="1:1">
      <c r="A3144"/>
    </row>
    <row r="3145" spans="1:1">
      <c r="A3145"/>
    </row>
    <row r="3146" spans="1:1">
      <c r="A3146"/>
    </row>
    <row r="3147" spans="1:1">
      <c r="A3147"/>
    </row>
    <row r="3148" spans="1:1">
      <c r="A3148"/>
    </row>
    <row r="3149" spans="1:1">
      <c r="A3149"/>
    </row>
    <row r="3150" spans="1:1">
      <c r="A3150"/>
    </row>
    <row r="3151" spans="1:1">
      <c r="A3151"/>
    </row>
    <row r="3152" spans="1:1">
      <c r="A3152"/>
    </row>
    <row r="3153" spans="1:1">
      <c r="A3153"/>
    </row>
    <row r="3154" spans="1:1">
      <c r="A3154"/>
    </row>
    <row r="3155" spans="1:1">
      <c r="A3155"/>
    </row>
    <row r="3156" spans="1:1">
      <c r="A3156"/>
    </row>
    <row r="3157" spans="1:1">
      <c r="A3157"/>
    </row>
    <row r="3158" spans="1:1">
      <c r="A3158"/>
    </row>
    <row r="3159" spans="1:1">
      <c r="A3159"/>
    </row>
    <row r="3160" spans="1:1">
      <c r="A3160"/>
    </row>
    <row r="3161" spans="1:1">
      <c r="A3161"/>
    </row>
    <row r="3162" spans="1:1">
      <c r="A3162"/>
    </row>
    <row r="3163" spans="1:1">
      <c r="A3163"/>
    </row>
    <row r="3164" spans="1:1">
      <c r="A3164"/>
    </row>
    <row r="3165" spans="1:1">
      <c r="A3165"/>
    </row>
    <row r="3166" spans="1:1">
      <c r="A3166"/>
    </row>
    <row r="3167" spans="1:1">
      <c r="A3167"/>
    </row>
    <row r="3168" spans="1:1">
      <c r="A3168"/>
    </row>
    <row r="3169" spans="1:1">
      <c r="A3169"/>
    </row>
    <row r="3170" spans="1:1">
      <c r="A3170"/>
    </row>
    <row r="3171" spans="1:1">
      <c r="A3171"/>
    </row>
    <row r="3172" spans="1:1">
      <c r="A3172"/>
    </row>
    <row r="3173" spans="1:1">
      <c r="A3173"/>
    </row>
    <row r="3174" spans="1:1">
      <c r="A3174"/>
    </row>
    <row r="3175" spans="1:1">
      <c r="A3175"/>
    </row>
    <row r="3176" spans="1:1">
      <c r="A3176"/>
    </row>
    <row r="3177" spans="1:1">
      <c r="A3177"/>
    </row>
    <row r="3178" spans="1:1">
      <c r="A3178"/>
    </row>
    <row r="3179" spans="1:1">
      <c r="A3179"/>
    </row>
    <row r="3180" spans="1:1">
      <c r="A3180"/>
    </row>
    <row r="3181" spans="1:1">
      <c r="A3181"/>
    </row>
    <row r="3182" spans="1:1">
      <c r="A3182"/>
    </row>
    <row r="3183" spans="1:1">
      <c r="A3183"/>
    </row>
    <row r="3184" spans="1:1">
      <c r="A3184"/>
    </row>
    <row r="3185" spans="1:1">
      <c r="A3185"/>
    </row>
    <row r="3186" spans="1:1">
      <c r="A3186"/>
    </row>
    <row r="3187" spans="1:1">
      <c r="A3187"/>
    </row>
    <row r="3188" spans="1:1">
      <c r="A3188"/>
    </row>
    <row r="3189" spans="1:1">
      <c r="A3189"/>
    </row>
    <row r="3190" spans="1:1">
      <c r="A3190"/>
    </row>
    <row r="3191" spans="1:1">
      <c r="A3191"/>
    </row>
    <row r="3192" spans="1:1">
      <c r="A3192"/>
    </row>
    <row r="3193" spans="1:1">
      <c r="A3193"/>
    </row>
    <row r="3194" spans="1:1">
      <c r="A3194"/>
    </row>
    <row r="3195" spans="1:1">
      <c r="A3195"/>
    </row>
    <row r="3196" spans="1:1">
      <c r="A3196"/>
    </row>
    <row r="3197" spans="1:1">
      <c r="A3197"/>
    </row>
    <row r="3198" spans="1:1">
      <c r="A3198"/>
    </row>
    <row r="3199" spans="1:1">
      <c r="A3199"/>
    </row>
    <row r="3200" spans="1:1">
      <c r="A3200"/>
    </row>
    <row r="3201" spans="1:1">
      <c r="A3201"/>
    </row>
    <row r="3202" spans="1:1">
      <c r="A3202"/>
    </row>
    <row r="3203" spans="1:1">
      <c r="A3203"/>
    </row>
    <row r="3204" spans="1:1">
      <c r="A3204"/>
    </row>
    <row r="3205" spans="1:1">
      <c r="A3205"/>
    </row>
    <row r="3206" spans="1:1">
      <c r="A3206"/>
    </row>
    <row r="3207" spans="1:1">
      <c r="A3207"/>
    </row>
    <row r="3208" spans="1:1">
      <c r="A3208"/>
    </row>
    <row r="3209" spans="1:1">
      <c r="A3209"/>
    </row>
    <row r="3210" spans="1:1">
      <c r="A3210"/>
    </row>
    <row r="3211" spans="1:1">
      <c r="A3211"/>
    </row>
    <row r="3212" spans="1:1">
      <c r="A3212"/>
    </row>
    <row r="3213" spans="1:1">
      <c r="A3213"/>
    </row>
    <row r="3214" spans="1:1">
      <c r="A3214"/>
    </row>
    <row r="3215" spans="1:1">
      <c r="A3215"/>
    </row>
    <row r="3216" spans="1:1">
      <c r="A3216"/>
    </row>
    <row r="3217" spans="1:1">
      <c r="A3217"/>
    </row>
    <row r="3218" spans="1:1">
      <c r="A3218"/>
    </row>
    <row r="3219" spans="1:1">
      <c r="A3219"/>
    </row>
    <row r="3220" spans="1:1">
      <c r="A3220"/>
    </row>
    <row r="3221" spans="1:1">
      <c r="A3221"/>
    </row>
    <row r="3222" spans="1:1">
      <c r="A3222"/>
    </row>
    <row r="3223" spans="1:1">
      <c r="A3223"/>
    </row>
    <row r="3224" spans="1:1">
      <c r="A3224"/>
    </row>
    <row r="3225" spans="1:1">
      <c r="A3225"/>
    </row>
    <row r="3226" spans="1:1">
      <c r="A3226"/>
    </row>
    <row r="3227" spans="1:1">
      <c r="A3227"/>
    </row>
    <row r="3228" spans="1:1">
      <c r="A3228"/>
    </row>
    <row r="3229" spans="1:1">
      <c r="A3229"/>
    </row>
  </sheetData>
  <sortState xmlns:xlrd2="http://schemas.microsoft.com/office/spreadsheetml/2017/richdata2" ref="A2:H75">
    <sortCondition ref="D2:D75"/>
  </sortState>
  <mergeCells count="2">
    <mergeCell ref="J1:L1"/>
    <mergeCell ref="M1:O1"/>
  </mergeCells>
  <phoneticPr fontId="16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F9982-284B-43B5-BC06-C00DAB566E47}">
  <dimension ref="A1:O1982"/>
  <sheetViews>
    <sheetView topLeftCell="A910" workbookViewId="0">
      <selection activeCell="A2" sqref="A2"/>
    </sheetView>
  </sheetViews>
  <sheetFormatPr defaultColWidth="9.109375" defaultRowHeight="15"/>
  <cols>
    <col min="1" max="1" width="7.5546875" style="35" bestFit="1" customWidth="1"/>
    <col min="2" max="2" width="9.109375" style="35" bestFit="1" customWidth="1"/>
    <col min="3" max="4" width="19.88671875" style="35" bestFit="1" customWidth="1"/>
    <col min="5" max="5" width="13.77734375" style="35" bestFit="1" customWidth="1"/>
    <col min="6" max="6" width="11.5546875" style="189" bestFit="1" customWidth="1"/>
    <col min="7" max="7" width="8.77734375" style="35" bestFit="1" customWidth="1"/>
    <col min="8" max="8" width="9.109375" style="35" customWidth="1"/>
    <col min="9" max="9" width="16.21875" style="35" bestFit="1" customWidth="1"/>
    <col min="10" max="10" width="15.88671875" style="35" bestFit="1" customWidth="1"/>
    <col min="11" max="11" width="11.5546875" style="35" bestFit="1" customWidth="1"/>
    <col min="12" max="12" width="22.77734375" style="35" bestFit="1" customWidth="1"/>
    <col min="13" max="13" width="3.109375" style="35" bestFit="1" customWidth="1"/>
    <col min="14" max="14" width="27.88671875" style="35" bestFit="1" customWidth="1"/>
    <col min="15" max="15" width="9.44140625" style="35" bestFit="1" customWidth="1"/>
    <col min="16" max="16" width="9.109375" style="35" customWidth="1"/>
    <col min="17" max="16384" width="9.109375" style="35"/>
  </cols>
  <sheetData>
    <row r="1" spans="1:15">
      <c r="A1" s="35" t="s">
        <v>1574</v>
      </c>
      <c r="B1" s="35" t="s">
        <v>1575</v>
      </c>
      <c r="C1" s="35" t="s">
        <v>1576</v>
      </c>
      <c r="D1" s="35" t="s">
        <v>1577</v>
      </c>
      <c r="E1" s="35" t="s">
        <v>1578</v>
      </c>
      <c r="F1" s="189" t="s">
        <v>1579</v>
      </c>
      <c r="G1" s="35" t="s">
        <v>1580</v>
      </c>
      <c r="H1" s="35" t="s">
        <v>1581</v>
      </c>
      <c r="I1" s="35" t="s">
        <v>1582</v>
      </c>
      <c r="J1" s="35" t="s">
        <v>1583</v>
      </c>
      <c r="K1" s="35" t="s">
        <v>1584</v>
      </c>
      <c r="L1" s="35" t="s">
        <v>1585</v>
      </c>
      <c r="N1" s="35" t="s">
        <v>1586</v>
      </c>
      <c r="O1" s="35" t="s">
        <v>38</v>
      </c>
    </row>
    <row r="2" spans="1:15" ht="18">
      <c r="A2" s="190">
        <v>2</v>
      </c>
      <c r="B2" s="2">
        <v>492200</v>
      </c>
      <c r="C2" s="191" t="s">
        <v>173</v>
      </c>
      <c r="D2" s="191" t="s">
        <v>1268</v>
      </c>
      <c r="E2" s="191" t="s">
        <v>1269</v>
      </c>
      <c r="F2" s="192" t="s">
        <v>3513</v>
      </c>
      <c r="G2" s="191">
        <v>6</v>
      </c>
      <c r="H2" s="191" t="s">
        <v>5775</v>
      </c>
      <c r="I2" s="191" t="s">
        <v>204</v>
      </c>
      <c r="J2" s="191" t="s">
        <v>1270</v>
      </c>
      <c r="K2" s="191" t="s">
        <v>42</v>
      </c>
      <c r="L2" s="35" t="str">
        <f t="shared" ref="L2:L65" si="0">IF($A2="","",$D2&amp;" ("&amp;$G2&amp;")")</f>
        <v>藤田　英里 (6)</v>
      </c>
      <c r="M2" s="34" t="str">
        <f t="shared" ref="M2:M65" si="1">IF($A2="","",RIGHT(YEAR($F2),2))</f>
        <v>01</v>
      </c>
      <c r="N2" s="35" t="str">
        <f t="shared" ref="N2:N65" si="2">IF($A2="","",$J2&amp;" "&amp;$I2&amp;" ("&amp;$M2&amp;")")</f>
        <v>Eri FUJITA (01)</v>
      </c>
      <c r="O2" s="35">
        <f t="shared" ref="O2:O65" si="3">IF($A2="","",200000000+$A2)</f>
        <v>200000002</v>
      </c>
    </row>
    <row r="3" spans="1:15" ht="18">
      <c r="A3" s="190">
        <v>5</v>
      </c>
      <c r="B3" s="2">
        <v>492200</v>
      </c>
      <c r="C3" s="191" t="s">
        <v>173</v>
      </c>
      <c r="D3" s="191" t="s">
        <v>1279</v>
      </c>
      <c r="E3" s="191" t="s">
        <v>1280</v>
      </c>
      <c r="F3" s="192" t="s">
        <v>3518</v>
      </c>
      <c r="G3" s="191" t="s">
        <v>172</v>
      </c>
      <c r="H3" s="191" t="s">
        <v>6025</v>
      </c>
      <c r="I3" s="191" t="s">
        <v>1281</v>
      </c>
      <c r="J3" s="191" t="s">
        <v>1282</v>
      </c>
      <c r="K3" s="191" t="s">
        <v>42</v>
      </c>
      <c r="L3" s="35" t="str">
        <f t="shared" si="0"/>
        <v>室月　里莉花 (M1)</v>
      </c>
      <c r="M3" s="34" t="str">
        <f t="shared" si="1"/>
        <v>02</v>
      </c>
      <c r="N3" s="35" t="str">
        <f t="shared" si="2"/>
        <v>Ririka MUROZUKI (02)</v>
      </c>
      <c r="O3" s="35">
        <f t="shared" si="3"/>
        <v>200000005</v>
      </c>
    </row>
    <row r="4" spans="1:15" ht="18">
      <c r="A4" s="190">
        <v>14</v>
      </c>
      <c r="B4" s="2">
        <v>492200</v>
      </c>
      <c r="C4" s="191" t="s">
        <v>173</v>
      </c>
      <c r="D4" s="191" t="s">
        <v>2160</v>
      </c>
      <c r="E4" s="191" t="s">
        <v>2161</v>
      </c>
      <c r="F4" s="192" t="s">
        <v>3521</v>
      </c>
      <c r="G4" s="191">
        <v>4</v>
      </c>
      <c r="H4" s="191" t="s">
        <v>5759</v>
      </c>
      <c r="I4" s="191" t="s">
        <v>841</v>
      </c>
      <c r="J4" s="191" t="s">
        <v>1235</v>
      </c>
      <c r="K4" s="191" t="s">
        <v>42</v>
      </c>
      <c r="L4" s="35" t="str">
        <f t="shared" si="0"/>
        <v>河内　瀬桜 (4)</v>
      </c>
      <c r="M4" s="34" t="str">
        <f t="shared" si="1"/>
        <v>03</v>
      </c>
      <c r="N4" s="35" t="str">
        <f t="shared" si="2"/>
        <v>Sena KAWACHI (03)</v>
      </c>
      <c r="O4" s="35">
        <f t="shared" si="3"/>
        <v>200000014</v>
      </c>
    </row>
    <row r="5" spans="1:15" ht="18">
      <c r="A5" s="190">
        <v>15</v>
      </c>
      <c r="B5" s="2">
        <v>492200</v>
      </c>
      <c r="C5" s="191" t="s">
        <v>173</v>
      </c>
      <c r="D5" s="191" t="s">
        <v>2162</v>
      </c>
      <c r="E5" s="191" t="s">
        <v>2163</v>
      </c>
      <c r="F5" s="192" t="s">
        <v>3522</v>
      </c>
      <c r="G5" s="191">
        <v>4</v>
      </c>
      <c r="H5" s="191" t="s">
        <v>5760</v>
      </c>
      <c r="I5" s="191" t="s">
        <v>83</v>
      </c>
      <c r="J5" s="191" t="s">
        <v>2164</v>
      </c>
      <c r="K5" s="191" t="s">
        <v>42</v>
      </c>
      <c r="L5" s="35" t="str">
        <f t="shared" si="0"/>
        <v>竹内　のどか (4)</v>
      </c>
      <c r="M5" s="34" t="str">
        <f t="shared" si="1"/>
        <v>03</v>
      </c>
      <c r="N5" s="35" t="str">
        <f t="shared" si="2"/>
        <v>Nodoka TAKEUCHI (03)</v>
      </c>
      <c r="O5" s="35">
        <f t="shared" si="3"/>
        <v>200000015</v>
      </c>
    </row>
    <row r="6" spans="1:15" ht="18">
      <c r="A6" s="190">
        <v>16</v>
      </c>
      <c r="B6" s="2">
        <v>492200</v>
      </c>
      <c r="C6" s="191" t="s">
        <v>173</v>
      </c>
      <c r="D6" s="191" t="s">
        <v>2165</v>
      </c>
      <c r="E6" s="191" t="s">
        <v>2166</v>
      </c>
      <c r="F6" s="192" t="s">
        <v>3523</v>
      </c>
      <c r="G6" s="191">
        <v>4</v>
      </c>
      <c r="H6" s="191" t="s">
        <v>5779</v>
      </c>
      <c r="I6" s="191" t="s">
        <v>2167</v>
      </c>
      <c r="J6" s="191" t="s">
        <v>2168</v>
      </c>
      <c r="K6" s="191" t="s">
        <v>42</v>
      </c>
      <c r="L6" s="35" t="str">
        <f t="shared" si="0"/>
        <v>秋澤　花音 (4)</v>
      </c>
      <c r="M6" s="34" t="str">
        <f t="shared" si="1"/>
        <v>03</v>
      </c>
      <c r="N6" s="35" t="str">
        <f t="shared" si="2"/>
        <v>Hanane AKIZAWA (03)</v>
      </c>
      <c r="O6" s="35">
        <f t="shared" si="3"/>
        <v>200000016</v>
      </c>
    </row>
    <row r="7" spans="1:15" ht="18">
      <c r="A7" s="190">
        <v>17</v>
      </c>
      <c r="B7" s="2">
        <v>492200</v>
      </c>
      <c r="C7" s="191" t="s">
        <v>173</v>
      </c>
      <c r="D7" s="191" t="s">
        <v>2169</v>
      </c>
      <c r="E7" s="191" t="s">
        <v>2170</v>
      </c>
      <c r="F7" s="192" t="s">
        <v>3524</v>
      </c>
      <c r="G7" s="191">
        <v>4</v>
      </c>
      <c r="H7" s="191" t="s">
        <v>5769</v>
      </c>
      <c r="I7" s="191" t="s">
        <v>3525</v>
      </c>
      <c r="J7" s="191" t="s">
        <v>3526</v>
      </c>
      <c r="K7" s="191" t="s">
        <v>42</v>
      </c>
      <c r="L7" s="35" t="str">
        <f t="shared" si="0"/>
        <v>浅木　都紀葉 (4)</v>
      </c>
      <c r="M7" s="34" t="str">
        <f t="shared" si="1"/>
        <v>03</v>
      </c>
      <c r="N7" s="35" t="str">
        <f t="shared" si="2"/>
        <v>Tsukiha ASAGI (03)</v>
      </c>
      <c r="O7" s="35">
        <f t="shared" si="3"/>
        <v>200000017</v>
      </c>
    </row>
    <row r="8" spans="1:15" ht="18">
      <c r="A8" s="190">
        <v>18</v>
      </c>
      <c r="B8" s="2">
        <v>492200</v>
      </c>
      <c r="C8" s="191" t="s">
        <v>173</v>
      </c>
      <c r="D8" s="191" t="s">
        <v>2171</v>
      </c>
      <c r="E8" s="191" t="s">
        <v>2172</v>
      </c>
      <c r="F8" s="192" t="s">
        <v>3527</v>
      </c>
      <c r="G8" s="191">
        <v>4</v>
      </c>
      <c r="H8" s="191" t="s">
        <v>5779</v>
      </c>
      <c r="I8" s="191" t="s">
        <v>2173</v>
      </c>
      <c r="J8" s="191" t="s">
        <v>1330</v>
      </c>
      <c r="K8" s="191" t="s">
        <v>652</v>
      </c>
      <c r="L8" s="35" t="str">
        <f t="shared" si="0"/>
        <v>金　華鈴 (4)</v>
      </c>
      <c r="M8" s="34" t="str">
        <f t="shared" si="1"/>
        <v>03</v>
      </c>
      <c r="N8" s="35" t="str">
        <f t="shared" si="2"/>
        <v>Karin KIN (03)</v>
      </c>
      <c r="O8" s="35">
        <f t="shared" si="3"/>
        <v>200000018</v>
      </c>
    </row>
    <row r="9" spans="1:15" ht="18">
      <c r="A9" s="190">
        <v>19</v>
      </c>
      <c r="B9" s="2">
        <v>492200</v>
      </c>
      <c r="C9" s="191" t="s">
        <v>173</v>
      </c>
      <c r="D9" s="191" t="s">
        <v>2174</v>
      </c>
      <c r="E9" s="191" t="s">
        <v>2175</v>
      </c>
      <c r="F9" s="192" t="s">
        <v>3528</v>
      </c>
      <c r="G9" s="191">
        <v>4</v>
      </c>
      <c r="H9" s="191" t="s">
        <v>235</v>
      </c>
      <c r="I9" s="191" t="s">
        <v>914</v>
      </c>
      <c r="J9" s="191" t="s">
        <v>1369</v>
      </c>
      <c r="K9" s="191" t="s">
        <v>42</v>
      </c>
      <c r="L9" s="35" t="str">
        <f t="shared" si="0"/>
        <v>日下　あやな (4)</v>
      </c>
      <c r="M9" s="34" t="str">
        <f t="shared" si="1"/>
        <v>03</v>
      </c>
      <c r="N9" s="35" t="str">
        <f t="shared" si="2"/>
        <v>Ayana KUSAKA (03)</v>
      </c>
      <c r="O9" s="35">
        <f t="shared" si="3"/>
        <v>200000019</v>
      </c>
    </row>
    <row r="10" spans="1:15" ht="18">
      <c r="A10" s="190">
        <v>20</v>
      </c>
      <c r="B10" s="2">
        <v>492200</v>
      </c>
      <c r="C10" s="191" t="s">
        <v>173</v>
      </c>
      <c r="D10" s="191" t="s">
        <v>2176</v>
      </c>
      <c r="E10" s="191" t="s">
        <v>2177</v>
      </c>
      <c r="F10" s="192" t="s">
        <v>3529</v>
      </c>
      <c r="G10" s="191">
        <v>4</v>
      </c>
      <c r="H10" s="191" t="s">
        <v>6074</v>
      </c>
      <c r="I10" s="191" t="s">
        <v>2178</v>
      </c>
      <c r="J10" s="191" t="s">
        <v>2179</v>
      </c>
      <c r="K10" s="191" t="s">
        <v>42</v>
      </c>
      <c r="L10" s="35" t="str">
        <f t="shared" si="0"/>
        <v>角　良子 (4)</v>
      </c>
      <c r="M10" s="34" t="str">
        <f t="shared" si="1"/>
        <v>03</v>
      </c>
      <c r="N10" s="35" t="str">
        <f t="shared" si="2"/>
        <v>Ryoko SUMI (03)</v>
      </c>
      <c r="O10" s="35">
        <f t="shared" si="3"/>
        <v>200000020</v>
      </c>
    </row>
    <row r="11" spans="1:15" ht="18">
      <c r="A11" s="190">
        <v>21</v>
      </c>
      <c r="B11" s="2">
        <v>492200</v>
      </c>
      <c r="C11" s="191" t="s">
        <v>173</v>
      </c>
      <c r="D11" s="191" t="s">
        <v>2180</v>
      </c>
      <c r="E11" s="191" t="s">
        <v>2181</v>
      </c>
      <c r="F11" s="192" t="s">
        <v>3530</v>
      </c>
      <c r="G11" s="191">
        <v>4</v>
      </c>
      <c r="H11" s="191" t="s">
        <v>6217</v>
      </c>
      <c r="I11" s="191" t="s">
        <v>2182</v>
      </c>
      <c r="J11" s="191" t="s">
        <v>2183</v>
      </c>
      <c r="K11" s="191" t="s">
        <v>42</v>
      </c>
      <c r="L11" s="35" t="str">
        <f t="shared" si="0"/>
        <v>永石　小雪 (4)</v>
      </c>
      <c r="M11" s="34" t="str">
        <f t="shared" si="1"/>
        <v>03</v>
      </c>
      <c r="N11" s="35" t="str">
        <f t="shared" si="2"/>
        <v>Koyuki NAGAISHI (03)</v>
      </c>
      <c r="O11" s="35">
        <f t="shared" si="3"/>
        <v>200000021</v>
      </c>
    </row>
    <row r="12" spans="1:15" ht="18">
      <c r="A12" s="190">
        <v>22</v>
      </c>
      <c r="B12" s="2">
        <v>492200</v>
      </c>
      <c r="C12" s="191" t="s">
        <v>173</v>
      </c>
      <c r="D12" s="191" t="s">
        <v>2184</v>
      </c>
      <c r="E12" s="191" t="s">
        <v>2185</v>
      </c>
      <c r="F12" s="192" t="s">
        <v>3531</v>
      </c>
      <c r="G12" s="191">
        <v>4</v>
      </c>
      <c r="H12" s="191" t="s">
        <v>5779</v>
      </c>
      <c r="I12" s="191" t="s">
        <v>1288</v>
      </c>
      <c r="J12" s="191" t="s">
        <v>513</v>
      </c>
      <c r="K12" s="191" t="s">
        <v>42</v>
      </c>
      <c r="L12" s="35" t="str">
        <f t="shared" si="0"/>
        <v>村松　結 (4)</v>
      </c>
      <c r="M12" s="34" t="str">
        <f t="shared" si="1"/>
        <v>04</v>
      </c>
      <c r="N12" s="35" t="str">
        <f t="shared" si="2"/>
        <v>Yu MURAMATSU (04)</v>
      </c>
      <c r="O12" s="35">
        <f t="shared" si="3"/>
        <v>200000022</v>
      </c>
    </row>
    <row r="13" spans="1:15" ht="18">
      <c r="A13" s="190">
        <v>23</v>
      </c>
      <c r="B13" s="2">
        <v>492200</v>
      </c>
      <c r="C13" s="191" t="s">
        <v>173</v>
      </c>
      <c r="D13" s="191" t="s">
        <v>2186</v>
      </c>
      <c r="E13" s="191" t="s">
        <v>2187</v>
      </c>
      <c r="F13" s="192" t="s">
        <v>3532</v>
      </c>
      <c r="G13" s="191">
        <v>4</v>
      </c>
      <c r="H13" s="191" t="s">
        <v>5775</v>
      </c>
      <c r="I13" s="191" t="s">
        <v>540</v>
      </c>
      <c r="J13" s="191" t="s">
        <v>161</v>
      </c>
      <c r="K13" s="191" t="s">
        <v>42</v>
      </c>
      <c r="L13" s="35" t="str">
        <f t="shared" si="0"/>
        <v>土屋　舞琴 (4)</v>
      </c>
      <c r="M13" s="34" t="str">
        <f t="shared" si="1"/>
        <v>03</v>
      </c>
      <c r="N13" s="35" t="str">
        <f t="shared" si="2"/>
        <v>Makoto TSUCHIYA (03)</v>
      </c>
      <c r="O13" s="35">
        <f t="shared" si="3"/>
        <v>200000023</v>
      </c>
    </row>
    <row r="14" spans="1:15" ht="18">
      <c r="A14" s="190">
        <v>24</v>
      </c>
      <c r="B14" s="2">
        <v>492200</v>
      </c>
      <c r="C14" s="191" t="s">
        <v>173</v>
      </c>
      <c r="D14" s="191" t="s">
        <v>2188</v>
      </c>
      <c r="E14" s="191" t="s">
        <v>2189</v>
      </c>
      <c r="F14" s="192" t="s">
        <v>3533</v>
      </c>
      <c r="G14" s="191">
        <v>4</v>
      </c>
      <c r="H14" s="191" t="s">
        <v>6213</v>
      </c>
      <c r="I14" s="191" t="s">
        <v>2190</v>
      </c>
      <c r="J14" s="191" t="s">
        <v>1254</v>
      </c>
      <c r="K14" s="191" t="s">
        <v>42</v>
      </c>
      <c r="L14" s="35" t="str">
        <f t="shared" si="0"/>
        <v>柳井　綾音 (4)</v>
      </c>
      <c r="M14" s="34" t="str">
        <f t="shared" si="1"/>
        <v>03</v>
      </c>
      <c r="N14" s="35" t="str">
        <f t="shared" si="2"/>
        <v>Ayane YANAI (03)</v>
      </c>
      <c r="O14" s="35">
        <f t="shared" si="3"/>
        <v>200000024</v>
      </c>
    </row>
    <row r="15" spans="1:15" ht="18">
      <c r="A15" s="190">
        <v>25</v>
      </c>
      <c r="B15" s="2">
        <v>492200</v>
      </c>
      <c r="C15" s="191" t="s">
        <v>173</v>
      </c>
      <c r="D15" s="191" t="s">
        <v>2191</v>
      </c>
      <c r="E15" s="191" t="s">
        <v>2192</v>
      </c>
      <c r="F15" s="192" t="s">
        <v>3534</v>
      </c>
      <c r="G15" s="191">
        <v>4</v>
      </c>
      <c r="H15" s="191" t="s">
        <v>6220</v>
      </c>
      <c r="I15" s="191" t="s">
        <v>2193</v>
      </c>
      <c r="J15" s="191" t="s">
        <v>1416</v>
      </c>
      <c r="K15" s="191" t="s">
        <v>42</v>
      </c>
      <c r="L15" s="35" t="str">
        <f t="shared" si="0"/>
        <v>外間　礼那 (4)</v>
      </c>
      <c r="M15" s="34" t="str">
        <f t="shared" si="1"/>
        <v>03</v>
      </c>
      <c r="N15" s="35" t="str">
        <f t="shared" si="2"/>
        <v>Reina SOTOMA (03)</v>
      </c>
      <c r="O15" s="35">
        <f t="shared" si="3"/>
        <v>200000025</v>
      </c>
    </row>
    <row r="16" spans="1:15" ht="18">
      <c r="A16" s="190">
        <v>26</v>
      </c>
      <c r="B16" s="2">
        <v>492200</v>
      </c>
      <c r="C16" s="191" t="s">
        <v>173</v>
      </c>
      <c r="D16" s="191" t="s">
        <v>2194</v>
      </c>
      <c r="E16" s="191" t="s">
        <v>2195</v>
      </c>
      <c r="F16" s="192" t="s">
        <v>3535</v>
      </c>
      <c r="G16" s="191">
        <v>4</v>
      </c>
      <c r="H16" s="191" t="s">
        <v>6519</v>
      </c>
      <c r="I16" s="191" t="s">
        <v>573</v>
      </c>
      <c r="J16" s="191" t="s">
        <v>2196</v>
      </c>
      <c r="K16" s="191" t="s">
        <v>42</v>
      </c>
      <c r="L16" s="35" t="str">
        <f t="shared" si="0"/>
        <v>宮澤　実亜 (4)</v>
      </c>
      <c r="M16" s="34" t="str">
        <f t="shared" si="1"/>
        <v>03</v>
      </c>
      <c r="N16" s="35" t="str">
        <f t="shared" si="2"/>
        <v>Mia MIYAZAWA (03)</v>
      </c>
      <c r="O16" s="35">
        <f t="shared" si="3"/>
        <v>200000026</v>
      </c>
    </row>
    <row r="17" spans="1:15" ht="18">
      <c r="A17" s="190">
        <v>27</v>
      </c>
      <c r="B17" s="2">
        <v>492200</v>
      </c>
      <c r="C17" s="191" t="s">
        <v>173</v>
      </c>
      <c r="D17" s="191" t="s">
        <v>3214</v>
      </c>
      <c r="E17" s="191" t="s">
        <v>3215</v>
      </c>
      <c r="F17" s="192" t="s">
        <v>3536</v>
      </c>
      <c r="G17" s="191">
        <v>4</v>
      </c>
      <c r="H17" s="191" t="s">
        <v>6433</v>
      </c>
      <c r="I17" s="191" t="s">
        <v>313</v>
      </c>
      <c r="J17" s="191" t="s">
        <v>3280</v>
      </c>
      <c r="K17" s="191" t="s">
        <v>42</v>
      </c>
      <c r="L17" s="35" t="str">
        <f t="shared" si="0"/>
        <v>足立　桐華 (4)</v>
      </c>
      <c r="M17" s="34" t="str">
        <f t="shared" si="1"/>
        <v>03</v>
      </c>
      <c r="N17" s="35" t="str">
        <f t="shared" si="2"/>
        <v>Toka ADACHI (03)</v>
      </c>
      <c r="O17" s="35">
        <f t="shared" si="3"/>
        <v>200000027</v>
      </c>
    </row>
    <row r="18" spans="1:15" ht="18">
      <c r="A18" s="190">
        <v>28</v>
      </c>
      <c r="B18" s="2">
        <v>492200</v>
      </c>
      <c r="C18" s="191" t="s">
        <v>173</v>
      </c>
      <c r="D18" s="191" t="s">
        <v>3216</v>
      </c>
      <c r="E18" s="191" t="s">
        <v>3217</v>
      </c>
      <c r="F18" s="192" t="s">
        <v>3538</v>
      </c>
      <c r="G18" s="191">
        <v>4</v>
      </c>
      <c r="H18" s="191" t="s">
        <v>6435</v>
      </c>
      <c r="I18" s="191" t="s">
        <v>465</v>
      </c>
      <c r="J18" s="191" t="s">
        <v>488</v>
      </c>
      <c r="K18" s="191" t="s">
        <v>42</v>
      </c>
      <c r="L18" s="35" t="str">
        <f t="shared" si="0"/>
        <v>中島　美咲 (4)</v>
      </c>
      <c r="M18" s="34" t="str">
        <f t="shared" si="1"/>
        <v>03</v>
      </c>
      <c r="N18" s="35" t="str">
        <f t="shared" si="2"/>
        <v>Misaki NAKAJIMA (03)</v>
      </c>
      <c r="O18" s="35">
        <f t="shared" si="3"/>
        <v>200000028</v>
      </c>
    </row>
    <row r="19" spans="1:15" ht="18">
      <c r="A19" s="190">
        <v>29</v>
      </c>
      <c r="B19" s="2">
        <v>492200</v>
      </c>
      <c r="C19" s="191" t="s">
        <v>173</v>
      </c>
      <c r="D19" s="191" t="s">
        <v>3218</v>
      </c>
      <c r="E19" s="191" t="s">
        <v>3219</v>
      </c>
      <c r="F19" s="192" t="s">
        <v>3539</v>
      </c>
      <c r="G19" s="191">
        <v>4</v>
      </c>
      <c r="H19" s="191" t="s">
        <v>5760</v>
      </c>
      <c r="I19" s="191" t="s">
        <v>3281</v>
      </c>
      <c r="J19" s="191" t="s">
        <v>1244</v>
      </c>
      <c r="K19" s="191" t="s">
        <v>42</v>
      </c>
      <c r="L19" s="35" t="str">
        <f t="shared" si="0"/>
        <v>中口　綾乃 (4)</v>
      </c>
      <c r="M19" s="34" t="str">
        <f t="shared" si="1"/>
        <v>03</v>
      </c>
      <c r="N19" s="35" t="str">
        <f t="shared" si="2"/>
        <v>Ayano NAKAGUCHI (03)</v>
      </c>
      <c r="O19" s="35">
        <f t="shared" si="3"/>
        <v>200000029</v>
      </c>
    </row>
    <row r="20" spans="1:15" ht="18">
      <c r="A20" s="190">
        <v>30</v>
      </c>
      <c r="B20" s="2">
        <v>492200</v>
      </c>
      <c r="C20" s="191" t="s">
        <v>173</v>
      </c>
      <c r="D20" s="191" t="s">
        <v>3540</v>
      </c>
      <c r="E20" s="191" t="s">
        <v>3541</v>
      </c>
      <c r="F20" s="192" t="s">
        <v>3542</v>
      </c>
      <c r="G20" s="191">
        <v>4</v>
      </c>
      <c r="H20" s="191" t="s">
        <v>5760</v>
      </c>
      <c r="I20" s="191" t="s">
        <v>500</v>
      </c>
      <c r="J20" s="191" t="s">
        <v>3543</v>
      </c>
      <c r="K20" s="191" t="s">
        <v>42</v>
      </c>
      <c r="L20" s="35" t="str">
        <f t="shared" si="0"/>
        <v>巽　朋瑛 (4)</v>
      </c>
      <c r="M20" s="34" t="str">
        <f t="shared" si="1"/>
        <v>03</v>
      </c>
      <c r="N20" s="35" t="str">
        <f t="shared" si="2"/>
        <v>Tomoe TATSUMI (03)</v>
      </c>
      <c r="O20" s="35">
        <f t="shared" si="3"/>
        <v>200000030</v>
      </c>
    </row>
    <row r="21" spans="1:15" ht="18">
      <c r="A21" s="190">
        <v>31</v>
      </c>
      <c r="B21" s="2">
        <v>492200</v>
      </c>
      <c r="C21" s="191" t="s">
        <v>173</v>
      </c>
      <c r="D21" s="191" t="s">
        <v>3544</v>
      </c>
      <c r="E21" s="191" t="s">
        <v>3545</v>
      </c>
      <c r="F21" s="192" t="s">
        <v>3546</v>
      </c>
      <c r="G21" s="191">
        <v>3</v>
      </c>
      <c r="H21" s="191" t="s">
        <v>5759</v>
      </c>
      <c r="I21" s="191" t="s">
        <v>1023</v>
      </c>
      <c r="J21" s="191" t="s">
        <v>3547</v>
      </c>
      <c r="K21" s="191" t="s">
        <v>42</v>
      </c>
      <c r="L21" s="35" t="str">
        <f t="shared" si="0"/>
        <v>岡野　風璃 (3)</v>
      </c>
      <c r="M21" s="34" t="str">
        <f t="shared" si="1"/>
        <v>04</v>
      </c>
      <c r="N21" s="35" t="str">
        <f t="shared" si="2"/>
        <v>Furi OKANO (04)</v>
      </c>
      <c r="O21" s="35">
        <f t="shared" si="3"/>
        <v>200000031</v>
      </c>
    </row>
    <row r="22" spans="1:15" ht="18">
      <c r="A22" s="190">
        <v>32</v>
      </c>
      <c r="B22" s="2">
        <v>492200</v>
      </c>
      <c r="C22" s="191" t="s">
        <v>173</v>
      </c>
      <c r="D22" s="191" t="s">
        <v>3548</v>
      </c>
      <c r="E22" s="191" t="s">
        <v>3244</v>
      </c>
      <c r="F22" s="192" t="s">
        <v>3549</v>
      </c>
      <c r="G22" s="191">
        <v>3</v>
      </c>
      <c r="H22" s="191" t="s">
        <v>5978</v>
      </c>
      <c r="I22" s="191" t="s">
        <v>72</v>
      </c>
      <c r="J22" s="191" t="s">
        <v>1238</v>
      </c>
      <c r="K22" s="191" t="s">
        <v>42</v>
      </c>
      <c r="L22" s="35" t="str">
        <f t="shared" si="0"/>
        <v>伊藤　真優 (3)</v>
      </c>
      <c r="M22" s="34" t="str">
        <f t="shared" si="1"/>
        <v>04</v>
      </c>
      <c r="N22" s="35" t="str">
        <f t="shared" si="2"/>
        <v>Mayu ITO (04)</v>
      </c>
      <c r="O22" s="35">
        <f t="shared" si="3"/>
        <v>200000032</v>
      </c>
    </row>
    <row r="23" spans="1:15" ht="18">
      <c r="A23" s="190">
        <v>33</v>
      </c>
      <c r="B23" s="2">
        <v>492200</v>
      </c>
      <c r="C23" s="191" t="s">
        <v>173</v>
      </c>
      <c r="D23" s="191" t="s">
        <v>3550</v>
      </c>
      <c r="E23" s="191" t="s">
        <v>3551</v>
      </c>
      <c r="F23" s="192" t="s">
        <v>3552</v>
      </c>
      <c r="G23" s="191">
        <v>3</v>
      </c>
      <c r="H23" s="191" t="s">
        <v>5776</v>
      </c>
      <c r="I23" s="191" t="s">
        <v>923</v>
      </c>
      <c r="J23" s="191" t="s">
        <v>3553</v>
      </c>
      <c r="K23" s="191" t="s">
        <v>42</v>
      </c>
      <c r="L23" s="35" t="str">
        <f t="shared" si="0"/>
        <v>三村　啓恵 (3)</v>
      </c>
      <c r="M23" s="34" t="str">
        <f t="shared" si="1"/>
        <v>04</v>
      </c>
      <c r="N23" s="35" t="str">
        <f t="shared" si="2"/>
        <v>Hiroe MIMURA (04)</v>
      </c>
      <c r="O23" s="35">
        <f t="shared" si="3"/>
        <v>200000033</v>
      </c>
    </row>
    <row r="24" spans="1:15" ht="18">
      <c r="A24" s="190">
        <v>34</v>
      </c>
      <c r="B24" s="2">
        <v>492200</v>
      </c>
      <c r="C24" s="191" t="s">
        <v>173</v>
      </c>
      <c r="D24" s="191" t="s">
        <v>3554</v>
      </c>
      <c r="E24" s="191" t="s">
        <v>3555</v>
      </c>
      <c r="F24" s="192" t="s">
        <v>3556</v>
      </c>
      <c r="G24" s="191">
        <v>3</v>
      </c>
      <c r="H24" s="191" t="s">
        <v>5779</v>
      </c>
      <c r="I24" s="191" t="s">
        <v>145</v>
      </c>
      <c r="J24" s="191" t="s">
        <v>857</v>
      </c>
      <c r="K24" s="191" t="s">
        <v>42</v>
      </c>
      <c r="L24" s="35" t="str">
        <f t="shared" si="0"/>
        <v>児島　柚月 (3)</v>
      </c>
      <c r="M24" s="34" t="str">
        <f t="shared" si="1"/>
        <v>04</v>
      </c>
      <c r="N24" s="35" t="str">
        <f t="shared" si="2"/>
        <v>Yuzuki KOJIMA (04)</v>
      </c>
      <c r="O24" s="35">
        <f t="shared" si="3"/>
        <v>200000034</v>
      </c>
    </row>
    <row r="25" spans="1:15" ht="18">
      <c r="A25" s="190">
        <v>35</v>
      </c>
      <c r="B25" s="2">
        <v>492200</v>
      </c>
      <c r="C25" s="191" t="s">
        <v>173</v>
      </c>
      <c r="D25" s="191" t="s">
        <v>3557</v>
      </c>
      <c r="E25" s="191" t="s">
        <v>3558</v>
      </c>
      <c r="F25" s="192" t="s">
        <v>3559</v>
      </c>
      <c r="G25" s="191">
        <v>3</v>
      </c>
      <c r="H25" s="191" t="s">
        <v>5775</v>
      </c>
      <c r="I25" s="191" t="s">
        <v>809</v>
      </c>
      <c r="J25" s="191" t="s">
        <v>1291</v>
      </c>
      <c r="K25" s="191" t="s">
        <v>42</v>
      </c>
      <c r="L25" s="35" t="str">
        <f t="shared" si="0"/>
        <v>若松　穂乃華 (3)</v>
      </c>
      <c r="M25" s="34" t="str">
        <f t="shared" si="1"/>
        <v>04</v>
      </c>
      <c r="N25" s="35" t="str">
        <f t="shared" si="2"/>
        <v>Honoka WAKAMATSU (04)</v>
      </c>
      <c r="O25" s="35">
        <f t="shared" si="3"/>
        <v>200000035</v>
      </c>
    </row>
    <row r="26" spans="1:15" ht="18">
      <c r="A26" s="190">
        <v>36</v>
      </c>
      <c r="B26" s="2">
        <v>492200</v>
      </c>
      <c r="C26" s="191" t="s">
        <v>173</v>
      </c>
      <c r="D26" s="191" t="s">
        <v>3561</v>
      </c>
      <c r="E26" s="191" t="s">
        <v>3562</v>
      </c>
      <c r="F26" s="192" t="s">
        <v>3563</v>
      </c>
      <c r="G26" s="191">
        <v>3</v>
      </c>
      <c r="H26" s="191" t="s">
        <v>5759</v>
      </c>
      <c r="I26" s="191" t="s">
        <v>184</v>
      </c>
      <c r="J26" s="191" t="s">
        <v>3564</v>
      </c>
      <c r="K26" s="191" t="s">
        <v>42</v>
      </c>
      <c r="L26" s="35" t="str">
        <f t="shared" si="0"/>
        <v>吉田　江梨花 (3)</v>
      </c>
      <c r="M26" s="34" t="str">
        <f t="shared" si="1"/>
        <v>04</v>
      </c>
      <c r="N26" s="35" t="str">
        <f t="shared" si="2"/>
        <v>Erika YOSHIDA (04)</v>
      </c>
      <c r="O26" s="35">
        <f t="shared" si="3"/>
        <v>200000036</v>
      </c>
    </row>
    <row r="27" spans="1:15" ht="18">
      <c r="A27" s="190">
        <v>37</v>
      </c>
      <c r="B27" s="2">
        <v>492200</v>
      </c>
      <c r="C27" s="191" t="s">
        <v>173</v>
      </c>
      <c r="D27" s="191" t="s">
        <v>3566</v>
      </c>
      <c r="E27" s="191" t="s">
        <v>3567</v>
      </c>
      <c r="F27" s="192" t="s">
        <v>3568</v>
      </c>
      <c r="G27" s="191">
        <v>3</v>
      </c>
      <c r="H27" s="191" t="s">
        <v>5779</v>
      </c>
      <c r="I27" s="191" t="s">
        <v>1471</v>
      </c>
      <c r="J27" s="191" t="s">
        <v>1293</v>
      </c>
      <c r="K27" s="191" t="s">
        <v>42</v>
      </c>
      <c r="L27" s="35" t="str">
        <f t="shared" si="0"/>
        <v>野間　葵 (3)</v>
      </c>
      <c r="M27" s="34" t="str">
        <f t="shared" si="1"/>
        <v>04</v>
      </c>
      <c r="N27" s="35" t="str">
        <f t="shared" si="2"/>
        <v>Aoi NOMA (04)</v>
      </c>
      <c r="O27" s="35">
        <f t="shared" si="3"/>
        <v>200000037</v>
      </c>
    </row>
    <row r="28" spans="1:15" ht="18">
      <c r="A28" s="190">
        <v>38</v>
      </c>
      <c r="B28" s="2">
        <v>492200</v>
      </c>
      <c r="C28" s="191" t="s">
        <v>173</v>
      </c>
      <c r="D28" s="191" t="s">
        <v>3569</v>
      </c>
      <c r="E28" s="191" t="s">
        <v>3570</v>
      </c>
      <c r="F28" s="192" t="s">
        <v>3571</v>
      </c>
      <c r="G28" s="191">
        <v>3</v>
      </c>
      <c r="H28" s="191" t="s">
        <v>5978</v>
      </c>
      <c r="I28" s="191" t="s">
        <v>3572</v>
      </c>
      <c r="J28" s="191" t="s">
        <v>1357</v>
      </c>
      <c r="K28" s="191" t="s">
        <v>42</v>
      </c>
      <c r="L28" s="35" t="str">
        <f t="shared" si="0"/>
        <v>直井　咲良 (3)</v>
      </c>
      <c r="M28" s="34" t="str">
        <f t="shared" si="1"/>
        <v>05</v>
      </c>
      <c r="N28" s="35" t="str">
        <f t="shared" si="2"/>
        <v>Sakura NAOI (05)</v>
      </c>
      <c r="O28" s="35">
        <f t="shared" si="3"/>
        <v>200000038</v>
      </c>
    </row>
    <row r="29" spans="1:15" ht="18">
      <c r="A29" s="190">
        <v>39</v>
      </c>
      <c r="B29" s="2">
        <v>492200</v>
      </c>
      <c r="C29" s="191" t="s">
        <v>173</v>
      </c>
      <c r="D29" s="191" t="s">
        <v>3573</v>
      </c>
      <c r="E29" s="191" t="s">
        <v>3574</v>
      </c>
      <c r="F29" s="192" t="s">
        <v>3575</v>
      </c>
      <c r="G29" s="191">
        <v>3</v>
      </c>
      <c r="H29" s="191" t="s">
        <v>8148</v>
      </c>
      <c r="I29" s="191" t="s">
        <v>3059</v>
      </c>
      <c r="J29" s="191" t="s">
        <v>1291</v>
      </c>
      <c r="K29" s="191" t="s">
        <v>42</v>
      </c>
      <c r="L29" s="35" t="str">
        <f t="shared" si="0"/>
        <v>西本　穂乃香 (3)</v>
      </c>
      <c r="M29" s="34" t="str">
        <f t="shared" si="1"/>
        <v>04</v>
      </c>
      <c r="N29" s="35" t="str">
        <f t="shared" si="2"/>
        <v>Honoka NISHIMOTO (04)</v>
      </c>
      <c r="O29" s="35">
        <f t="shared" si="3"/>
        <v>200000039</v>
      </c>
    </row>
    <row r="30" spans="1:15" ht="18">
      <c r="A30" s="190">
        <v>40</v>
      </c>
      <c r="B30" s="2">
        <v>492200</v>
      </c>
      <c r="C30" s="191" t="s">
        <v>173</v>
      </c>
      <c r="D30" s="191" t="s">
        <v>9575</v>
      </c>
      <c r="E30" s="191" t="s">
        <v>3576</v>
      </c>
      <c r="F30" s="192" t="s">
        <v>3577</v>
      </c>
      <c r="G30" s="191">
        <v>3</v>
      </c>
      <c r="H30" s="191" t="s">
        <v>5978</v>
      </c>
      <c r="I30" s="191" t="s">
        <v>3578</v>
      </c>
      <c r="J30" s="191" t="s">
        <v>1467</v>
      </c>
      <c r="K30" s="191" t="s">
        <v>42</v>
      </c>
      <c r="L30" s="35" t="str">
        <f t="shared" si="0"/>
        <v>荒田　悠良 (3)</v>
      </c>
      <c r="M30" s="34" t="str">
        <f t="shared" si="1"/>
        <v>04</v>
      </c>
      <c r="N30" s="35" t="str">
        <f t="shared" si="2"/>
        <v>Yura ARATA (04)</v>
      </c>
      <c r="O30" s="35">
        <f t="shared" si="3"/>
        <v>200000040</v>
      </c>
    </row>
    <row r="31" spans="1:15" ht="18">
      <c r="A31" s="190">
        <v>41</v>
      </c>
      <c r="B31" s="2">
        <v>492200</v>
      </c>
      <c r="C31" s="191" t="s">
        <v>173</v>
      </c>
      <c r="D31" s="191" t="s">
        <v>3579</v>
      </c>
      <c r="E31" s="191" t="s">
        <v>3580</v>
      </c>
      <c r="F31" s="192" t="s">
        <v>3581</v>
      </c>
      <c r="G31" s="191">
        <v>3</v>
      </c>
      <c r="H31" s="191" t="s">
        <v>5779</v>
      </c>
      <c r="I31" s="191" t="s">
        <v>386</v>
      </c>
      <c r="J31" s="191" t="s">
        <v>3582</v>
      </c>
      <c r="K31" s="191" t="s">
        <v>42</v>
      </c>
      <c r="L31" s="35" t="str">
        <f t="shared" si="0"/>
        <v>太田　咲雪 (3)</v>
      </c>
      <c r="M31" s="34" t="str">
        <f t="shared" si="1"/>
        <v>04</v>
      </c>
      <c r="N31" s="35" t="str">
        <f t="shared" si="2"/>
        <v>Sayuki OTA (04)</v>
      </c>
      <c r="O31" s="35">
        <f t="shared" si="3"/>
        <v>200000041</v>
      </c>
    </row>
    <row r="32" spans="1:15" ht="18">
      <c r="A32" s="190">
        <v>42</v>
      </c>
      <c r="B32" s="2">
        <v>492200</v>
      </c>
      <c r="C32" s="191" t="s">
        <v>173</v>
      </c>
      <c r="D32" s="191" t="s">
        <v>3583</v>
      </c>
      <c r="E32" s="191" t="s">
        <v>3584</v>
      </c>
      <c r="F32" s="192" t="s">
        <v>3585</v>
      </c>
      <c r="G32" s="191">
        <v>3</v>
      </c>
      <c r="H32" s="191" t="s">
        <v>5760</v>
      </c>
      <c r="I32" s="191" t="s">
        <v>751</v>
      </c>
      <c r="J32" s="191" t="s">
        <v>1272</v>
      </c>
      <c r="K32" s="191" t="s">
        <v>42</v>
      </c>
      <c r="L32" s="35" t="str">
        <f t="shared" si="0"/>
        <v>田村　優芽 (3)</v>
      </c>
      <c r="M32" s="34" t="str">
        <f t="shared" si="1"/>
        <v>04</v>
      </c>
      <c r="N32" s="35" t="str">
        <f t="shared" si="2"/>
        <v>Yume TAMURA (04)</v>
      </c>
      <c r="O32" s="35">
        <f t="shared" si="3"/>
        <v>200000042</v>
      </c>
    </row>
    <row r="33" spans="1:15" ht="18">
      <c r="A33" s="190">
        <v>43</v>
      </c>
      <c r="B33" s="2">
        <v>492200</v>
      </c>
      <c r="C33" s="191" t="s">
        <v>173</v>
      </c>
      <c r="D33" s="191" t="s">
        <v>3586</v>
      </c>
      <c r="E33" s="191" t="s">
        <v>3587</v>
      </c>
      <c r="F33" s="192" t="s">
        <v>3588</v>
      </c>
      <c r="G33" s="191">
        <v>3</v>
      </c>
      <c r="H33" s="191" t="s">
        <v>5779</v>
      </c>
      <c r="I33" s="191" t="s">
        <v>1202</v>
      </c>
      <c r="J33" s="191" t="s">
        <v>1382</v>
      </c>
      <c r="K33" s="191" t="s">
        <v>42</v>
      </c>
      <c r="L33" s="35" t="str">
        <f t="shared" si="0"/>
        <v>瀬川　藍 (3)</v>
      </c>
      <c r="M33" s="34" t="str">
        <f t="shared" si="1"/>
        <v>04</v>
      </c>
      <c r="N33" s="35" t="str">
        <f t="shared" si="2"/>
        <v>Ai SEGAWA (04)</v>
      </c>
      <c r="O33" s="35">
        <f t="shared" si="3"/>
        <v>200000043</v>
      </c>
    </row>
    <row r="34" spans="1:15" ht="18">
      <c r="A34" s="190">
        <v>44</v>
      </c>
      <c r="B34" s="2">
        <v>492200</v>
      </c>
      <c r="C34" s="191" t="s">
        <v>173</v>
      </c>
      <c r="D34" s="191" t="s">
        <v>4346</v>
      </c>
      <c r="E34" s="191" t="s">
        <v>4347</v>
      </c>
      <c r="F34" s="192" t="s">
        <v>4096</v>
      </c>
      <c r="G34" s="191">
        <v>4</v>
      </c>
      <c r="H34" s="191" t="s">
        <v>5834</v>
      </c>
      <c r="I34" s="191" t="s">
        <v>4348</v>
      </c>
      <c r="J34" s="191" t="s">
        <v>857</v>
      </c>
      <c r="K34" s="191" t="s">
        <v>42</v>
      </c>
      <c r="L34" s="35" t="str">
        <f t="shared" si="0"/>
        <v>市　柚月 (4)</v>
      </c>
      <c r="M34" s="34" t="str">
        <f t="shared" si="1"/>
        <v>03</v>
      </c>
      <c r="N34" s="35" t="str">
        <f t="shared" si="2"/>
        <v>Yuzuki ICHI (03)</v>
      </c>
      <c r="O34" s="35">
        <f t="shared" si="3"/>
        <v>200000044</v>
      </c>
    </row>
    <row r="35" spans="1:15" ht="18">
      <c r="A35" s="190">
        <v>45</v>
      </c>
      <c r="B35" s="2">
        <v>492200</v>
      </c>
      <c r="C35" s="191" t="s">
        <v>173</v>
      </c>
      <c r="D35" s="191" t="s">
        <v>9576</v>
      </c>
      <c r="E35" s="191" t="s">
        <v>9577</v>
      </c>
      <c r="F35" s="192" t="s">
        <v>9578</v>
      </c>
      <c r="G35" s="191">
        <v>3</v>
      </c>
      <c r="H35" s="191" t="s">
        <v>6029</v>
      </c>
      <c r="I35" s="191" t="s">
        <v>9579</v>
      </c>
      <c r="J35" s="191" t="s">
        <v>1294</v>
      </c>
      <c r="K35" s="191" t="s">
        <v>42</v>
      </c>
      <c r="L35" s="35" t="str">
        <f t="shared" si="0"/>
        <v>宮岡　悠子 (3)</v>
      </c>
      <c r="M35" s="34" t="str">
        <f t="shared" si="1"/>
        <v>04</v>
      </c>
      <c r="N35" s="35" t="str">
        <f t="shared" si="2"/>
        <v>Yuko MIYAOKA (04)</v>
      </c>
      <c r="O35" s="35">
        <f t="shared" si="3"/>
        <v>200000045</v>
      </c>
    </row>
    <row r="36" spans="1:15" ht="18">
      <c r="A36" s="190">
        <v>46</v>
      </c>
      <c r="B36" s="2">
        <v>492200</v>
      </c>
      <c r="C36" s="191" t="s">
        <v>173</v>
      </c>
      <c r="D36" s="191" t="s">
        <v>9580</v>
      </c>
      <c r="E36" s="191" t="s">
        <v>9581</v>
      </c>
      <c r="F36" s="192" t="s">
        <v>4676</v>
      </c>
      <c r="G36" s="191">
        <v>3</v>
      </c>
      <c r="H36" s="191" t="s">
        <v>5776</v>
      </c>
      <c r="I36" s="191" t="s">
        <v>885</v>
      </c>
      <c r="J36" s="191" t="s">
        <v>1352</v>
      </c>
      <c r="K36" s="191" t="s">
        <v>42</v>
      </c>
      <c r="L36" s="35" t="str">
        <f t="shared" si="0"/>
        <v>横山　恵理菜 (3)</v>
      </c>
      <c r="M36" s="34" t="str">
        <f t="shared" si="1"/>
        <v>04</v>
      </c>
      <c r="N36" s="35" t="str">
        <f t="shared" si="2"/>
        <v>Erina YOKOYAMA (04)</v>
      </c>
      <c r="O36" s="35">
        <f t="shared" si="3"/>
        <v>200000046</v>
      </c>
    </row>
    <row r="37" spans="1:15" ht="18">
      <c r="A37" s="190">
        <v>47</v>
      </c>
      <c r="B37" s="2">
        <v>492200</v>
      </c>
      <c r="C37" s="191" t="s">
        <v>173</v>
      </c>
      <c r="D37" s="191" t="s">
        <v>9582</v>
      </c>
      <c r="E37" s="191" t="s">
        <v>9583</v>
      </c>
      <c r="F37" s="192" t="s">
        <v>3605</v>
      </c>
      <c r="G37" s="191">
        <v>4</v>
      </c>
      <c r="H37" s="191" t="s">
        <v>5834</v>
      </c>
      <c r="I37" s="191" t="s">
        <v>80</v>
      </c>
      <c r="J37" s="191" t="s">
        <v>1293</v>
      </c>
      <c r="K37" s="191" t="s">
        <v>42</v>
      </c>
      <c r="L37" s="35" t="str">
        <f t="shared" si="0"/>
        <v>谷口　蒼依 (4)</v>
      </c>
      <c r="M37" s="34" t="str">
        <f t="shared" si="1"/>
        <v>03</v>
      </c>
      <c r="N37" s="35" t="str">
        <f t="shared" si="2"/>
        <v>Aoi TANIGUCHI (03)</v>
      </c>
      <c r="O37" s="35">
        <f t="shared" si="3"/>
        <v>200000047</v>
      </c>
    </row>
    <row r="38" spans="1:15" ht="18">
      <c r="A38" s="190">
        <v>48</v>
      </c>
      <c r="B38" s="2">
        <v>492200</v>
      </c>
      <c r="C38" s="191" t="s">
        <v>173</v>
      </c>
      <c r="D38" s="191" t="s">
        <v>2421</v>
      </c>
      <c r="E38" s="191" t="s">
        <v>2422</v>
      </c>
      <c r="F38" s="192" t="s">
        <v>8085</v>
      </c>
      <c r="G38" s="191">
        <v>2</v>
      </c>
      <c r="H38" s="191" t="s">
        <v>5779</v>
      </c>
      <c r="I38" s="191" t="s">
        <v>1373</v>
      </c>
      <c r="J38" s="191" t="s">
        <v>1244</v>
      </c>
      <c r="K38" s="191" t="s">
        <v>42</v>
      </c>
      <c r="L38" s="35" t="str">
        <f t="shared" si="0"/>
        <v>福井　彩乃 (2)</v>
      </c>
      <c r="M38" s="34" t="str">
        <f t="shared" si="1"/>
        <v>05</v>
      </c>
      <c r="N38" s="35" t="str">
        <f t="shared" si="2"/>
        <v>Ayano FUKUI (05)</v>
      </c>
      <c r="O38" s="35">
        <f t="shared" si="3"/>
        <v>200000048</v>
      </c>
    </row>
    <row r="39" spans="1:15" ht="18">
      <c r="A39" s="190">
        <v>49</v>
      </c>
      <c r="B39" s="2">
        <v>492200</v>
      </c>
      <c r="C39" s="191" t="s">
        <v>173</v>
      </c>
      <c r="D39" s="191" t="s">
        <v>9584</v>
      </c>
      <c r="E39" s="191" t="s">
        <v>9585</v>
      </c>
      <c r="F39" s="192" t="s">
        <v>7678</v>
      </c>
      <c r="G39" s="191">
        <v>2</v>
      </c>
      <c r="H39" s="191" t="s">
        <v>5779</v>
      </c>
      <c r="I39" s="191" t="s">
        <v>9586</v>
      </c>
      <c r="J39" s="191" t="s">
        <v>1233</v>
      </c>
      <c r="K39" s="191" t="s">
        <v>42</v>
      </c>
      <c r="L39" s="35" t="str">
        <f t="shared" si="0"/>
        <v>瀧野　未来 (2)</v>
      </c>
      <c r="M39" s="34" t="str">
        <f t="shared" si="1"/>
        <v>05</v>
      </c>
      <c r="N39" s="35" t="str">
        <f t="shared" si="2"/>
        <v>Miku TAKINO (05)</v>
      </c>
      <c r="O39" s="35">
        <f t="shared" si="3"/>
        <v>200000049</v>
      </c>
    </row>
    <row r="40" spans="1:15" ht="18">
      <c r="A40" s="190">
        <v>50</v>
      </c>
      <c r="B40" s="2">
        <v>492200</v>
      </c>
      <c r="C40" s="191" t="s">
        <v>173</v>
      </c>
      <c r="D40" s="191" t="s">
        <v>9587</v>
      </c>
      <c r="E40" s="191" t="s">
        <v>9588</v>
      </c>
      <c r="F40" s="192" t="s">
        <v>6262</v>
      </c>
      <c r="G40" s="191">
        <v>2</v>
      </c>
      <c r="H40" s="191" t="s">
        <v>5762</v>
      </c>
      <c r="I40" s="191" t="s">
        <v>1373</v>
      </c>
      <c r="J40" s="191" t="s">
        <v>1249</v>
      </c>
      <c r="K40" s="191" t="s">
        <v>42</v>
      </c>
      <c r="L40" s="35" t="str">
        <f t="shared" si="0"/>
        <v>福井　有香 (2)</v>
      </c>
      <c r="M40" s="34" t="str">
        <f t="shared" si="1"/>
        <v>05</v>
      </c>
      <c r="N40" s="35" t="str">
        <f t="shared" si="2"/>
        <v>Yuka FUKUI (05)</v>
      </c>
      <c r="O40" s="35">
        <f t="shared" si="3"/>
        <v>200000050</v>
      </c>
    </row>
    <row r="41" spans="1:15" ht="18">
      <c r="A41" s="190">
        <v>51</v>
      </c>
      <c r="B41" s="2">
        <v>492200</v>
      </c>
      <c r="C41" s="191" t="s">
        <v>173</v>
      </c>
      <c r="D41" s="191" t="s">
        <v>9589</v>
      </c>
      <c r="E41" s="191" t="s">
        <v>9590</v>
      </c>
      <c r="F41" s="192" t="s">
        <v>9591</v>
      </c>
      <c r="G41" s="191">
        <v>2</v>
      </c>
      <c r="H41" s="191" t="s">
        <v>5978</v>
      </c>
      <c r="I41" s="191" t="s">
        <v>395</v>
      </c>
      <c r="J41" s="191" t="s">
        <v>960</v>
      </c>
      <c r="K41" s="191" t="s">
        <v>42</v>
      </c>
      <c r="L41" s="35" t="str">
        <f t="shared" si="0"/>
        <v>西田　有里 (2)</v>
      </c>
      <c r="M41" s="34" t="str">
        <f t="shared" si="1"/>
        <v>05</v>
      </c>
      <c r="N41" s="35" t="str">
        <f t="shared" si="2"/>
        <v>Yuri NISHIDA (05)</v>
      </c>
      <c r="O41" s="35">
        <f t="shared" si="3"/>
        <v>200000051</v>
      </c>
    </row>
    <row r="42" spans="1:15" ht="18">
      <c r="A42" s="190">
        <v>52</v>
      </c>
      <c r="B42" s="2">
        <v>492200</v>
      </c>
      <c r="C42" s="191" t="s">
        <v>173</v>
      </c>
      <c r="D42" s="191" t="s">
        <v>9592</v>
      </c>
      <c r="E42" s="191" t="s">
        <v>9593</v>
      </c>
      <c r="F42" s="192" t="s">
        <v>8144</v>
      </c>
      <c r="G42" s="191">
        <v>2</v>
      </c>
      <c r="H42" s="191" t="s">
        <v>5779</v>
      </c>
      <c r="I42" s="191" t="s">
        <v>295</v>
      </c>
      <c r="J42" s="191" t="s">
        <v>9594</v>
      </c>
      <c r="K42" s="191" t="s">
        <v>42</v>
      </c>
      <c r="L42" s="35" t="str">
        <f t="shared" si="0"/>
        <v>津田　実花 (2)</v>
      </c>
      <c r="M42" s="34" t="str">
        <f t="shared" si="1"/>
        <v>05</v>
      </c>
      <c r="N42" s="35" t="str">
        <f t="shared" si="2"/>
        <v>Mihana TSUDA (05)</v>
      </c>
      <c r="O42" s="35">
        <f t="shared" si="3"/>
        <v>200000052</v>
      </c>
    </row>
    <row r="43" spans="1:15" ht="18">
      <c r="A43" s="190">
        <v>53</v>
      </c>
      <c r="B43" s="2">
        <v>492200</v>
      </c>
      <c r="C43" s="191" t="s">
        <v>173</v>
      </c>
      <c r="D43" s="191" t="s">
        <v>9595</v>
      </c>
      <c r="E43" s="191" t="s">
        <v>9596</v>
      </c>
      <c r="F43" s="192" t="s">
        <v>8298</v>
      </c>
      <c r="G43" s="191">
        <v>2</v>
      </c>
      <c r="H43" s="191" t="s">
        <v>5760</v>
      </c>
      <c r="I43" s="191" t="s">
        <v>214</v>
      </c>
      <c r="J43" s="191" t="s">
        <v>1258</v>
      </c>
      <c r="K43" s="191" t="s">
        <v>42</v>
      </c>
      <c r="L43" s="35" t="str">
        <f t="shared" si="0"/>
        <v>原田　梨子 (2)</v>
      </c>
      <c r="M43" s="34" t="str">
        <f t="shared" si="1"/>
        <v>05</v>
      </c>
      <c r="N43" s="35" t="str">
        <f t="shared" si="2"/>
        <v>Riko HARADA (05)</v>
      </c>
      <c r="O43" s="35">
        <f t="shared" si="3"/>
        <v>200000053</v>
      </c>
    </row>
    <row r="44" spans="1:15" ht="18">
      <c r="A44" s="190">
        <v>54</v>
      </c>
      <c r="B44" s="2">
        <v>492200</v>
      </c>
      <c r="C44" s="191" t="s">
        <v>173</v>
      </c>
      <c r="D44" s="191" t="s">
        <v>9597</v>
      </c>
      <c r="E44" s="191" t="s">
        <v>9598</v>
      </c>
      <c r="F44" s="192" t="s">
        <v>6681</v>
      </c>
      <c r="G44" s="191">
        <v>2</v>
      </c>
      <c r="H44" s="191" t="s">
        <v>5759</v>
      </c>
      <c r="I44" s="191" t="s">
        <v>115</v>
      </c>
      <c r="J44" s="191" t="s">
        <v>1258</v>
      </c>
      <c r="K44" s="191" t="s">
        <v>42</v>
      </c>
      <c r="L44" s="35" t="str">
        <f t="shared" si="0"/>
        <v>前田　理湖 (2)</v>
      </c>
      <c r="M44" s="34" t="str">
        <f t="shared" si="1"/>
        <v>05</v>
      </c>
      <c r="N44" s="35" t="str">
        <f t="shared" si="2"/>
        <v>Riko MAEDA (05)</v>
      </c>
      <c r="O44" s="35">
        <f t="shared" si="3"/>
        <v>200000054</v>
      </c>
    </row>
    <row r="45" spans="1:15" ht="18">
      <c r="A45" s="190">
        <v>55</v>
      </c>
      <c r="B45" s="2">
        <v>492200</v>
      </c>
      <c r="C45" s="191" t="s">
        <v>173</v>
      </c>
      <c r="D45" s="191" t="s">
        <v>9599</v>
      </c>
      <c r="E45" s="191" t="s">
        <v>9600</v>
      </c>
      <c r="F45" s="192" t="s">
        <v>5945</v>
      </c>
      <c r="G45" s="191">
        <v>2</v>
      </c>
      <c r="H45" s="191" t="s">
        <v>5779</v>
      </c>
      <c r="I45" s="191" t="s">
        <v>918</v>
      </c>
      <c r="J45" s="191" t="s">
        <v>9601</v>
      </c>
      <c r="K45" s="191" t="s">
        <v>42</v>
      </c>
      <c r="L45" s="35" t="str">
        <f t="shared" si="0"/>
        <v>黒瀬　朝日香 (2)</v>
      </c>
      <c r="M45" s="34" t="str">
        <f t="shared" si="1"/>
        <v>05</v>
      </c>
      <c r="N45" s="35" t="str">
        <f t="shared" si="2"/>
        <v>Asuka KUROSE (05)</v>
      </c>
      <c r="O45" s="35">
        <f t="shared" si="3"/>
        <v>200000055</v>
      </c>
    </row>
    <row r="46" spans="1:15" ht="18">
      <c r="A46" s="190">
        <v>56</v>
      </c>
      <c r="B46" s="2">
        <v>492200</v>
      </c>
      <c r="C46" s="191" t="s">
        <v>173</v>
      </c>
      <c r="D46" s="191" t="s">
        <v>9602</v>
      </c>
      <c r="E46" s="191" t="s">
        <v>9603</v>
      </c>
      <c r="F46" s="192" t="s">
        <v>7006</v>
      </c>
      <c r="G46" s="191">
        <v>2</v>
      </c>
      <c r="H46" s="191" t="s">
        <v>249</v>
      </c>
      <c r="I46" s="191" t="s">
        <v>5245</v>
      </c>
      <c r="J46" s="191" t="s">
        <v>9604</v>
      </c>
      <c r="K46" s="191" t="s">
        <v>42</v>
      </c>
      <c r="L46" s="35" t="str">
        <f t="shared" si="0"/>
        <v>神田　琉杏 (2)</v>
      </c>
      <c r="M46" s="34" t="str">
        <f t="shared" si="1"/>
        <v>05</v>
      </c>
      <c r="N46" s="35" t="str">
        <f t="shared" si="2"/>
        <v>Ruan KANDA (05)</v>
      </c>
      <c r="O46" s="35">
        <f t="shared" si="3"/>
        <v>200000056</v>
      </c>
    </row>
    <row r="47" spans="1:15" ht="18">
      <c r="A47" s="190">
        <v>57</v>
      </c>
      <c r="B47" s="2">
        <v>492200</v>
      </c>
      <c r="C47" s="191" t="s">
        <v>173</v>
      </c>
      <c r="D47" s="191" t="s">
        <v>9605</v>
      </c>
      <c r="E47" s="191" t="s">
        <v>9606</v>
      </c>
      <c r="F47" s="192" t="s">
        <v>7405</v>
      </c>
      <c r="G47" s="191">
        <v>2</v>
      </c>
      <c r="H47" s="191" t="s">
        <v>5779</v>
      </c>
      <c r="I47" s="191" t="s">
        <v>560</v>
      </c>
      <c r="J47" s="191" t="s">
        <v>9607</v>
      </c>
      <c r="K47" s="191" t="s">
        <v>42</v>
      </c>
      <c r="L47" s="35" t="str">
        <f t="shared" si="0"/>
        <v>池田　悠音 (2)</v>
      </c>
      <c r="M47" s="34" t="str">
        <f t="shared" si="1"/>
        <v>05</v>
      </c>
      <c r="N47" s="35" t="str">
        <f t="shared" si="2"/>
        <v>Chiseno IKEDA (05)</v>
      </c>
      <c r="O47" s="35">
        <f t="shared" si="3"/>
        <v>200000057</v>
      </c>
    </row>
    <row r="48" spans="1:15" ht="18">
      <c r="A48" s="190">
        <v>58</v>
      </c>
      <c r="B48" s="2">
        <v>492200</v>
      </c>
      <c r="C48" s="191" t="s">
        <v>173</v>
      </c>
      <c r="D48" s="191" t="s">
        <v>9608</v>
      </c>
      <c r="E48" s="191" t="s">
        <v>9609</v>
      </c>
      <c r="F48" s="192" t="s">
        <v>9313</v>
      </c>
      <c r="G48" s="191">
        <v>2</v>
      </c>
      <c r="H48" s="191" t="s">
        <v>5779</v>
      </c>
      <c r="I48" s="191" t="s">
        <v>9610</v>
      </c>
      <c r="J48" s="191" t="s">
        <v>3261</v>
      </c>
      <c r="K48" s="191" t="s">
        <v>42</v>
      </c>
      <c r="L48" s="35" t="str">
        <f t="shared" si="0"/>
        <v>白波瀬　彩 (2)</v>
      </c>
      <c r="M48" s="34" t="str">
        <f t="shared" si="1"/>
        <v>05</v>
      </c>
      <c r="N48" s="35" t="str">
        <f t="shared" si="2"/>
        <v>Aya SHIRAHASE (05)</v>
      </c>
      <c r="O48" s="35">
        <f t="shared" si="3"/>
        <v>200000058</v>
      </c>
    </row>
    <row r="49" spans="1:15" ht="18">
      <c r="A49" s="190">
        <v>59</v>
      </c>
      <c r="B49" s="2">
        <v>492200</v>
      </c>
      <c r="C49" s="191" t="s">
        <v>173</v>
      </c>
      <c r="D49" s="191" t="s">
        <v>9611</v>
      </c>
      <c r="E49" s="191" t="s">
        <v>9612</v>
      </c>
      <c r="F49" s="192" t="s">
        <v>8085</v>
      </c>
      <c r="G49" s="191">
        <v>2</v>
      </c>
      <c r="H49" s="191" t="s">
        <v>5779</v>
      </c>
      <c r="I49" s="191" t="s">
        <v>274</v>
      </c>
      <c r="J49" s="191" t="s">
        <v>1404</v>
      </c>
      <c r="K49" s="191" t="s">
        <v>42</v>
      </c>
      <c r="L49" s="35" t="str">
        <f t="shared" si="0"/>
        <v>山本　釉未 (2)</v>
      </c>
      <c r="M49" s="34" t="str">
        <f t="shared" si="1"/>
        <v>05</v>
      </c>
      <c r="N49" s="35" t="str">
        <f t="shared" si="2"/>
        <v>Yumi YAMAMOTO (05)</v>
      </c>
      <c r="O49" s="35">
        <f t="shared" si="3"/>
        <v>200000059</v>
      </c>
    </row>
    <row r="50" spans="1:15" ht="18">
      <c r="A50" s="190">
        <v>60</v>
      </c>
      <c r="B50" s="2">
        <v>492200</v>
      </c>
      <c r="C50" s="191" t="s">
        <v>173</v>
      </c>
      <c r="D50" s="191" t="s">
        <v>9613</v>
      </c>
      <c r="E50" s="191" t="s">
        <v>9614</v>
      </c>
      <c r="F50" s="192" t="s">
        <v>7571</v>
      </c>
      <c r="G50" s="191">
        <v>2</v>
      </c>
      <c r="H50" s="191" t="s">
        <v>6025</v>
      </c>
      <c r="I50" s="191" t="s">
        <v>304</v>
      </c>
      <c r="J50" s="191" t="s">
        <v>1481</v>
      </c>
      <c r="K50" s="191" t="s">
        <v>42</v>
      </c>
      <c r="L50" s="35" t="str">
        <f t="shared" si="0"/>
        <v>廣瀬　梛 (2)</v>
      </c>
      <c r="M50" s="34" t="str">
        <f t="shared" si="1"/>
        <v>05</v>
      </c>
      <c r="N50" s="35" t="str">
        <f t="shared" si="2"/>
        <v>Nagi HIROSE (05)</v>
      </c>
      <c r="O50" s="35">
        <f t="shared" si="3"/>
        <v>200000060</v>
      </c>
    </row>
    <row r="51" spans="1:15" ht="18">
      <c r="A51" s="190">
        <v>61</v>
      </c>
      <c r="B51" s="2">
        <v>492200</v>
      </c>
      <c r="C51" s="191" t="s">
        <v>173</v>
      </c>
      <c r="D51" s="191" t="s">
        <v>9615</v>
      </c>
      <c r="E51" s="191" t="s">
        <v>9616</v>
      </c>
      <c r="F51" s="192" t="s">
        <v>7208</v>
      </c>
      <c r="G51" s="191">
        <v>2</v>
      </c>
      <c r="H51" s="191" t="s">
        <v>6435</v>
      </c>
      <c r="I51" s="191" t="s">
        <v>9617</v>
      </c>
      <c r="J51" s="191" t="s">
        <v>3261</v>
      </c>
      <c r="K51" s="191" t="s">
        <v>42</v>
      </c>
      <c r="L51" s="35" t="str">
        <f t="shared" si="0"/>
        <v>古田島　彩 (2)</v>
      </c>
      <c r="M51" s="34" t="str">
        <f t="shared" si="1"/>
        <v>05</v>
      </c>
      <c r="N51" s="35" t="str">
        <f t="shared" si="2"/>
        <v>Aya KOTAJIMA (05)</v>
      </c>
      <c r="O51" s="35">
        <f t="shared" si="3"/>
        <v>200000061</v>
      </c>
    </row>
    <row r="52" spans="1:15" ht="18">
      <c r="A52" s="190">
        <v>62</v>
      </c>
      <c r="B52" s="2">
        <v>492200</v>
      </c>
      <c r="C52" s="191" t="s">
        <v>173</v>
      </c>
      <c r="D52" s="191" t="s">
        <v>9618</v>
      </c>
      <c r="E52" s="191" t="s">
        <v>9619</v>
      </c>
      <c r="F52" s="192" t="s">
        <v>9620</v>
      </c>
      <c r="G52" s="191">
        <v>2</v>
      </c>
      <c r="H52" s="191" t="s">
        <v>5769</v>
      </c>
      <c r="I52" s="191" t="s">
        <v>6605</v>
      </c>
      <c r="J52" s="191" t="s">
        <v>1322</v>
      </c>
      <c r="K52" s="191" t="s">
        <v>42</v>
      </c>
      <c r="L52" s="35" t="str">
        <f t="shared" si="0"/>
        <v>森安　桃風 (2)</v>
      </c>
      <c r="M52" s="34" t="str">
        <f t="shared" si="1"/>
        <v>06</v>
      </c>
      <c r="N52" s="35" t="str">
        <f t="shared" si="2"/>
        <v>Momoka MORIYASU (06)</v>
      </c>
      <c r="O52" s="35">
        <f t="shared" si="3"/>
        <v>200000062</v>
      </c>
    </row>
    <row r="53" spans="1:15" ht="18">
      <c r="A53" s="190">
        <v>63</v>
      </c>
      <c r="B53" s="2">
        <v>492200</v>
      </c>
      <c r="C53" s="191" t="s">
        <v>173</v>
      </c>
      <c r="D53" s="191" t="s">
        <v>9621</v>
      </c>
      <c r="E53" s="191" t="s">
        <v>9622</v>
      </c>
      <c r="F53" s="192" t="s">
        <v>5935</v>
      </c>
      <c r="G53" s="191">
        <v>2</v>
      </c>
      <c r="H53" s="191" t="s">
        <v>6027</v>
      </c>
      <c r="I53" s="191" t="s">
        <v>441</v>
      </c>
      <c r="J53" s="191" t="s">
        <v>2196</v>
      </c>
      <c r="K53" s="191" t="s">
        <v>42</v>
      </c>
      <c r="L53" s="35" t="str">
        <f t="shared" si="0"/>
        <v>武田　海愛 (2)</v>
      </c>
      <c r="M53" s="34" t="str">
        <f t="shared" si="1"/>
        <v>05</v>
      </c>
      <c r="N53" s="35" t="str">
        <f t="shared" si="2"/>
        <v>Mia TAKEDA (05)</v>
      </c>
      <c r="O53" s="35">
        <f t="shared" si="3"/>
        <v>200000063</v>
      </c>
    </row>
    <row r="54" spans="1:15" ht="18">
      <c r="A54" s="190">
        <v>64</v>
      </c>
      <c r="B54" s="2">
        <v>492200</v>
      </c>
      <c r="C54" s="191" t="s">
        <v>173</v>
      </c>
      <c r="D54" s="191" t="s">
        <v>9623</v>
      </c>
      <c r="E54" s="191" t="s">
        <v>9624</v>
      </c>
      <c r="F54" s="192" t="s">
        <v>6589</v>
      </c>
      <c r="G54" s="191">
        <v>2</v>
      </c>
      <c r="H54" s="191" t="s">
        <v>5978</v>
      </c>
      <c r="I54" s="191" t="s">
        <v>131</v>
      </c>
      <c r="J54" s="191" t="s">
        <v>9625</v>
      </c>
      <c r="K54" s="191" t="s">
        <v>42</v>
      </c>
      <c r="L54" s="35" t="str">
        <f t="shared" si="0"/>
        <v>中村　奏子 (2)</v>
      </c>
      <c r="M54" s="34" t="str">
        <f t="shared" si="1"/>
        <v>05</v>
      </c>
      <c r="N54" s="35" t="str">
        <f t="shared" si="2"/>
        <v>Kanako NAKAMURA (05)</v>
      </c>
      <c r="O54" s="35">
        <f t="shared" si="3"/>
        <v>200000064</v>
      </c>
    </row>
    <row r="55" spans="1:15" ht="18">
      <c r="A55" s="190">
        <v>65</v>
      </c>
      <c r="B55" s="2">
        <v>492200</v>
      </c>
      <c r="C55" s="191" t="s">
        <v>173</v>
      </c>
      <c r="D55" s="191" t="s">
        <v>9626</v>
      </c>
      <c r="E55" s="191" t="s">
        <v>9627</v>
      </c>
      <c r="F55" s="192" t="s">
        <v>8906</v>
      </c>
      <c r="G55" s="191">
        <v>1</v>
      </c>
      <c r="H55" s="191" t="s">
        <v>5760</v>
      </c>
      <c r="I55" s="191" t="s">
        <v>136</v>
      </c>
      <c r="J55" s="191" t="s">
        <v>1290</v>
      </c>
      <c r="K55" s="191" t="s">
        <v>42</v>
      </c>
      <c r="L55" s="35" t="str">
        <f t="shared" si="0"/>
        <v>齋藤　朱里 (1)</v>
      </c>
      <c r="M55" s="34" t="str">
        <f t="shared" si="1"/>
        <v>07</v>
      </c>
      <c r="N55" s="35" t="str">
        <f t="shared" si="2"/>
        <v>Akari SAITO (07)</v>
      </c>
      <c r="O55" s="35">
        <f t="shared" si="3"/>
        <v>200000065</v>
      </c>
    </row>
    <row r="56" spans="1:15" ht="18">
      <c r="A56" s="190">
        <v>66</v>
      </c>
      <c r="B56" s="2">
        <v>492200</v>
      </c>
      <c r="C56" s="191" t="s">
        <v>173</v>
      </c>
      <c r="D56" s="191" t="s">
        <v>9628</v>
      </c>
      <c r="E56" s="191" t="s">
        <v>9629</v>
      </c>
      <c r="F56" s="192" t="s">
        <v>6204</v>
      </c>
      <c r="G56" s="191">
        <v>1</v>
      </c>
      <c r="H56" s="191" t="s">
        <v>5759</v>
      </c>
      <c r="I56" s="191" t="s">
        <v>6539</v>
      </c>
      <c r="J56" s="191" t="s">
        <v>140</v>
      </c>
      <c r="K56" s="191" t="s">
        <v>42</v>
      </c>
      <c r="L56" s="35" t="str">
        <f t="shared" si="0"/>
        <v>松尾　夏月 (1)</v>
      </c>
      <c r="M56" s="34" t="str">
        <f t="shared" si="1"/>
        <v>06</v>
      </c>
      <c r="N56" s="35" t="str">
        <f t="shared" si="2"/>
        <v>Kazuki MATSUO (06)</v>
      </c>
      <c r="O56" s="35">
        <f t="shared" si="3"/>
        <v>200000066</v>
      </c>
    </row>
    <row r="57" spans="1:15" ht="18">
      <c r="A57" s="190">
        <v>67</v>
      </c>
      <c r="B57" s="2">
        <v>492200</v>
      </c>
      <c r="C57" s="191" t="s">
        <v>173</v>
      </c>
      <c r="D57" s="191" t="s">
        <v>9630</v>
      </c>
      <c r="E57" s="191" t="s">
        <v>9631</v>
      </c>
      <c r="F57" s="192" t="s">
        <v>9143</v>
      </c>
      <c r="G57" s="191">
        <v>1</v>
      </c>
      <c r="H57" s="191" t="s">
        <v>5978</v>
      </c>
      <c r="I57" s="191" t="s">
        <v>9632</v>
      </c>
      <c r="J57" s="191" t="s">
        <v>9633</v>
      </c>
      <c r="K57" s="191" t="s">
        <v>42</v>
      </c>
      <c r="L57" s="35" t="str">
        <f t="shared" si="0"/>
        <v>森谷　心美 (1)</v>
      </c>
      <c r="M57" s="34" t="str">
        <f t="shared" si="1"/>
        <v>06</v>
      </c>
      <c r="N57" s="35" t="str">
        <f t="shared" si="2"/>
        <v>Mimi MORITANI (06)</v>
      </c>
      <c r="O57" s="35">
        <f t="shared" si="3"/>
        <v>200000067</v>
      </c>
    </row>
    <row r="58" spans="1:15" ht="18">
      <c r="A58" s="190">
        <v>68</v>
      </c>
      <c r="B58" s="2">
        <v>492200</v>
      </c>
      <c r="C58" s="191" t="s">
        <v>173</v>
      </c>
      <c r="D58" s="191" t="s">
        <v>9634</v>
      </c>
      <c r="E58" s="191" t="s">
        <v>9635</v>
      </c>
      <c r="F58" s="192" t="s">
        <v>9487</v>
      </c>
      <c r="G58" s="191">
        <v>1</v>
      </c>
      <c r="H58" s="191" t="s">
        <v>8148</v>
      </c>
      <c r="I58" s="191" t="s">
        <v>1857</v>
      </c>
      <c r="J58" s="191" t="s">
        <v>9636</v>
      </c>
      <c r="K58" s="191" t="s">
        <v>42</v>
      </c>
      <c r="L58" s="35" t="str">
        <f t="shared" si="0"/>
        <v>芝﨑　葉音 (1)</v>
      </c>
      <c r="M58" s="34" t="str">
        <f t="shared" si="1"/>
        <v>06</v>
      </c>
      <c r="N58" s="35" t="str">
        <f t="shared" si="2"/>
        <v>Haon SHIBASAKI (06)</v>
      </c>
      <c r="O58" s="35">
        <f t="shared" si="3"/>
        <v>200000068</v>
      </c>
    </row>
    <row r="59" spans="1:15" ht="18">
      <c r="A59" s="190">
        <v>69</v>
      </c>
      <c r="B59" s="2">
        <v>492200</v>
      </c>
      <c r="C59" s="191" t="s">
        <v>173</v>
      </c>
      <c r="D59" s="191" t="s">
        <v>9637</v>
      </c>
      <c r="E59" s="191" t="s">
        <v>9638</v>
      </c>
      <c r="F59" s="192" t="s">
        <v>6844</v>
      </c>
      <c r="G59" s="191">
        <v>1</v>
      </c>
      <c r="H59" s="191" t="s">
        <v>6024</v>
      </c>
      <c r="I59" s="191" t="s">
        <v>9639</v>
      </c>
      <c r="J59" s="191" t="s">
        <v>1357</v>
      </c>
      <c r="K59" s="191" t="s">
        <v>42</v>
      </c>
      <c r="L59" s="35" t="str">
        <f t="shared" si="0"/>
        <v>弓木　咲來 (1)</v>
      </c>
      <c r="M59" s="34" t="str">
        <f t="shared" si="1"/>
        <v>07</v>
      </c>
      <c r="N59" s="35" t="str">
        <f t="shared" si="2"/>
        <v>Sakura YUMIKI (07)</v>
      </c>
      <c r="O59" s="35">
        <f t="shared" si="3"/>
        <v>200000069</v>
      </c>
    </row>
    <row r="60" spans="1:15" ht="18">
      <c r="A60" s="190">
        <v>70</v>
      </c>
      <c r="B60" s="2">
        <v>492200</v>
      </c>
      <c r="C60" s="191" t="s">
        <v>173</v>
      </c>
      <c r="D60" s="191" t="s">
        <v>9640</v>
      </c>
      <c r="E60" s="191" t="s">
        <v>9641</v>
      </c>
      <c r="F60" s="192" t="s">
        <v>7827</v>
      </c>
      <c r="G60" s="191">
        <v>1</v>
      </c>
      <c r="H60" s="191" t="s">
        <v>5779</v>
      </c>
      <c r="I60" s="191" t="s">
        <v>9642</v>
      </c>
      <c r="J60" s="191" t="s">
        <v>1354</v>
      </c>
      <c r="K60" s="191" t="s">
        <v>42</v>
      </c>
      <c r="L60" s="35" t="str">
        <f t="shared" si="0"/>
        <v>福富　美桜 (1)</v>
      </c>
      <c r="M60" s="34" t="str">
        <f t="shared" si="1"/>
        <v>07</v>
      </c>
      <c r="N60" s="35" t="str">
        <f t="shared" si="2"/>
        <v>Mio FUKUTOMI (07)</v>
      </c>
      <c r="O60" s="35">
        <f t="shared" si="3"/>
        <v>200000070</v>
      </c>
    </row>
    <row r="61" spans="1:15" ht="18">
      <c r="A61" s="190">
        <v>71</v>
      </c>
      <c r="B61" s="2">
        <v>492200</v>
      </c>
      <c r="C61" s="191" t="s">
        <v>173</v>
      </c>
      <c r="D61" s="191" t="s">
        <v>9643</v>
      </c>
      <c r="E61" s="191" t="s">
        <v>9644</v>
      </c>
      <c r="F61" s="192" t="s">
        <v>9645</v>
      </c>
      <c r="G61" s="191">
        <v>1</v>
      </c>
      <c r="H61" s="191" t="s">
        <v>5761</v>
      </c>
      <c r="I61" s="191" t="s">
        <v>9646</v>
      </c>
      <c r="J61" s="191" t="s">
        <v>445</v>
      </c>
      <c r="K61" s="191" t="s">
        <v>42</v>
      </c>
      <c r="L61" s="35" t="str">
        <f t="shared" si="0"/>
        <v>寺島　慶 (1)</v>
      </c>
      <c r="M61" s="34" t="str">
        <f t="shared" si="1"/>
        <v>06</v>
      </c>
      <c r="N61" s="35" t="str">
        <f t="shared" si="2"/>
        <v>Kei TERASHIMA (06)</v>
      </c>
      <c r="O61" s="35">
        <f t="shared" si="3"/>
        <v>200000071</v>
      </c>
    </row>
    <row r="62" spans="1:15" ht="18">
      <c r="A62" s="190">
        <v>72</v>
      </c>
      <c r="B62" s="2">
        <v>492200</v>
      </c>
      <c r="C62" s="191" t="s">
        <v>173</v>
      </c>
      <c r="D62" s="191" t="s">
        <v>9647</v>
      </c>
      <c r="E62" s="191" t="s">
        <v>9648</v>
      </c>
      <c r="F62" s="192" t="s">
        <v>9649</v>
      </c>
      <c r="G62" s="191">
        <v>1</v>
      </c>
      <c r="H62" s="191" t="s">
        <v>249</v>
      </c>
      <c r="I62" s="191" t="s">
        <v>237</v>
      </c>
      <c r="J62" s="191" t="s">
        <v>1357</v>
      </c>
      <c r="K62" s="191" t="s">
        <v>42</v>
      </c>
      <c r="L62" s="35" t="str">
        <f t="shared" si="0"/>
        <v>山崎　桜 (1)</v>
      </c>
      <c r="M62" s="34" t="str">
        <f t="shared" si="1"/>
        <v>06</v>
      </c>
      <c r="N62" s="35" t="str">
        <f t="shared" si="2"/>
        <v>Sakura YAMAZAKI (06)</v>
      </c>
      <c r="O62" s="35">
        <f t="shared" si="3"/>
        <v>200000072</v>
      </c>
    </row>
    <row r="63" spans="1:15" ht="18">
      <c r="A63" s="190">
        <v>73</v>
      </c>
      <c r="B63" s="2">
        <v>492200</v>
      </c>
      <c r="C63" s="191" t="s">
        <v>173</v>
      </c>
      <c r="D63" s="191" t="s">
        <v>9650</v>
      </c>
      <c r="E63" s="191" t="s">
        <v>9651</v>
      </c>
      <c r="F63" s="192" t="s">
        <v>6895</v>
      </c>
      <c r="G63" s="191">
        <v>1</v>
      </c>
      <c r="H63" s="191" t="s">
        <v>6027</v>
      </c>
      <c r="I63" s="191" t="s">
        <v>995</v>
      </c>
      <c r="J63" s="191" t="s">
        <v>9652</v>
      </c>
      <c r="K63" s="191" t="s">
        <v>42</v>
      </c>
      <c r="L63" s="35" t="str">
        <f t="shared" si="0"/>
        <v>堀口　虹光 (1)</v>
      </c>
      <c r="M63" s="34" t="str">
        <f t="shared" si="1"/>
        <v>06</v>
      </c>
      <c r="N63" s="35" t="str">
        <f t="shared" si="2"/>
        <v>Niko HORIGUCHI (06)</v>
      </c>
      <c r="O63" s="35">
        <f t="shared" si="3"/>
        <v>200000073</v>
      </c>
    </row>
    <row r="64" spans="1:15" ht="18">
      <c r="A64" s="190">
        <v>74</v>
      </c>
      <c r="B64" s="2">
        <v>492200</v>
      </c>
      <c r="C64" s="191" t="s">
        <v>173</v>
      </c>
      <c r="D64" s="191" t="s">
        <v>9653</v>
      </c>
      <c r="E64" s="191" t="s">
        <v>9654</v>
      </c>
      <c r="F64" s="192" t="s">
        <v>9655</v>
      </c>
      <c r="G64" s="191">
        <v>1</v>
      </c>
      <c r="H64" s="191" t="s">
        <v>5759</v>
      </c>
      <c r="I64" s="191" t="s">
        <v>9656</v>
      </c>
      <c r="J64" s="191" t="s">
        <v>550</v>
      </c>
      <c r="K64" s="191" t="s">
        <v>42</v>
      </c>
      <c r="L64" s="35" t="str">
        <f t="shared" si="0"/>
        <v>岩森　夏希 (1)</v>
      </c>
      <c r="M64" s="34" t="str">
        <f t="shared" si="1"/>
        <v>06</v>
      </c>
      <c r="N64" s="35" t="str">
        <f t="shared" si="2"/>
        <v>Natsuki IWAMORI (06)</v>
      </c>
      <c r="O64" s="35">
        <f t="shared" si="3"/>
        <v>200000074</v>
      </c>
    </row>
    <row r="65" spans="1:15" ht="18">
      <c r="A65" s="190">
        <v>75</v>
      </c>
      <c r="B65" s="2">
        <v>492200</v>
      </c>
      <c r="C65" s="191" t="s">
        <v>173</v>
      </c>
      <c r="D65" s="191" t="s">
        <v>9657</v>
      </c>
      <c r="E65" s="191" t="s">
        <v>9658</v>
      </c>
      <c r="F65" s="192" t="s">
        <v>8617</v>
      </c>
      <c r="G65" s="191">
        <v>1</v>
      </c>
      <c r="H65" s="191" t="s">
        <v>6213</v>
      </c>
      <c r="I65" s="191" t="s">
        <v>152</v>
      </c>
      <c r="J65" s="191" t="s">
        <v>996</v>
      </c>
      <c r="K65" s="191" t="s">
        <v>42</v>
      </c>
      <c r="L65" s="35" t="str">
        <f t="shared" si="0"/>
        <v>佐藤　美佑 (1)</v>
      </c>
      <c r="M65" s="34" t="str">
        <f t="shared" si="1"/>
        <v>06</v>
      </c>
      <c r="N65" s="35" t="str">
        <f t="shared" si="2"/>
        <v>Miyu SATO (06)</v>
      </c>
      <c r="O65" s="35">
        <f t="shared" si="3"/>
        <v>200000075</v>
      </c>
    </row>
    <row r="66" spans="1:15" ht="18">
      <c r="A66" s="190">
        <v>76</v>
      </c>
      <c r="B66" s="2">
        <v>492200</v>
      </c>
      <c r="C66" s="191" t="s">
        <v>173</v>
      </c>
      <c r="D66" s="191" t="s">
        <v>9659</v>
      </c>
      <c r="E66" s="191" t="s">
        <v>9660</v>
      </c>
      <c r="F66" s="192" t="s">
        <v>6211</v>
      </c>
      <c r="G66" s="191">
        <v>1</v>
      </c>
      <c r="H66" s="191" t="s">
        <v>5779</v>
      </c>
      <c r="I66" s="191" t="s">
        <v>157</v>
      </c>
      <c r="J66" s="191" t="s">
        <v>9661</v>
      </c>
      <c r="K66" s="191" t="s">
        <v>42</v>
      </c>
      <c r="L66" s="35" t="str">
        <f t="shared" ref="L66:L129" si="4">IF($A66="","",$D66&amp;" ("&amp;$G66&amp;")")</f>
        <v>林　千華 (1)</v>
      </c>
      <c r="M66" s="34" t="str">
        <f t="shared" ref="M66:M129" si="5">IF($A66="","",RIGHT(YEAR($F66),2))</f>
        <v>06</v>
      </c>
      <c r="N66" s="35" t="str">
        <f t="shared" ref="N66:N129" si="6">IF($A66="","",$J66&amp;" "&amp;$I66&amp;" ("&amp;$M66&amp;")")</f>
        <v>Chika HAYASHI (06)</v>
      </c>
      <c r="O66" s="35">
        <f t="shared" ref="O66:O129" si="7">IF($A66="","",200000000+$A66)</f>
        <v>200000076</v>
      </c>
    </row>
    <row r="67" spans="1:15" ht="18">
      <c r="A67" s="190">
        <v>77</v>
      </c>
      <c r="B67" s="2">
        <v>492200</v>
      </c>
      <c r="C67" s="191" t="s">
        <v>173</v>
      </c>
      <c r="D67" s="191" t="s">
        <v>9662</v>
      </c>
      <c r="E67" s="191" t="s">
        <v>9663</v>
      </c>
      <c r="F67" s="192" t="s">
        <v>7849</v>
      </c>
      <c r="G67" s="191">
        <v>1</v>
      </c>
      <c r="H67" s="191" t="s">
        <v>5779</v>
      </c>
      <c r="I67" s="191" t="s">
        <v>152</v>
      </c>
      <c r="J67" s="191" t="s">
        <v>1405</v>
      </c>
      <c r="K67" s="191" t="s">
        <v>42</v>
      </c>
      <c r="L67" s="35" t="str">
        <f t="shared" si="4"/>
        <v>佐藤　ゆあ (1)</v>
      </c>
      <c r="M67" s="34" t="str">
        <f t="shared" si="5"/>
        <v>06</v>
      </c>
      <c r="N67" s="35" t="str">
        <f t="shared" si="6"/>
        <v>Yua SATO (06)</v>
      </c>
      <c r="O67" s="35">
        <f t="shared" si="7"/>
        <v>200000077</v>
      </c>
    </row>
    <row r="68" spans="1:15" ht="18">
      <c r="A68" s="190">
        <v>78</v>
      </c>
      <c r="B68" s="2">
        <v>492244</v>
      </c>
      <c r="C68" s="191" t="s">
        <v>1366</v>
      </c>
      <c r="D68" s="191" t="s">
        <v>1371</v>
      </c>
      <c r="E68" s="191" t="s">
        <v>1372</v>
      </c>
      <c r="F68" s="192" t="s">
        <v>3589</v>
      </c>
      <c r="G68" s="191">
        <v>3</v>
      </c>
      <c r="H68" s="191" t="s">
        <v>5779</v>
      </c>
      <c r="I68" s="191" t="s">
        <v>304</v>
      </c>
      <c r="J68" s="191" t="s">
        <v>2103</v>
      </c>
      <c r="K68" s="191" t="s">
        <v>42</v>
      </c>
      <c r="L68" s="35" t="str">
        <f t="shared" si="4"/>
        <v>廣瀬　桃奈 (3)</v>
      </c>
      <c r="M68" s="34" t="str">
        <f t="shared" si="5"/>
        <v>01</v>
      </c>
      <c r="N68" s="35" t="str">
        <f t="shared" si="6"/>
        <v>Momona HIROSE (01)</v>
      </c>
      <c r="O68" s="35">
        <f t="shared" si="7"/>
        <v>200000078</v>
      </c>
    </row>
    <row r="69" spans="1:15" ht="18">
      <c r="A69" s="190">
        <v>79</v>
      </c>
      <c r="B69" s="2">
        <v>492244</v>
      </c>
      <c r="C69" s="191" t="s">
        <v>1366</v>
      </c>
      <c r="D69" s="191" t="s">
        <v>1376</v>
      </c>
      <c r="E69" s="191" t="s">
        <v>1377</v>
      </c>
      <c r="F69" s="192" t="s">
        <v>3595</v>
      </c>
      <c r="G69" s="191">
        <v>4</v>
      </c>
      <c r="H69" s="191" t="s">
        <v>5779</v>
      </c>
      <c r="I69" s="191" t="s">
        <v>2104</v>
      </c>
      <c r="J69" s="191" t="s">
        <v>2105</v>
      </c>
      <c r="K69" s="191" t="s">
        <v>42</v>
      </c>
      <c r="L69" s="35" t="str">
        <f t="shared" si="4"/>
        <v>定池　弥音 (4)</v>
      </c>
      <c r="M69" s="34" t="str">
        <f t="shared" si="5"/>
        <v>02</v>
      </c>
      <c r="N69" s="35" t="str">
        <f t="shared" si="6"/>
        <v>Mine SADAIKE (02)</v>
      </c>
      <c r="O69" s="35">
        <f t="shared" si="7"/>
        <v>200000079</v>
      </c>
    </row>
    <row r="70" spans="1:15" ht="18">
      <c r="A70" s="190">
        <v>80</v>
      </c>
      <c r="B70" s="2">
        <v>492244</v>
      </c>
      <c r="C70" s="191" t="s">
        <v>1366</v>
      </c>
      <c r="D70" s="191" t="s">
        <v>1379</v>
      </c>
      <c r="E70" s="191" t="s">
        <v>1380</v>
      </c>
      <c r="F70" s="192" t="s">
        <v>3597</v>
      </c>
      <c r="G70" s="191">
        <v>4</v>
      </c>
      <c r="H70" s="191" t="s">
        <v>5779</v>
      </c>
      <c r="I70" s="191" t="s">
        <v>74</v>
      </c>
      <c r="J70" s="191" t="s">
        <v>2106</v>
      </c>
      <c r="K70" s="191" t="s">
        <v>42</v>
      </c>
      <c r="L70" s="35" t="str">
        <f t="shared" si="4"/>
        <v>村上　和葉 (4)</v>
      </c>
      <c r="M70" s="34" t="str">
        <f t="shared" si="5"/>
        <v>02</v>
      </c>
      <c r="N70" s="35" t="str">
        <f t="shared" si="6"/>
        <v>Kazuha MURAKAMI (02)</v>
      </c>
      <c r="O70" s="35">
        <f t="shared" si="7"/>
        <v>200000080</v>
      </c>
    </row>
    <row r="71" spans="1:15" ht="18">
      <c r="A71" s="190">
        <v>81</v>
      </c>
      <c r="B71" s="2">
        <v>492244</v>
      </c>
      <c r="C71" s="191" t="s">
        <v>1366</v>
      </c>
      <c r="D71" s="191" t="s">
        <v>2107</v>
      </c>
      <c r="E71" s="191" t="s">
        <v>2108</v>
      </c>
      <c r="F71" s="192" t="s">
        <v>3598</v>
      </c>
      <c r="G71" s="191">
        <v>4</v>
      </c>
      <c r="H71" s="191" t="s">
        <v>6027</v>
      </c>
      <c r="I71" s="191" t="s">
        <v>2109</v>
      </c>
      <c r="J71" s="191" t="s">
        <v>1247</v>
      </c>
      <c r="K71" s="191" t="s">
        <v>42</v>
      </c>
      <c r="L71" s="35" t="str">
        <f t="shared" si="4"/>
        <v>入山　眞菜 (4)</v>
      </c>
      <c r="M71" s="34" t="str">
        <f t="shared" si="5"/>
        <v>03</v>
      </c>
      <c r="N71" s="35" t="str">
        <f t="shared" si="6"/>
        <v>Mana IRIYAMA (03)</v>
      </c>
      <c r="O71" s="35">
        <f t="shared" si="7"/>
        <v>200000081</v>
      </c>
    </row>
    <row r="72" spans="1:15" ht="18">
      <c r="A72" s="190">
        <v>82</v>
      </c>
      <c r="B72" s="2">
        <v>492244</v>
      </c>
      <c r="C72" s="191" t="s">
        <v>1366</v>
      </c>
      <c r="D72" s="191" t="s">
        <v>2110</v>
      </c>
      <c r="E72" s="191" t="s">
        <v>2111</v>
      </c>
      <c r="F72" s="192" t="s">
        <v>3539</v>
      </c>
      <c r="G72" s="191">
        <v>4</v>
      </c>
      <c r="H72" s="191" t="s">
        <v>5760</v>
      </c>
      <c r="I72" s="191" t="s">
        <v>153</v>
      </c>
      <c r="J72" s="191" t="s">
        <v>1404</v>
      </c>
      <c r="K72" s="191" t="s">
        <v>42</v>
      </c>
      <c r="L72" s="35" t="str">
        <f t="shared" si="4"/>
        <v>荻野　優美 (4)</v>
      </c>
      <c r="M72" s="34" t="str">
        <f t="shared" si="5"/>
        <v>03</v>
      </c>
      <c r="N72" s="35" t="str">
        <f t="shared" si="6"/>
        <v>Yumi OGINO (03)</v>
      </c>
      <c r="O72" s="35">
        <f t="shared" si="7"/>
        <v>200000082</v>
      </c>
    </row>
    <row r="73" spans="1:15" ht="18">
      <c r="A73" s="190">
        <v>83</v>
      </c>
      <c r="B73" s="2">
        <v>492244</v>
      </c>
      <c r="C73" s="191" t="s">
        <v>1366</v>
      </c>
      <c r="D73" s="191" t="s">
        <v>2113</v>
      </c>
      <c r="E73" s="191" t="s">
        <v>2114</v>
      </c>
      <c r="F73" s="192" t="s">
        <v>3600</v>
      </c>
      <c r="G73" s="191">
        <v>4</v>
      </c>
      <c r="H73" s="191" t="s">
        <v>5759</v>
      </c>
      <c r="I73" s="191" t="s">
        <v>2115</v>
      </c>
      <c r="J73" s="191" t="s">
        <v>1272</v>
      </c>
      <c r="K73" s="191" t="s">
        <v>42</v>
      </c>
      <c r="L73" s="35" t="str">
        <f t="shared" si="4"/>
        <v>木岡　優芽 (4)</v>
      </c>
      <c r="M73" s="34" t="str">
        <f t="shared" si="5"/>
        <v>03</v>
      </c>
      <c r="N73" s="35" t="str">
        <f t="shared" si="6"/>
        <v>Yume KIOKA (03)</v>
      </c>
      <c r="O73" s="35">
        <f t="shared" si="7"/>
        <v>200000083</v>
      </c>
    </row>
    <row r="74" spans="1:15" ht="18">
      <c r="A74" s="190">
        <v>84</v>
      </c>
      <c r="B74" s="2">
        <v>492244</v>
      </c>
      <c r="C74" s="191" t="s">
        <v>1366</v>
      </c>
      <c r="D74" s="191" t="s">
        <v>2116</v>
      </c>
      <c r="E74" s="191" t="s">
        <v>2117</v>
      </c>
      <c r="F74" s="192" t="s">
        <v>3601</v>
      </c>
      <c r="G74" s="191">
        <v>4</v>
      </c>
      <c r="H74" s="191" t="s">
        <v>5978</v>
      </c>
      <c r="I74" s="191" t="s">
        <v>286</v>
      </c>
      <c r="J74" s="191" t="s">
        <v>2118</v>
      </c>
      <c r="K74" s="191" t="s">
        <v>42</v>
      </c>
      <c r="L74" s="35" t="str">
        <f t="shared" si="4"/>
        <v>岸本　冬羽 (4)</v>
      </c>
      <c r="M74" s="34" t="str">
        <f t="shared" si="5"/>
        <v>04</v>
      </c>
      <c r="N74" s="35" t="str">
        <f t="shared" si="6"/>
        <v>Fu KISHIMOTO (04)</v>
      </c>
      <c r="O74" s="35">
        <f t="shared" si="7"/>
        <v>200000084</v>
      </c>
    </row>
    <row r="75" spans="1:15" ht="18">
      <c r="A75" s="190">
        <v>85</v>
      </c>
      <c r="B75" s="2">
        <v>492244</v>
      </c>
      <c r="C75" s="191" t="s">
        <v>1366</v>
      </c>
      <c r="D75" s="191" t="s">
        <v>2119</v>
      </c>
      <c r="E75" s="191" t="s">
        <v>2120</v>
      </c>
      <c r="F75" s="192" t="s">
        <v>3602</v>
      </c>
      <c r="G75" s="191">
        <v>4</v>
      </c>
      <c r="H75" s="191" t="s">
        <v>5768</v>
      </c>
      <c r="I75" s="191" t="s">
        <v>2121</v>
      </c>
      <c r="J75" s="191" t="s">
        <v>1272</v>
      </c>
      <c r="K75" s="191" t="s">
        <v>42</v>
      </c>
      <c r="L75" s="35" t="str">
        <f t="shared" si="4"/>
        <v>清水　優萌 (4)</v>
      </c>
      <c r="M75" s="34" t="str">
        <f t="shared" si="5"/>
        <v>03</v>
      </c>
      <c r="N75" s="35" t="str">
        <f t="shared" si="6"/>
        <v>Yume KIYOMIZU (03)</v>
      </c>
      <c r="O75" s="35">
        <f t="shared" si="7"/>
        <v>200000085</v>
      </c>
    </row>
    <row r="76" spans="1:15" ht="18">
      <c r="A76" s="190">
        <v>86</v>
      </c>
      <c r="B76" s="2">
        <v>492244</v>
      </c>
      <c r="C76" s="191" t="s">
        <v>1366</v>
      </c>
      <c r="D76" s="191" t="s">
        <v>2122</v>
      </c>
      <c r="E76" s="191" t="s">
        <v>2123</v>
      </c>
      <c r="F76" s="192" t="s">
        <v>3603</v>
      </c>
      <c r="G76" s="191">
        <v>4</v>
      </c>
      <c r="H76" s="191" t="s">
        <v>6027</v>
      </c>
      <c r="I76" s="191" t="s">
        <v>108</v>
      </c>
      <c r="J76" s="191" t="s">
        <v>1442</v>
      </c>
      <c r="K76" s="191" t="s">
        <v>42</v>
      </c>
      <c r="L76" s="35" t="str">
        <f t="shared" si="4"/>
        <v>小林　琉奈 (4)</v>
      </c>
      <c r="M76" s="34" t="str">
        <f t="shared" si="5"/>
        <v>03</v>
      </c>
      <c r="N76" s="35" t="str">
        <f t="shared" si="6"/>
        <v>Runa KOBAYASHI (03)</v>
      </c>
      <c r="O76" s="35">
        <f t="shared" si="7"/>
        <v>200000086</v>
      </c>
    </row>
    <row r="77" spans="1:15" ht="18">
      <c r="A77" s="190">
        <v>87</v>
      </c>
      <c r="B77" s="2">
        <v>492244</v>
      </c>
      <c r="C77" s="191" t="s">
        <v>1366</v>
      </c>
      <c r="D77" s="191" t="s">
        <v>2124</v>
      </c>
      <c r="E77" s="191" t="s">
        <v>2125</v>
      </c>
      <c r="F77" s="192" t="s">
        <v>3604</v>
      </c>
      <c r="G77" s="191">
        <v>4</v>
      </c>
      <c r="H77" s="191" t="s">
        <v>5779</v>
      </c>
      <c r="I77" s="191" t="s">
        <v>2126</v>
      </c>
      <c r="J77" s="191" t="s">
        <v>2127</v>
      </c>
      <c r="K77" s="191" t="s">
        <v>42</v>
      </c>
      <c r="L77" s="35" t="str">
        <f t="shared" si="4"/>
        <v>白金　愛沙海 (4)</v>
      </c>
      <c r="M77" s="34" t="str">
        <f t="shared" si="5"/>
        <v>03</v>
      </c>
      <c r="N77" s="35" t="str">
        <f t="shared" si="6"/>
        <v>Asami SHIROGANE (03)</v>
      </c>
      <c r="O77" s="35">
        <f t="shared" si="7"/>
        <v>200000087</v>
      </c>
    </row>
    <row r="78" spans="1:15" ht="18">
      <c r="A78" s="190">
        <v>88</v>
      </c>
      <c r="B78" s="2">
        <v>492244</v>
      </c>
      <c r="C78" s="191" t="s">
        <v>1366</v>
      </c>
      <c r="D78" s="191" t="s">
        <v>2128</v>
      </c>
      <c r="E78" s="191" t="s">
        <v>2129</v>
      </c>
      <c r="F78" s="192" t="s">
        <v>3605</v>
      </c>
      <c r="G78" s="191">
        <v>4</v>
      </c>
      <c r="H78" s="191" t="s">
        <v>5779</v>
      </c>
      <c r="I78" s="191" t="s">
        <v>2130</v>
      </c>
      <c r="J78" s="191" t="s">
        <v>996</v>
      </c>
      <c r="K78" s="191" t="s">
        <v>42</v>
      </c>
      <c r="L78" s="35" t="str">
        <f t="shared" si="4"/>
        <v>高垣　実夢 (4)</v>
      </c>
      <c r="M78" s="34" t="str">
        <f t="shared" si="5"/>
        <v>03</v>
      </c>
      <c r="N78" s="35" t="str">
        <f t="shared" si="6"/>
        <v>Miyu TAKAGAKI (03)</v>
      </c>
      <c r="O78" s="35">
        <f t="shared" si="7"/>
        <v>200000088</v>
      </c>
    </row>
    <row r="79" spans="1:15" ht="18">
      <c r="A79" s="190">
        <v>89</v>
      </c>
      <c r="B79" s="2">
        <v>492244</v>
      </c>
      <c r="C79" s="191" t="s">
        <v>1366</v>
      </c>
      <c r="D79" s="191" t="s">
        <v>2131</v>
      </c>
      <c r="E79" s="191" t="s">
        <v>2132</v>
      </c>
      <c r="F79" s="192" t="s">
        <v>3607</v>
      </c>
      <c r="G79" s="191">
        <v>4</v>
      </c>
      <c r="H79" s="191" t="s">
        <v>5779</v>
      </c>
      <c r="I79" s="191" t="s">
        <v>588</v>
      </c>
      <c r="J79" s="191" t="s">
        <v>2133</v>
      </c>
      <c r="K79" s="191" t="s">
        <v>42</v>
      </c>
      <c r="L79" s="35" t="str">
        <f t="shared" si="4"/>
        <v>武元　美澪 (4)</v>
      </c>
      <c r="M79" s="34" t="str">
        <f t="shared" si="5"/>
        <v>03</v>
      </c>
      <c r="N79" s="35" t="str">
        <f t="shared" si="6"/>
        <v>Mirei TAKEMOTO (03)</v>
      </c>
      <c r="O79" s="35">
        <f t="shared" si="7"/>
        <v>200000089</v>
      </c>
    </row>
    <row r="80" spans="1:15" ht="18">
      <c r="A80" s="190">
        <v>90</v>
      </c>
      <c r="B80" s="2">
        <v>492244</v>
      </c>
      <c r="C80" s="191" t="s">
        <v>1366</v>
      </c>
      <c r="D80" s="191" t="s">
        <v>2134</v>
      </c>
      <c r="E80" s="191" t="s">
        <v>2135</v>
      </c>
      <c r="F80" s="192" t="s">
        <v>3608</v>
      </c>
      <c r="G80" s="191">
        <v>4</v>
      </c>
      <c r="H80" s="191" t="s">
        <v>5996</v>
      </c>
      <c r="I80" s="191" t="s">
        <v>751</v>
      </c>
      <c r="J80" s="191" t="s">
        <v>1282</v>
      </c>
      <c r="K80" s="191" t="s">
        <v>42</v>
      </c>
      <c r="L80" s="35" t="str">
        <f t="shared" si="4"/>
        <v>田村　璃々花 (4)</v>
      </c>
      <c r="M80" s="34" t="str">
        <f t="shared" si="5"/>
        <v>03</v>
      </c>
      <c r="N80" s="35" t="str">
        <f t="shared" si="6"/>
        <v>Ririka TAMURA (03)</v>
      </c>
      <c r="O80" s="35">
        <f t="shared" si="7"/>
        <v>200000090</v>
      </c>
    </row>
    <row r="81" spans="1:15" ht="18">
      <c r="A81" s="190">
        <v>91</v>
      </c>
      <c r="B81" s="2">
        <v>492244</v>
      </c>
      <c r="C81" s="191" t="s">
        <v>1366</v>
      </c>
      <c r="D81" s="191" t="s">
        <v>2136</v>
      </c>
      <c r="E81" s="191" t="s">
        <v>2137</v>
      </c>
      <c r="F81" s="192" t="s">
        <v>3609</v>
      </c>
      <c r="G81" s="191">
        <v>4</v>
      </c>
      <c r="H81" s="191" t="s">
        <v>5759</v>
      </c>
      <c r="I81" s="191" t="s">
        <v>2138</v>
      </c>
      <c r="J81" s="191" t="s">
        <v>1292</v>
      </c>
      <c r="K81" s="191" t="s">
        <v>42</v>
      </c>
      <c r="L81" s="35" t="str">
        <f t="shared" si="4"/>
        <v>栃尾　陽菜 (4)</v>
      </c>
      <c r="M81" s="34" t="str">
        <f t="shared" si="5"/>
        <v>03</v>
      </c>
      <c r="N81" s="35" t="str">
        <f t="shared" si="6"/>
        <v>Hinata TOCHIO (03)</v>
      </c>
      <c r="O81" s="35">
        <f t="shared" si="7"/>
        <v>200000091</v>
      </c>
    </row>
    <row r="82" spans="1:15" ht="18">
      <c r="A82" s="190">
        <v>92</v>
      </c>
      <c r="B82" s="2">
        <v>492244</v>
      </c>
      <c r="C82" s="191" t="s">
        <v>1366</v>
      </c>
      <c r="D82" s="191" t="s">
        <v>2139</v>
      </c>
      <c r="E82" s="191" t="s">
        <v>2140</v>
      </c>
      <c r="F82" s="192" t="s">
        <v>3610</v>
      </c>
      <c r="G82" s="191">
        <v>4</v>
      </c>
      <c r="H82" s="191" t="s">
        <v>5760</v>
      </c>
      <c r="I82" s="191" t="s">
        <v>2141</v>
      </c>
      <c r="J82" s="191" t="s">
        <v>510</v>
      </c>
      <c r="K82" s="191" t="s">
        <v>42</v>
      </c>
      <c r="L82" s="35" t="str">
        <f t="shared" si="4"/>
        <v>鳥羽　千晴 (4)</v>
      </c>
      <c r="M82" s="34" t="str">
        <f t="shared" si="5"/>
        <v>03</v>
      </c>
      <c r="N82" s="35" t="str">
        <f t="shared" si="6"/>
        <v>Chiharu TOBA (03)</v>
      </c>
      <c r="O82" s="35">
        <f t="shared" si="7"/>
        <v>200000092</v>
      </c>
    </row>
    <row r="83" spans="1:15" ht="18">
      <c r="A83" s="190">
        <v>93</v>
      </c>
      <c r="B83" s="2">
        <v>492244</v>
      </c>
      <c r="C83" s="191" t="s">
        <v>1366</v>
      </c>
      <c r="D83" s="191" t="s">
        <v>2142</v>
      </c>
      <c r="E83" s="191" t="s">
        <v>2143</v>
      </c>
      <c r="F83" s="192" t="s">
        <v>3611</v>
      </c>
      <c r="G83" s="191">
        <v>4</v>
      </c>
      <c r="H83" s="191" t="s">
        <v>5760</v>
      </c>
      <c r="I83" s="191" t="s">
        <v>191</v>
      </c>
      <c r="J83" s="191" t="s">
        <v>228</v>
      </c>
      <c r="K83" s="191" t="s">
        <v>42</v>
      </c>
      <c r="L83" s="35" t="str">
        <f t="shared" si="4"/>
        <v>内藤　澪 (4)</v>
      </c>
      <c r="M83" s="34" t="str">
        <f t="shared" si="5"/>
        <v>04</v>
      </c>
      <c r="N83" s="35" t="str">
        <f t="shared" si="6"/>
        <v>Rei NAITO (04)</v>
      </c>
      <c r="O83" s="35">
        <f t="shared" si="7"/>
        <v>200000093</v>
      </c>
    </row>
    <row r="84" spans="1:15" ht="18">
      <c r="A84" s="190">
        <v>94</v>
      </c>
      <c r="B84" s="2">
        <v>492244</v>
      </c>
      <c r="C84" s="191" t="s">
        <v>1366</v>
      </c>
      <c r="D84" s="191" t="s">
        <v>2144</v>
      </c>
      <c r="E84" s="191" t="s">
        <v>2145</v>
      </c>
      <c r="F84" s="192" t="s">
        <v>3612</v>
      </c>
      <c r="G84" s="191">
        <v>4</v>
      </c>
      <c r="H84" s="191" t="s">
        <v>6027</v>
      </c>
      <c r="I84" s="191" t="s">
        <v>131</v>
      </c>
      <c r="J84" s="191" t="s">
        <v>1364</v>
      </c>
      <c r="K84" s="191" t="s">
        <v>42</v>
      </c>
      <c r="L84" s="35" t="str">
        <f t="shared" si="4"/>
        <v>中村　咲心 (4)</v>
      </c>
      <c r="M84" s="34" t="str">
        <f t="shared" si="5"/>
        <v>04</v>
      </c>
      <c r="N84" s="35" t="str">
        <f t="shared" si="6"/>
        <v>Saki NAKAMURA (04)</v>
      </c>
      <c r="O84" s="35">
        <f t="shared" si="7"/>
        <v>200000094</v>
      </c>
    </row>
    <row r="85" spans="1:15" ht="18">
      <c r="A85" s="190">
        <v>95</v>
      </c>
      <c r="B85" s="2">
        <v>492244</v>
      </c>
      <c r="C85" s="191" t="s">
        <v>1366</v>
      </c>
      <c r="D85" s="191" t="s">
        <v>2146</v>
      </c>
      <c r="E85" s="191" t="s">
        <v>2147</v>
      </c>
      <c r="F85" s="192" t="s">
        <v>3613</v>
      </c>
      <c r="G85" s="191">
        <v>4</v>
      </c>
      <c r="H85" s="191" t="s">
        <v>5760</v>
      </c>
      <c r="I85" s="191" t="s">
        <v>2148</v>
      </c>
      <c r="J85" s="191" t="s">
        <v>1240</v>
      </c>
      <c r="K85" s="191" t="s">
        <v>42</v>
      </c>
      <c r="L85" s="35" t="str">
        <f t="shared" si="4"/>
        <v>西崎　来実 (4)</v>
      </c>
      <c r="M85" s="34" t="str">
        <f t="shared" si="5"/>
        <v>04</v>
      </c>
      <c r="N85" s="35" t="str">
        <f t="shared" si="6"/>
        <v>Kurumi NISHIZAKI (04)</v>
      </c>
      <c r="O85" s="35">
        <f t="shared" si="7"/>
        <v>200000095</v>
      </c>
    </row>
    <row r="86" spans="1:15" ht="18">
      <c r="A86" s="190">
        <v>96</v>
      </c>
      <c r="B86" s="2">
        <v>492244</v>
      </c>
      <c r="C86" s="191" t="s">
        <v>1366</v>
      </c>
      <c r="D86" s="191" t="s">
        <v>2149</v>
      </c>
      <c r="E86" s="191" t="s">
        <v>2150</v>
      </c>
      <c r="F86" s="192" t="s">
        <v>3614</v>
      </c>
      <c r="G86" s="191">
        <v>4</v>
      </c>
      <c r="H86" s="191" t="s">
        <v>5760</v>
      </c>
      <c r="I86" s="191" t="s">
        <v>46</v>
      </c>
      <c r="J86" s="191" t="s">
        <v>2151</v>
      </c>
      <c r="K86" s="191" t="s">
        <v>42</v>
      </c>
      <c r="L86" s="35" t="str">
        <f t="shared" si="4"/>
        <v>藤本　色映 (4)</v>
      </c>
      <c r="M86" s="34" t="str">
        <f t="shared" si="5"/>
        <v>04</v>
      </c>
      <c r="N86" s="35" t="str">
        <f t="shared" si="6"/>
        <v>Iroha FUJIMOTO (04)</v>
      </c>
      <c r="O86" s="35">
        <f t="shared" si="7"/>
        <v>200000096</v>
      </c>
    </row>
    <row r="87" spans="1:15" ht="18">
      <c r="A87" s="190">
        <v>97</v>
      </c>
      <c r="B87" s="2">
        <v>492244</v>
      </c>
      <c r="C87" s="191" t="s">
        <v>1366</v>
      </c>
      <c r="D87" s="191" t="s">
        <v>2152</v>
      </c>
      <c r="E87" s="191" t="s">
        <v>2153</v>
      </c>
      <c r="F87" s="192" t="s">
        <v>3615</v>
      </c>
      <c r="G87" s="191">
        <v>4</v>
      </c>
      <c r="H87" s="191" t="s">
        <v>5760</v>
      </c>
      <c r="I87" s="191" t="s">
        <v>87</v>
      </c>
      <c r="J87" s="191" t="s">
        <v>1289</v>
      </c>
      <c r="K87" s="191" t="s">
        <v>42</v>
      </c>
      <c r="L87" s="35" t="str">
        <f t="shared" si="4"/>
        <v>松本　彩華 (4)</v>
      </c>
      <c r="M87" s="34" t="str">
        <f t="shared" si="5"/>
        <v>03</v>
      </c>
      <c r="N87" s="35" t="str">
        <f t="shared" si="6"/>
        <v>Ayaka MATSUMOTO (03)</v>
      </c>
      <c r="O87" s="35">
        <f t="shared" si="7"/>
        <v>200000097</v>
      </c>
    </row>
    <row r="88" spans="1:15" ht="18">
      <c r="A88" s="190">
        <v>98</v>
      </c>
      <c r="B88" s="2">
        <v>492244</v>
      </c>
      <c r="C88" s="191" t="s">
        <v>1366</v>
      </c>
      <c r="D88" s="191" t="s">
        <v>2154</v>
      </c>
      <c r="E88" s="191" t="s">
        <v>2155</v>
      </c>
      <c r="F88" s="192" t="s">
        <v>3616</v>
      </c>
      <c r="G88" s="191">
        <v>4</v>
      </c>
      <c r="H88" s="191" t="s">
        <v>5760</v>
      </c>
      <c r="I88" s="191" t="s">
        <v>87</v>
      </c>
      <c r="J88" s="191" t="s">
        <v>2156</v>
      </c>
      <c r="K88" s="191" t="s">
        <v>42</v>
      </c>
      <c r="L88" s="35" t="str">
        <f t="shared" si="4"/>
        <v>松本　百音 (4)</v>
      </c>
      <c r="M88" s="34" t="str">
        <f t="shared" si="5"/>
        <v>03</v>
      </c>
      <c r="N88" s="35" t="str">
        <f t="shared" si="6"/>
        <v>Mone MATSUMOTO (03)</v>
      </c>
      <c r="O88" s="35">
        <f t="shared" si="7"/>
        <v>200000098</v>
      </c>
    </row>
    <row r="89" spans="1:15" ht="18">
      <c r="A89" s="190">
        <v>99</v>
      </c>
      <c r="B89" s="2">
        <v>492244</v>
      </c>
      <c r="C89" s="191" t="s">
        <v>1366</v>
      </c>
      <c r="D89" s="191" t="s">
        <v>2157</v>
      </c>
      <c r="E89" s="191" t="s">
        <v>2158</v>
      </c>
      <c r="F89" s="192" t="s">
        <v>3617</v>
      </c>
      <c r="G89" s="191">
        <v>4</v>
      </c>
      <c r="H89" s="191" t="s">
        <v>5762</v>
      </c>
      <c r="I89" s="191" t="s">
        <v>274</v>
      </c>
      <c r="J89" s="191" t="s">
        <v>9664</v>
      </c>
      <c r="K89" s="191" t="s">
        <v>42</v>
      </c>
      <c r="L89" s="35" t="str">
        <f t="shared" si="4"/>
        <v>山本　心葉 (4)</v>
      </c>
      <c r="M89" s="34" t="str">
        <f t="shared" si="5"/>
        <v>03</v>
      </c>
      <c r="N89" s="35" t="str">
        <f t="shared" si="6"/>
        <v>KoKoha YAMAMOTO (03)</v>
      </c>
      <c r="O89" s="35">
        <f t="shared" si="7"/>
        <v>200000099</v>
      </c>
    </row>
    <row r="90" spans="1:15" ht="18">
      <c r="A90" s="190">
        <v>100</v>
      </c>
      <c r="B90" s="2">
        <v>492244</v>
      </c>
      <c r="C90" s="191" t="s">
        <v>1366</v>
      </c>
      <c r="D90" s="191" t="s">
        <v>3172</v>
      </c>
      <c r="E90" s="191" t="s">
        <v>3173</v>
      </c>
      <c r="F90" s="192" t="s">
        <v>3598</v>
      </c>
      <c r="G90" s="191">
        <v>4</v>
      </c>
      <c r="H90" s="191" t="s">
        <v>5760</v>
      </c>
      <c r="I90" s="191" t="s">
        <v>1011</v>
      </c>
      <c r="J90" s="191" t="s">
        <v>3263</v>
      </c>
      <c r="K90" s="191" t="s">
        <v>42</v>
      </c>
      <c r="L90" s="35" t="str">
        <f t="shared" si="4"/>
        <v>福本　涼音 (4)</v>
      </c>
      <c r="M90" s="34" t="str">
        <f t="shared" si="5"/>
        <v>03</v>
      </c>
      <c r="N90" s="35" t="str">
        <f t="shared" si="6"/>
        <v>Suzune FUKUMOTO (03)</v>
      </c>
      <c r="O90" s="35">
        <f t="shared" si="7"/>
        <v>200000100</v>
      </c>
    </row>
    <row r="91" spans="1:15" ht="18">
      <c r="A91" s="190">
        <v>101</v>
      </c>
      <c r="B91" s="2">
        <v>492244</v>
      </c>
      <c r="C91" s="191" t="s">
        <v>1366</v>
      </c>
      <c r="D91" s="191" t="s">
        <v>3618</v>
      </c>
      <c r="E91" s="191" t="s">
        <v>3619</v>
      </c>
      <c r="F91" s="192" t="s">
        <v>3620</v>
      </c>
      <c r="G91" s="191">
        <v>3</v>
      </c>
      <c r="H91" s="191" t="s">
        <v>5760</v>
      </c>
      <c r="I91" s="191" t="s">
        <v>3621</v>
      </c>
      <c r="J91" s="191" t="s">
        <v>3622</v>
      </c>
      <c r="K91" s="191" t="s">
        <v>42</v>
      </c>
      <c r="L91" s="35" t="str">
        <f t="shared" si="4"/>
        <v>綾　聖菜 (3)</v>
      </c>
      <c r="M91" s="34" t="str">
        <f t="shared" si="5"/>
        <v>04</v>
      </c>
      <c r="N91" s="35" t="str">
        <f t="shared" si="6"/>
        <v>Seina AYA (04)</v>
      </c>
      <c r="O91" s="35">
        <f t="shared" si="7"/>
        <v>200000101</v>
      </c>
    </row>
    <row r="92" spans="1:15" ht="18">
      <c r="A92" s="190">
        <v>102</v>
      </c>
      <c r="B92" s="2">
        <v>492244</v>
      </c>
      <c r="C92" s="191" t="s">
        <v>1366</v>
      </c>
      <c r="D92" s="191" t="s">
        <v>9665</v>
      </c>
      <c r="E92" s="191" t="s">
        <v>3623</v>
      </c>
      <c r="F92" s="192" t="s">
        <v>3624</v>
      </c>
      <c r="G92" s="191">
        <v>3</v>
      </c>
      <c r="H92" s="191" t="s">
        <v>5760</v>
      </c>
      <c r="I92" s="191" t="s">
        <v>1398</v>
      </c>
      <c r="J92" s="191" t="s">
        <v>3625</v>
      </c>
      <c r="K92" s="191" t="s">
        <v>42</v>
      </c>
      <c r="L92" s="35" t="str">
        <f t="shared" si="4"/>
        <v>礒邉　美蘭 (3)</v>
      </c>
      <c r="M92" s="34" t="str">
        <f t="shared" si="5"/>
        <v>05</v>
      </c>
      <c r="N92" s="35" t="str">
        <f t="shared" si="6"/>
        <v>Miran ISOBE (05)</v>
      </c>
      <c r="O92" s="35">
        <f t="shared" si="7"/>
        <v>200000102</v>
      </c>
    </row>
    <row r="93" spans="1:15" ht="18">
      <c r="A93" s="190">
        <v>103</v>
      </c>
      <c r="B93" s="2">
        <v>492244</v>
      </c>
      <c r="C93" s="191" t="s">
        <v>1366</v>
      </c>
      <c r="D93" s="191" t="s">
        <v>3626</v>
      </c>
      <c r="E93" s="191" t="s">
        <v>3627</v>
      </c>
      <c r="F93" s="192" t="s">
        <v>3628</v>
      </c>
      <c r="G93" s="191">
        <v>3</v>
      </c>
      <c r="H93" s="191" t="s">
        <v>5768</v>
      </c>
      <c r="I93" s="191" t="s">
        <v>3629</v>
      </c>
      <c r="J93" s="191" t="s">
        <v>1285</v>
      </c>
      <c r="K93" s="191" t="s">
        <v>42</v>
      </c>
      <c r="L93" s="35" t="str">
        <f t="shared" si="4"/>
        <v>乾谷　こころ (3)</v>
      </c>
      <c r="M93" s="34" t="str">
        <f t="shared" si="5"/>
        <v>04</v>
      </c>
      <c r="N93" s="35" t="str">
        <f t="shared" si="6"/>
        <v>Kokoro INUIDANI (04)</v>
      </c>
      <c r="O93" s="35">
        <f t="shared" si="7"/>
        <v>200000103</v>
      </c>
    </row>
    <row r="94" spans="1:15" ht="18">
      <c r="A94" s="190">
        <v>104</v>
      </c>
      <c r="B94" s="2">
        <v>492244</v>
      </c>
      <c r="C94" s="191" t="s">
        <v>1366</v>
      </c>
      <c r="D94" s="191" t="s">
        <v>3630</v>
      </c>
      <c r="E94" s="191" t="s">
        <v>3631</v>
      </c>
      <c r="F94" s="192" t="s">
        <v>3632</v>
      </c>
      <c r="G94" s="191">
        <v>3</v>
      </c>
      <c r="H94" s="191" t="s">
        <v>5779</v>
      </c>
      <c r="I94" s="191" t="s">
        <v>3633</v>
      </c>
      <c r="J94" s="191" t="s">
        <v>3634</v>
      </c>
      <c r="K94" s="191" t="s">
        <v>42</v>
      </c>
      <c r="L94" s="35" t="str">
        <f t="shared" si="4"/>
        <v>今岡　理実 (3)</v>
      </c>
      <c r="M94" s="34" t="str">
        <f t="shared" si="5"/>
        <v>04</v>
      </c>
      <c r="N94" s="35" t="str">
        <f t="shared" si="6"/>
        <v>Rimi IMAOKA (04)</v>
      </c>
      <c r="O94" s="35">
        <f t="shared" si="7"/>
        <v>200000104</v>
      </c>
    </row>
    <row r="95" spans="1:15" ht="18">
      <c r="A95" s="190">
        <v>105</v>
      </c>
      <c r="B95" s="2">
        <v>492244</v>
      </c>
      <c r="C95" s="191" t="s">
        <v>1366</v>
      </c>
      <c r="D95" s="191" t="s">
        <v>3635</v>
      </c>
      <c r="E95" s="191" t="s">
        <v>3636</v>
      </c>
      <c r="F95" s="192" t="s">
        <v>3637</v>
      </c>
      <c r="G95" s="191">
        <v>3</v>
      </c>
      <c r="H95" s="191" t="s">
        <v>6213</v>
      </c>
      <c r="I95" s="191" t="s">
        <v>9666</v>
      </c>
      <c r="J95" s="191" t="s">
        <v>3638</v>
      </c>
      <c r="K95" s="191" t="s">
        <v>42</v>
      </c>
      <c r="L95" s="35" t="str">
        <f t="shared" si="4"/>
        <v>梅月　夢乃 (3)</v>
      </c>
      <c r="M95" s="34" t="str">
        <f t="shared" si="5"/>
        <v>04</v>
      </c>
      <c r="N95" s="35" t="str">
        <f t="shared" si="6"/>
        <v>Yumeno UMEZUKI (04)</v>
      </c>
      <c r="O95" s="35">
        <f t="shared" si="7"/>
        <v>200000105</v>
      </c>
    </row>
    <row r="96" spans="1:15" ht="18">
      <c r="A96" s="190">
        <v>106</v>
      </c>
      <c r="B96" s="2">
        <v>492244</v>
      </c>
      <c r="C96" s="191" t="s">
        <v>1366</v>
      </c>
      <c r="D96" s="191" t="s">
        <v>3639</v>
      </c>
      <c r="E96" s="191" t="s">
        <v>3640</v>
      </c>
      <c r="F96" s="192" t="s">
        <v>3641</v>
      </c>
      <c r="G96" s="191">
        <v>3</v>
      </c>
      <c r="H96" s="191" t="s">
        <v>6027</v>
      </c>
      <c r="I96" s="191" t="s">
        <v>864</v>
      </c>
      <c r="J96" s="191" t="s">
        <v>1235</v>
      </c>
      <c r="K96" s="191" t="s">
        <v>42</v>
      </c>
      <c r="L96" s="35" t="str">
        <f t="shared" si="4"/>
        <v>大岡　聖和 (3)</v>
      </c>
      <c r="M96" s="34" t="str">
        <f t="shared" si="5"/>
        <v>05</v>
      </c>
      <c r="N96" s="35" t="str">
        <f t="shared" si="6"/>
        <v>Sena OOKA (05)</v>
      </c>
      <c r="O96" s="35">
        <f t="shared" si="7"/>
        <v>200000106</v>
      </c>
    </row>
    <row r="97" spans="1:15" ht="18">
      <c r="A97" s="190">
        <v>107</v>
      </c>
      <c r="B97" s="2">
        <v>492244</v>
      </c>
      <c r="C97" s="191" t="s">
        <v>1366</v>
      </c>
      <c r="D97" s="191" t="s">
        <v>3642</v>
      </c>
      <c r="E97" s="191" t="s">
        <v>3643</v>
      </c>
      <c r="F97" s="192" t="s">
        <v>3585</v>
      </c>
      <c r="G97" s="191">
        <v>3</v>
      </c>
      <c r="H97" s="191" t="s">
        <v>5760</v>
      </c>
      <c r="I97" s="191" t="s">
        <v>3644</v>
      </c>
      <c r="J97" s="191" t="s">
        <v>1287</v>
      </c>
      <c r="K97" s="191" t="s">
        <v>42</v>
      </c>
      <c r="L97" s="35" t="str">
        <f t="shared" si="4"/>
        <v>太田垣　楓華 (3)</v>
      </c>
      <c r="M97" s="34" t="str">
        <f t="shared" si="5"/>
        <v>04</v>
      </c>
      <c r="N97" s="35" t="str">
        <f t="shared" si="6"/>
        <v>Fuka OTAGAKI (04)</v>
      </c>
      <c r="O97" s="35">
        <f t="shared" si="7"/>
        <v>200000107</v>
      </c>
    </row>
    <row r="98" spans="1:15" ht="18">
      <c r="A98" s="190">
        <v>108</v>
      </c>
      <c r="B98" s="2">
        <v>492244</v>
      </c>
      <c r="C98" s="191" t="s">
        <v>1366</v>
      </c>
      <c r="D98" s="191" t="s">
        <v>3645</v>
      </c>
      <c r="E98" s="191" t="s">
        <v>3646</v>
      </c>
      <c r="F98" s="192" t="s">
        <v>3575</v>
      </c>
      <c r="G98" s="191">
        <v>3</v>
      </c>
      <c r="H98" s="191" t="s">
        <v>5760</v>
      </c>
      <c r="I98" s="191" t="s">
        <v>3071</v>
      </c>
      <c r="J98" s="191" t="s">
        <v>1239</v>
      </c>
      <c r="K98" s="191" t="s">
        <v>42</v>
      </c>
      <c r="L98" s="35" t="str">
        <f t="shared" si="4"/>
        <v>門脇　杏実 (3)</v>
      </c>
      <c r="M98" s="34" t="str">
        <f t="shared" si="5"/>
        <v>04</v>
      </c>
      <c r="N98" s="35" t="str">
        <f t="shared" si="6"/>
        <v>Ami KADOWAKI (04)</v>
      </c>
      <c r="O98" s="35">
        <f t="shared" si="7"/>
        <v>200000108</v>
      </c>
    </row>
    <row r="99" spans="1:15" ht="18">
      <c r="A99" s="190">
        <v>109</v>
      </c>
      <c r="B99" s="2">
        <v>492244</v>
      </c>
      <c r="C99" s="191" t="s">
        <v>1366</v>
      </c>
      <c r="D99" s="191" t="s">
        <v>3647</v>
      </c>
      <c r="E99" s="191" t="s">
        <v>3648</v>
      </c>
      <c r="F99" s="192" t="s">
        <v>3649</v>
      </c>
      <c r="G99" s="191">
        <v>3</v>
      </c>
      <c r="H99" s="191" t="s">
        <v>5759</v>
      </c>
      <c r="I99" s="191" t="s">
        <v>345</v>
      </c>
      <c r="J99" s="191" t="s">
        <v>1344</v>
      </c>
      <c r="K99" s="191" t="s">
        <v>42</v>
      </c>
      <c r="L99" s="35" t="str">
        <f t="shared" si="4"/>
        <v>金光　莉緒 (3)</v>
      </c>
      <c r="M99" s="34" t="str">
        <f t="shared" si="5"/>
        <v>04</v>
      </c>
      <c r="N99" s="35" t="str">
        <f t="shared" si="6"/>
        <v>Rio KANEMITSU (04)</v>
      </c>
      <c r="O99" s="35">
        <f t="shared" si="7"/>
        <v>200000109</v>
      </c>
    </row>
    <row r="100" spans="1:15" ht="18">
      <c r="A100" s="190">
        <v>110</v>
      </c>
      <c r="B100" s="2">
        <v>492244</v>
      </c>
      <c r="C100" s="191" t="s">
        <v>1366</v>
      </c>
      <c r="D100" s="191" t="s">
        <v>3650</v>
      </c>
      <c r="E100" s="191" t="s">
        <v>3651</v>
      </c>
      <c r="F100" s="192" t="s">
        <v>3652</v>
      </c>
      <c r="G100" s="191">
        <v>3</v>
      </c>
      <c r="H100" s="191" t="s">
        <v>5779</v>
      </c>
      <c r="I100" s="191" t="s">
        <v>199</v>
      </c>
      <c r="J100" s="191" t="s">
        <v>1260</v>
      </c>
      <c r="K100" s="191" t="s">
        <v>42</v>
      </c>
      <c r="L100" s="35" t="str">
        <f t="shared" si="4"/>
        <v>木村　爽風 (3)</v>
      </c>
      <c r="M100" s="34" t="str">
        <f t="shared" si="5"/>
        <v>05</v>
      </c>
      <c r="N100" s="35" t="str">
        <f t="shared" si="6"/>
        <v>Sayaka KIMURA (05)</v>
      </c>
      <c r="O100" s="35">
        <f t="shared" si="7"/>
        <v>200000110</v>
      </c>
    </row>
    <row r="101" spans="1:15" ht="18">
      <c r="A101" s="190">
        <v>111</v>
      </c>
      <c r="B101" s="2">
        <v>492244</v>
      </c>
      <c r="C101" s="191" t="s">
        <v>1366</v>
      </c>
      <c r="D101" s="191" t="s">
        <v>3653</v>
      </c>
      <c r="E101" s="191" t="s">
        <v>3654</v>
      </c>
      <c r="F101" s="192" t="s">
        <v>3655</v>
      </c>
      <c r="G101" s="191">
        <v>3</v>
      </c>
      <c r="H101" s="191" t="s">
        <v>5760</v>
      </c>
      <c r="I101" s="191" t="s">
        <v>108</v>
      </c>
      <c r="J101" s="191" t="s">
        <v>1277</v>
      </c>
      <c r="K101" s="191" t="s">
        <v>42</v>
      </c>
      <c r="L101" s="35" t="str">
        <f t="shared" si="4"/>
        <v>小林　悠香 (3)</v>
      </c>
      <c r="M101" s="34" t="str">
        <f t="shared" si="5"/>
        <v>04</v>
      </c>
      <c r="N101" s="35" t="str">
        <f t="shared" si="6"/>
        <v>Haruka KOBAYASHI (04)</v>
      </c>
      <c r="O101" s="35">
        <f t="shared" si="7"/>
        <v>200000111</v>
      </c>
    </row>
    <row r="102" spans="1:15" ht="18">
      <c r="A102" s="190">
        <v>112</v>
      </c>
      <c r="B102" s="2">
        <v>492244</v>
      </c>
      <c r="C102" s="191" t="s">
        <v>1366</v>
      </c>
      <c r="D102" s="191" t="s">
        <v>3656</v>
      </c>
      <c r="E102" s="191" t="s">
        <v>3657</v>
      </c>
      <c r="F102" s="192" t="s">
        <v>3658</v>
      </c>
      <c r="G102" s="191">
        <v>3</v>
      </c>
      <c r="H102" s="191" t="s">
        <v>6027</v>
      </c>
      <c r="I102" s="191" t="s">
        <v>410</v>
      </c>
      <c r="J102" s="191" t="s">
        <v>1330</v>
      </c>
      <c r="K102" s="191" t="s">
        <v>42</v>
      </c>
      <c r="L102" s="35" t="str">
        <f t="shared" si="4"/>
        <v>後藤　夏凜 (3)</v>
      </c>
      <c r="M102" s="34" t="str">
        <f t="shared" si="5"/>
        <v>04</v>
      </c>
      <c r="N102" s="35" t="str">
        <f t="shared" si="6"/>
        <v>Karin GOTO (04)</v>
      </c>
      <c r="O102" s="35">
        <f t="shared" si="7"/>
        <v>200000112</v>
      </c>
    </row>
    <row r="103" spans="1:15" ht="18">
      <c r="A103" s="190">
        <v>113</v>
      </c>
      <c r="B103" s="2">
        <v>492244</v>
      </c>
      <c r="C103" s="191" t="s">
        <v>1366</v>
      </c>
      <c r="D103" s="191" t="s">
        <v>3659</v>
      </c>
      <c r="E103" s="191" t="s">
        <v>3660</v>
      </c>
      <c r="F103" s="192" t="s">
        <v>3661</v>
      </c>
      <c r="G103" s="191">
        <v>3</v>
      </c>
      <c r="H103" s="191" t="s">
        <v>5760</v>
      </c>
      <c r="I103" s="191" t="s">
        <v>3662</v>
      </c>
      <c r="J103" s="191" t="s">
        <v>1408</v>
      </c>
      <c r="K103" s="191" t="s">
        <v>42</v>
      </c>
      <c r="L103" s="35" t="str">
        <f t="shared" si="4"/>
        <v>竹井　杏 (3)</v>
      </c>
      <c r="M103" s="34" t="str">
        <f t="shared" si="5"/>
        <v>04</v>
      </c>
      <c r="N103" s="35" t="str">
        <f t="shared" si="6"/>
        <v>Anzu TAKEI (04)</v>
      </c>
      <c r="O103" s="35">
        <f t="shared" si="7"/>
        <v>200000113</v>
      </c>
    </row>
    <row r="104" spans="1:15" ht="18">
      <c r="A104" s="190">
        <v>114</v>
      </c>
      <c r="B104" s="2">
        <v>492244</v>
      </c>
      <c r="C104" s="191" t="s">
        <v>1366</v>
      </c>
      <c r="D104" s="191" t="s">
        <v>3663</v>
      </c>
      <c r="E104" s="191" t="s">
        <v>3664</v>
      </c>
      <c r="F104" s="192" t="s">
        <v>3665</v>
      </c>
      <c r="G104" s="191">
        <v>3</v>
      </c>
      <c r="H104" s="191" t="s">
        <v>5759</v>
      </c>
      <c r="I104" s="191" t="s">
        <v>129</v>
      </c>
      <c r="J104" s="191" t="s">
        <v>1249</v>
      </c>
      <c r="K104" s="191" t="s">
        <v>42</v>
      </c>
      <c r="L104" s="35" t="str">
        <f t="shared" si="4"/>
        <v>田中　佑果 (3)</v>
      </c>
      <c r="M104" s="34" t="str">
        <f t="shared" si="5"/>
        <v>04</v>
      </c>
      <c r="N104" s="35" t="str">
        <f t="shared" si="6"/>
        <v>Yuka TANAKA (04)</v>
      </c>
      <c r="O104" s="35">
        <f t="shared" si="7"/>
        <v>200000114</v>
      </c>
    </row>
    <row r="105" spans="1:15" ht="18">
      <c r="A105" s="190">
        <v>115</v>
      </c>
      <c r="B105" s="2">
        <v>492244</v>
      </c>
      <c r="C105" s="191" t="s">
        <v>1366</v>
      </c>
      <c r="D105" s="191" t="s">
        <v>3666</v>
      </c>
      <c r="E105" s="191" t="s">
        <v>3667</v>
      </c>
      <c r="F105" s="192" t="s">
        <v>3668</v>
      </c>
      <c r="G105" s="191">
        <v>3</v>
      </c>
      <c r="H105" s="191" t="s">
        <v>5760</v>
      </c>
      <c r="I105" s="191" t="s">
        <v>168</v>
      </c>
      <c r="J105" s="191" t="s">
        <v>857</v>
      </c>
      <c r="K105" s="191" t="s">
        <v>42</v>
      </c>
      <c r="L105" s="35" t="str">
        <f t="shared" si="4"/>
        <v>中尾　柚希 (3)</v>
      </c>
      <c r="M105" s="34" t="str">
        <f t="shared" si="5"/>
        <v>04</v>
      </c>
      <c r="N105" s="35" t="str">
        <f t="shared" si="6"/>
        <v>Yuzuki NAKAO (04)</v>
      </c>
      <c r="O105" s="35">
        <f t="shared" si="7"/>
        <v>200000115</v>
      </c>
    </row>
    <row r="106" spans="1:15" ht="18">
      <c r="A106" s="190">
        <v>116</v>
      </c>
      <c r="B106" s="2">
        <v>492244</v>
      </c>
      <c r="C106" s="191" t="s">
        <v>1366</v>
      </c>
      <c r="D106" s="191" t="s">
        <v>3669</v>
      </c>
      <c r="E106" s="191" t="s">
        <v>3670</v>
      </c>
      <c r="F106" s="192" t="s">
        <v>3671</v>
      </c>
      <c r="G106" s="191">
        <v>3</v>
      </c>
      <c r="H106" s="191" t="s">
        <v>5769</v>
      </c>
      <c r="I106" s="191" t="s">
        <v>669</v>
      </c>
      <c r="J106" s="191" t="s">
        <v>1322</v>
      </c>
      <c r="K106" s="191" t="s">
        <v>42</v>
      </c>
      <c r="L106" s="35" t="str">
        <f t="shared" si="4"/>
        <v>中本　百々香 (3)</v>
      </c>
      <c r="M106" s="34" t="str">
        <f t="shared" si="5"/>
        <v>04</v>
      </c>
      <c r="N106" s="35" t="str">
        <f t="shared" si="6"/>
        <v>Momoka NAKAMOTO (04)</v>
      </c>
      <c r="O106" s="35">
        <f t="shared" si="7"/>
        <v>200000116</v>
      </c>
    </row>
    <row r="107" spans="1:15" ht="18">
      <c r="A107" s="190">
        <v>117</v>
      </c>
      <c r="B107" s="2">
        <v>492244</v>
      </c>
      <c r="C107" s="191" t="s">
        <v>1366</v>
      </c>
      <c r="D107" s="191" t="s">
        <v>3672</v>
      </c>
      <c r="E107" s="191" t="s">
        <v>3673</v>
      </c>
      <c r="F107" s="192" t="s">
        <v>3674</v>
      </c>
      <c r="G107" s="191">
        <v>3</v>
      </c>
      <c r="H107" s="191" t="s">
        <v>5779</v>
      </c>
      <c r="I107" s="191" t="s">
        <v>3675</v>
      </c>
      <c r="J107" s="191" t="s">
        <v>434</v>
      </c>
      <c r="K107" s="191" t="s">
        <v>42</v>
      </c>
      <c r="L107" s="35" t="str">
        <f t="shared" si="4"/>
        <v>萩野　瑠衣 (3)</v>
      </c>
      <c r="M107" s="34" t="str">
        <f t="shared" si="5"/>
        <v>05</v>
      </c>
      <c r="N107" s="35" t="str">
        <f t="shared" si="6"/>
        <v>Rui HAGINO (05)</v>
      </c>
      <c r="O107" s="35">
        <f t="shared" si="7"/>
        <v>200000117</v>
      </c>
    </row>
    <row r="108" spans="1:15" ht="18">
      <c r="A108" s="190">
        <v>118</v>
      </c>
      <c r="B108" s="2">
        <v>492244</v>
      </c>
      <c r="C108" s="191" t="s">
        <v>1366</v>
      </c>
      <c r="D108" s="191" t="s">
        <v>3676</v>
      </c>
      <c r="E108" s="191" t="s">
        <v>3677</v>
      </c>
      <c r="F108" s="192" t="s">
        <v>3678</v>
      </c>
      <c r="G108" s="191">
        <v>3</v>
      </c>
      <c r="H108" s="191" t="s">
        <v>5768</v>
      </c>
      <c r="I108" s="191" t="s">
        <v>2001</v>
      </c>
      <c r="J108" s="191" t="s">
        <v>53</v>
      </c>
      <c r="K108" s="191" t="s">
        <v>42</v>
      </c>
      <c r="L108" s="35" t="str">
        <f t="shared" si="4"/>
        <v>林田　悠希 (3)</v>
      </c>
      <c r="M108" s="34" t="str">
        <f t="shared" si="5"/>
        <v>04</v>
      </c>
      <c r="N108" s="35" t="str">
        <f t="shared" si="6"/>
        <v>Yuki HAYASHIDA (04)</v>
      </c>
      <c r="O108" s="35">
        <f t="shared" si="7"/>
        <v>200000118</v>
      </c>
    </row>
    <row r="109" spans="1:15" ht="18">
      <c r="A109" s="190">
        <v>119</v>
      </c>
      <c r="B109" s="2">
        <v>492244</v>
      </c>
      <c r="C109" s="191" t="s">
        <v>1366</v>
      </c>
      <c r="D109" s="191" t="s">
        <v>3679</v>
      </c>
      <c r="E109" s="191" t="s">
        <v>3680</v>
      </c>
      <c r="F109" s="192" t="s">
        <v>3681</v>
      </c>
      <c r="G109" s="191">
        <v>3</v>
      </c>
      <c r="H109" s="191" t="s">
        <v>6027</v>
      </c>
      <c r="I109" s="191" t="s">
        <v>3682</v>
      </c>
      <c r="J109" s="191" t="s">
        <v>488</v>
      </c>
      <c r="K109" s="191" t="s">
        <v>42</v>
      </c>
      <c r="L109" s="35" t="str">
        <f t="shared" si="4"/>
        <v>早野　美咲 (3)</v>
      </c>
      <c r="M109" s="34" t="str">
        <f t="shared" si="5"/>
        <v>04</v>
      </c>
      <c r="N109" s="35" t="str">
        <f t="shared" si="6"/>
        <v>Misaki HAYANO (04)</v>
      </c>
      <c r="O109" s="35">
        <f t="shared" si="7"/>
        <v>200000119</v>
      </c>
    </row>
    <row r="110" spans="1:15" ht="18">
      <c r="A110" s="190">
        <v>120</v>
      </c>
      <c r="B110" s="2">
        <v>492244</v>
      </c>
      <c r="C110" s="191" t="s">
        <v>1366</v>
      </c>
      <c r="D110" s="191" t="s">
        <v>3683</v>
      </c>
      <c r="E110" s="191" t="s">
        <v>3684</v>
      </c>
      <c r="F110" s="192" t="s">
        <v>3685</v>
      </c>
      <c r="G110" s="191">
        <v>3</v>
      </c>
      <c r="H110" s="191" t="s">
        <v>5779</v>
      </c>
      <c r="I110" s="191" t="s">
        <v>304</v>
      </c>
      <c r="J110" s="191" t="s">
        <v>1411</v>
      </c>
      <c r="K110" s="191" t="s">
        <v>42</v>
      </c>
      <c r="L110" s="35" t="str">
        <f t="shared" si="4"/>
        <v>廣瀬　杏奈 (3)</v>
      </c>
      <c r="M110" s="34" t="str">
        <f t="shared" si="5"/>
        <v>04</v>
      </c>
      <c r="N110" s="35" t="str">
        <f t="shared" si="6"/>
        <v>Anna HIROSE (04)</v>
      </c>
      <c r="O110" s="35">
        <f t="shared" si="7"/>
        <v>200000120</v>
      </c>
    </row>
    <row r="111" spans="1:15" ht="18">
      <c r="A111" s="190">
        <v>121</v>
      </c>
      <c r="B111" s="2">
        <v>492244</v>
      </c>
      <c r="C111" s="191" t="s">
        <v>1366</v>
      </c>
      <c r="D111" s="191" t="s">
        <v>3686</v>
      </c>
      <c r="E111" s="191" t="s">
        <v>3687</v>
      </c>
      <c r="F111" s="192" t="s">
        <v>3688</v>
      </c>
      <c r="G111" s="191">
        <v>3</v>
      </c>
      <c r="H111" s="191" t="s">
        <v>5759</v>
      </c>
      <c r="I111" s="191" t="s">
        <v>204</v>
      </c>
      <c r="J111" s="191" t="s">
        <v>1351</v>
      </c>
      <c r="K111" s="191" t="s">
        <v>42</v>
      </c>
      <c r="L111" s="35" t="str">
        <f t="shared" si="4"/>
        <v>藤田　愛梨 (3)</v>
      </c>
      <c r="M111" s="34" t="str">
        <f t="shared" si="5"/>
        <v>04</v>
      </c>
      <c r="N111" s="35" t="str">
        <f t="shared" si="6"/>
        <v>Airi FUJITA (04)</v>
      </c>
      <c r="O111" s="35">
        <f t="shared" si="7"/>
        <v>200000121</v>
      </c>
    </row>
    <row r="112" spans="1:15" ht="18">
      <c r="A112" s="190">
        <v>122</v>
      </c>
      <c r="B112" s="2">
        <v>492244</v>
      </c>
      <c r="C112" s="191" t="s">
        <v>1366</v>
      </c>
      <c r="D112" s="191" t="s">
        <v>3690</v>
      </c>
      <c r="E112" s="191" t="s">
        <v>3691</v>
      </c>
      <c r="F112" s="192" t="s">
        <v>3692</v>
      </c>
      <c r="G112" s="191">
        <v>3</v>
      </c>
      <c r="H112" s="191" t="s">
        <v>5760</v>
      </c>
      <c r="I112" s="191" t="s">
        <v>91</v>
      </c>
      <c r="J112" s="191" t="s">
        <v>1245</v>
      </c>
      <c r="K112" s="191" t="s">
        <v>42</v>
      </c>
      <c r="L112" s="35" t="str">
        <f t="shared" si="4"/>
        <v>藤原　かれん (3)</v>
      </c>
      <c r="M112" s="34" t="str">
        <f t="shared" si="5"/>
        <v>04</v>
      </c>
      <c r="N112" s="35" t="str">
        <f t="shared" si="6"/>
        <v>Karen FUJIWARA (04)</v>
      </c>
      <c r="O112" s="35">
        <f t="shared" si="7"/>
        <v>200000122</v>
      </c>
    </row>
    <row r="113" spans="1:15" ht="18">
      <c r="A113" s="190">
        <v>123</v>
      </c>
      <c r="B113" s="2">
        <v>492244</v>
      </c>
      <c r="C113" s="191" t="s">
        <v>1366</v>
      </c>
      <c r="D113" s="191" t="s">
        <v>3693</v>
      </c>
      <c r="E113" s="191" t="s">
        <v>3694</v>
      </c>
      <c r="F113" s="192" t="s">
        <v>3695</v>
      </c>
      <c r="G113" s="191">
        <v>3</v>
      </c>
      <c r="H113" s="191" t="s">
        <v>5779</v>
      </c>
      <c r="I113" s="191" t="s">
        <v>3310</v>
      </c>
      <c r="J113" s="191" t="s">
        <v>1296</v>
      </c>
      <c r="K113" s="191" t="s">
        <v>42</v>
      </c>
      <c r="L113" s="35" t="str">
        <f t="shared" si="4"/>
        <v>堀ノ内　香奈 (3)</v>
      </c>
      <c r="M113" s="34" t="str">
        <f t="shared" si="5"/>
        <v>05</v>
      </c>
      <c r="N113" s="35" t="str">
        <f t="shared" si="6"/>
        <v>Kana HORINOUCHI (05)</v>
      </c>
      <c r="O113" s="35">
        <f t="shared" si="7"/>
        <v>200000123</v>
      </c>
    </row>
    <row r="114" spans="1:15" ht="18">
      <c r="A114" s="190">
        <v>124</v>
      </c>
      <c r="B114" s="2">
        <v>492244</v>
      </c>
      <c r="C114" s="191" t="s">
        <v>1366</v>
      </c>
      <c r="D114" s="191" t="s">
        <v>3696</v>
      </c>
      <c r="E114" s="191" t="s">
        <v>3697</v>
      </c>
      <c r="F114" s="192" t="s">
        <v>3698</v>
      </c>
      <c r="G114" s="191">
        <v>3</v>
      </c>
      <c r="H114" s="191" t="s">
        <v>5759</v>
      </c>
      <c r="I114" s="191" t="s">
        <v>3699</v>
      </c>
      <c r="J114" s="191" t="s">
        <v>1344</v>
      </c>
      <c r="K114" s="191" t="s">
        <v>42</v>
      </c>
      <c r="L114" s="35" t="str">
        <f t="shared" si="4"/>
        <v>宮原　莉乙 (3)</v>
      </c>
      <c r="M114" s="34" t="str">
        <f t="shared" si="5"/>
        <v>04</v>
      </c>
      <c r="N114" s="35" t="str">
        <f t="shared" si="6"/>
        <v>Rio MIYAHARA (04)</v>
      </c>
      <c r="O114" s="35">
        <f t="shared" si="7"/>
        <v>200000124</v>
      </c>
    </row>
    <row r="115" spans="1:15" ht="18">
      <c r="A115" s="190">
        <v>125</v>
      </c>
      <c r="B115" s="2">
        <v>492244</v>
      </c>
      <c r="C115" s="191" t="s">
        <v>1366</v>
      </c>
      <c r="D115" s="191" t="s">
        <v>3700</v>
      </c>
      <c r="E115" s="191" t="s">
        <v>1464</v>
      </c>
      <c r="F115" s="192" t="s">
        <v>3701</v>
      </c>
      <c r="G115" s="191">
        <v>3</v>
      </c>
      <c r="H115" s="191" t="s">
        <v>5779</v>
      </c>
      <c r="I115" s="191" t="s">
        <v>503</v>
      </c>
      <c r="J115" s="191" t="s">
        <v>1261</v>
      </c>
      <c r="K115" s="191" t="s">
        <v>42</v>
      </c>
      <c r="L115" s="35" t="str">
        <f t="shared" si="4"/>
        <v>村田　奈津実 (3)</v>
      </c>
      <c r="M115" s="34" t="str">
        <f t="shared" si="5"/>
        <v>04</v>
      </c>
      <c r="N115" s="35" t="str">
        <f t="shared" si="6"/>
        <v>Natsumi MURATA (04)</v>
      </c>
      <c r="O115" s="35">
        <f t="shared" si="7"/>
        <v>200000125</v>
      </c>
    </row>
    <row r="116" spans="1:15" ht="18">
      <c r="A116" s="190">
        <v>126</v>
      </c>
      <c r="B116" s="2">
        <v>492244</v>
      </c>
      <c r="C116" s="191" t="s">
        <v>1366</v>
      </c>
      <c r="D116" s="191" t="s">
        <v>3702</v>
      </c>
      <c r="E116" s="191" t="s">
        <v>3703</v>
      </c>
      <c r="F116" s="192" t="s">
        <v>3560</v>
      </c>
      <c r="G116" s="191">
        <v>3</v>
      </c>
      <c r="H116" s="191" t="s">
        <v>5769</v>
      </c>
      <c r="I116" s="191" t="s">
        <v>585</v>
      </c>
      <c r="J116" s="191" t="s">
        <v>3704</v>
      </c>
      <c r="K116" s="191" t="s">
        <v>42</v>
      </c>
      <c r="L116" s="35" t="str">
        <f t="shared" si="4"/>
        <v>森脇　叶美 (3)</v>
      </c>
      <c r="M116" s="34" t="str">
        <f t="shared" si="5"/>
        <v>04</v>
      </c>
      <c r="N116" s="35" t="str">
        <f t="shared" si="6"/>
        <v>Kanami MORIWAKI (04)</v>
      </c>
      <c r="O116" s="35">
        <f t="shared" si="7"/>
        <v>200000126</v>
      </c>
    </row>
    <row r="117" spans="1:15" ht="18">
      <c r="A117" s="190">
        <v>127</v>
      </c>
      <c r="B117" s="2">
        <v>492244</v>
      </c>
      <c r="C117" s="191" t="s">
        <v>1366</v>
      </c>
      <c r="D117" s="191" t="s">
        <v>3705</v>
      </c>
      <c r="E117" s="191" t="s">
        <v>3706</v>
      </c>
      <c r="F117" s="192" t="s">
        <v>3707</v>
      </c>
      <c r="G117" s="191">
        <v>3</v>
      </c>
      <c r="H117" s="191" t="s">
        <v>5760</v>
      </c>
      <c r="I117" s="191" t="s">
        <v>552</v>
      </c>
      <c r="J117" s="191" t="s">
        <v>1285</v>
      </c>
      <c r="K117" s="191" t="s">
        <v>42</v>
      </c>
      <c r="L117" s="35" t="str">
        <f t="shared" si="4"/>
        <v>吉村　心 (3)</v>
      </c>
      <c r="M117" s="34" t="str">
        <f t="shared" si="5"/>
        <v>04</v>
      </c>
      <c r="N117" s="35" t="str">
        <f t="shared" si="6"/>
        <v>Kokoro YOSHIMURA (04)</v>
      </c>
      <c r="O117" s="35">
        <f t="shared" si="7"/>
        <v>200000127</v>
      </c>
    </row>
    <row r="118" spans="1:15" ht="18">
      <c r="A118" s="190">
        <v>128</v>
      </c>
      <c r="B118" s="2">
        <v>492244</v>
      </c>
      <c r="C118" s="191" t="s">
        <v>1366</v>
      </c>
      <c r="D118" s="191" t="s">
        <v>9667</v>
      </c>
      <c r="E118" s="191" t="s">
        <v>9668</v>
      </c>
      <c r="F118" s="192" t="s">
        <v>5099</v>
      </c>
      <c r="G118" s="191">
        <v>4</v>
      </c>
      <c r="H118" s="191" t="s">
        <v>5834</v>
      </c>
      <c r="I118" s="191" t="s">
        <v>9669</v>
      </c>
      <c r="J118" s="191" t="s">
        <v>8585</v>
      </c>
      <c r="K118" s="191" t="s">
        <v>42</v>
      </c>
      <c r="L118" s="35" t="str">
        <f t="shared" si="4"/>
        <v>北原　琉香 (4)</v>
      </c>
      <c r="M118" s="34" t="str">
        <f t="shared" si="5"/>
        <v>03</v>
      </c>
      <c r="N118" s="35" t="str">
        <f t="shared" si="6"/>
        <v>Ruka KITAHARA (03)</v>
      </c>
      <c r="O118" s="35">
        <f t="shared" si="7"/>
        <v>200000128</v>
      </c>
    </row>
    <row r="119" spans="1:15" ht="18">
      <c r="A119" s="190">
        <v>129</v>
      </c>
      <c r="B119" s="2">
        <v>492244</v>
      </c>
      <c r="C119" s="191" t="s">
        <v>1366</v>
      </c>
      <c r="D119" s="191" t="s">
        <v>9670</v>
      </c>
      <c r="E119" s="191" t="s">
        <v>9671</v>
      </c>
      <c r="F119" s="192" t="s">
        <v>7762</v>
      </c>
      <c r="G119" s="191">
        <v>2</v>
      </c>
      <c r="H119" s="191" t="s">
        <v>5759</v>
      </c>
      <c r="I119" s="191" t="s">
        <v>968</v>
      </c>
      <c r="J119" s="191" t="s">
        <v>1307</v>
      </c>
      <c r="K119" s="191" t="s">
        <v>42</v>
      </c>
      <c r="L119" s="35" t="str">
        <f t="shared" si="4"/>
        <v>浅田　真子 (2)</v>
      </c>
      <c r="M119" s="34" t="str">
        <f t="shared" si="5"/>
        <v>06</v>
      </c>
      <c r="N119" s="35" t="str">
        <f t="shared" si="6"/>
        <v>Mako ASADA (06)</v>
      </c>
      <c r="O119" s="35">
        <f t="shared" si="7"/>
        <v>200000129</v>
      </c>
    </row>
    <row r="120" spans="1:15" ht="18">
      <c r="A120" s="190">
        <v>130</v>
      </c>
      <c r="B120" s="2">
        <v>492244</v>
      </c>
      <c r="C120" s="191" t="s">
        <v>1366</v>
      </c>
      <c r="D120" s="191" t="s">
        <v>9672</v>
      </c>
      <c r="E120" s="191" t="s">
        <v>9673</v>
      </c>
      <c r="F120" s="192" t="s">
        <v>5965</v>
      </c>
      <c r="G120" s="191">
        <v>2</v>
      </c>
      <c r="H120" s="191" t="s">
        <v>5779</v>
      </c>
      <c r="I120" s="191" t="s">
        <v>9674</v>
      </c>
      <c r="J120" s="191" t="s">
        <v>3867</v>
      </c>
      <c r="K120" s="191" t="s">
        <v>42</v>
      </c>
      <c r="L120" s="35" t="str">
        <f t="shared" si="4"/>
        <v>井之川　未佑花 (2)</v>
      </c>
      <c r="M120" s="34" t="str">
        <f t="shared" si="5"/>
        <v>05</v>
      </c>
      <c r="N120" s="35" t="str">
        <f t="shared" si="6"/>
        <v>Miyuka INOKAWA (05)</v>
      </c>
      <c r="O120" s="35">
        <f t="shared" si="7"/>
        <v>200000130</v>
      </c>
    </row>
    <row r="121" spans="1:15" ht="18">
      <c r="A121" s="190">
        <v>131</v>
      </c>
      <c r="B121" s="2">
        <v>492244</v>
      </c>
      <c r="C121" s="191" t="s">
        <v>1366</v>
      </c>
      <c r="D121" s="191" t="s">
        <v>9675</v>
      </c>
      <c r="E121" s="191" t="s">
        <v>9676</v>
      </c>
      <c r="F121" s="192" t="s">
        <v>9677</v>
      </c>
      <c r="G121" s="191">
        <v>2</v>
      </c>
      <c r="H121" s="191" t="s">
        <v>5759</v>
      </c>
      <c r="I121" s="191" t="s">
        <v>1040</v>
      </c>
      <c r="J121" s="191" t="s">
        <v>1291</v>
      </c>
      <c r="K121" s="191" t="s">
        <v>42</v>
      </c>
      <c r="L121" s="35" t="str">
        <f t="shared" si="4"/>
        <v>岡　穂香 (2)</v>
      </c>
      <c r="M121" s="34" t="str">
        <f t="shared" si="5"/>
        <v>05</v>
      </c>
      <c r="N121" s="35" t="str">
        <f t="shared" si="6"/>
        <v>Honoka OKA (05)</v>
      </c>
      <c r="O121" s="35">
        <f t="shared" si="7"/>
        <v>200000131</v>
      </c>
    </row>
    <row r="122" spans="1:15" ht="18">
      <c r="A122" s="190">
        <v>132</v>
      </c>
      <c r="B122" s="2">
        <v>492244</v>
      </c>
      <c r="C122" s="191" t="s">
        <v>1366</v>
      </c>
      <c r="D122" s="191" t="s">
        <v>9678</v>
      </c>
      <c r="E122" s="191" t="s">
        <v>9679</v>
      </c>
      <c r="F122" s="192" t="s">
        <v>8141</v>
      </c>
      <c r="G122" s="191">
        <v>2</v>
      </c>
      <c r="H122" s="191" t="s">
        <v>5978</v>
      </c>
      <c r="I122" s="191" t="s">
        <v>107</v>
      </c>
      <c r="J122" s="191" t="s">
        <v>1266</v>
      </c>
      <c r="K122" s="191" t="s">
        <v>42</v>
      </c>
      <c r="L122" s="35" t="str">
        <f t="shared" si="4"/>
        <v>小野　心鈴 (2)</v>
      </c>
      <c r="M122" s="34" t="str">
        <f t="shared" si="5"/>
        <v>05</v>
      </c>
      <c r="N122" s="35" t="str">
        <f t="shared" si="6"/>
        <v>Misuzu ONO (05)</v>
      </c>
      <c r="O122" s="35">
        <f t="shared" si="7"/>
        <v>200000132</v>
      </c>
    </row>
    <row r="123" spans="1:15" ht="18">
      <c r="A123" s="190">
        <v>133</v>
      </c>
      <c r="B123" s="2">
        <v>492244</v>
      </c>
      <c r="C123" s="191" t="s">
        <v>1366</v>
      </c>
      <c r="D123" s="191" t="s">
        <v>9680</v>
      </c>
      <c r="E123" s="191" t="s">
        <v>9681</v>
      </c>
      <c r="F123" s="192" t="s">
        <v>7987</v>
      </c>
      <c r="G123" s="191">
        <v>2</v>
      </c>
      <c r="H123" s="191" t="s">
        <v>6027</v>
      </c>
      <c r="I123" s="191" t="s">
        <v>1982</v>
      </c>
      <c r="J123" s="191" t="s">
        <v>1313</v>
      </c>
      <c r="K123" s="191" t="s">
        <v>42</v>
      </c>
      <c r="L123" s="35" t="str">
        <f t="shared" si="4"/>
        <v>菅　麗華 (2)</v>
      </c>
      <c r="M123" s="34" t="str">
        <f t="shared" si="5"/>
        <v>05</v>
      </c>
      <c r="N123" s="35" t="str">
        <f t="shared" si="6"/>
        <v>Reika KAN (05)</v>
      </c>
      <c r="O123" s="35">
        <f t="shared" si="7"/>
        <v>200000133</v>
      </c>
    </row>
    <row r="124" spans="1:15" ht="18">
      <c r="A124" s="190">
        <v>134</v>
      </c>
      <c r="B124" s="2">
        <v>492244</v>
      </c>
      <c r="C124" s="191" t="s">
        <v>1366</v>
      </c>
      <c r="D124" s="191" t="s">
        <v>9682</v>
      </c>
      <c r="E124" s="191" t="s">
        <v>9683</v>
      </c>
      <c r="F124" s="192" t="s">
        <v>7085</v>
      </c>
      <c r="G124" s="191">
        <v>2</v>
      </c>
      <c r="H124" s="191" t="s">
        <v>5760</v>
      </c>
      <c r="I124" s="191" t="s">
        <v>491</v>
      </c>
      <c r="J124" s="191" t="s">
        <v>9684</v>
      </c>
      <c r="K124" s="191" t="s">
        <v>42</v>
      </c>
      <c r="L124" s="35" t="str">
        <f t="shared" si="4"/>
        <v>黒田　華代 (2)</v>
      </c>
      <c r="M124" s="34" t="str">
        <f t="shared" si="5"/>
        <v>05</v>
      </c>
      <c r="N124" s="35" t="str">
        <f t="shared" si="6"/>
        <v>Hanayo KURODA (05)</v>
      </c>
      <c r="O124" s="35">
        <f t="shared" si="7"/>
        <v>200000134</v>
      </c>
    </row>
    <row r="125" spans="1:15" ht="18">
      <c r="A125" s="190">
        <v>135</v>
      </c>
      <c r="B125" s="2">
        <v>492244</v>
      </c>
      <c r="C125" s="191" t="s">
        <v>1366</v>
      </c>
      <c r="D125" s="191" t="s">
        <v>9685</v>
      </c>
      <c r="E125" s="191" t="s">
        <v>9686</v>
      </c>
      <c r="F125" s="192" t="s">
        <v>6681</v>
      </c>
      <c r="G125" s="191">
        <v>2</v>
      </c>
      <c r="H125" s="191" t="s">
        <v>5760</v>
      </c>
      <c r="I125" s="191" t="s">
        <v>9687</v>
      </c>
      <c r="J125" s="191" t="s">
        <v>9688</v>
      </c>
      <c r="K125" s="191" t="s">
        <v>42</v>
      </c>
      <c r="L125" s="35" t="str">
        <f t="shared" si="4"/>
        <v>小柳　瀬李加 (2)</v>
      </c>
      <c r="M125" s="34" t="str">
        <f t="shared" si="5"/>
        <v>05</v>
      </c>
      <c r="N125" s="35" t="str">
        <f t="shared" si="6"/>
        <v>Serika KOYANAGI (05)</v>
      </c>
      <c r="O125" s="35">
        <f t="shared" si="7"/>
        <v>200000135</v>
      </c>
    </row>
    <row r="126" spans="1:15" ht="18">
      <c r="A126" s="190">
        <v>136</v>
      </c>
      <c r="B126" s="2">
        <v>492244</v>
      </c>
      <c r="C126" s="191" t="s">
        <v>1366</v>
      </c>
      <c r="D126" s="191" t="s">
        <v>9689</v>
      </c>
      <c r="E126" s="191" t="s">
        <v>9690</v>
      </c>
      <c r="F126" s="192" t="s">
        <v>9691</v>
      </c>
      <c r="G126" s="191">
        <v>2</v>
      </c>
      <c r="H126" s="191" t="s">
        <v>5760</v>
      </c>
      <c r="I126" s="191" t="s">
        <v>8465</v>
      </c>
      <c r="J126" s="191" t="s">
        <v>1357</v>
      </c>
      <c r="K126" s="191" t="s">
        <v>42</v>
      </c>
      <c r="L126" s="35" t="str">
        <f t="shared" si="4"/>
        <v>小山　さくら (2)</v>
      </c>
      <c r="M126" s="34" t="str">
        <f t="shared" si="5"/>
        <v>06</v>
      </c>
      <c r="N126" s="35" t="str">
        <f t="shared" si="6"/>
        <v>Sakura KOYAMA (06)</v>
      </c>
      <c r="O126" s="35">
        <f t="shared" si="7"/>
        <v>200000136</v>
      </c>
    </row>
    <row r="127" spans="1:15" ht="18">
      <c r="A127" s="190">
        <v>137</v>
      </c>
      <c r="B127" s="2">
        <v>492244</v>
      </c>
      <c r="C127" s="191" t="s">
        <v>1366</v>
      </c>
      <c r="D127" s="191" t="s">
        <v>9692</v>
      </c>
      <c r="E127" s="191" t="s">
        <v>9693</v>
      </c>
      <c r="F127" s="192" t="s">
        <v>6570</v>
      </c>
      <c r="G127" s="191">
        <v>2</v>
      </c>
      <c r="H127" s="191" t="s">
        <v>5779</v>
      </c>
      <c r="I127" s="191" t="s">
        <v>9694</v>
      </c>
      <c r="J127" s="191" t="s">
        <v>513</v>
      </c>
      <c r="K127" s="191" t="s">
        <v>42</v>
      </c>
      <c r="L127" s="35" t="str">
        <f t="shared" si="4"/>
        <v>坂田　優 (2)</v>
      </c>
      <c r="M127" s="34" t="str">
        <f t="shared" si="5"/>
        <v>05</v>
      </c>
      <c r="N127" s="35" t="str">
        <f t="shared" si="6"/>
        <v>Yu SAKATA (05)</v>
      </c>
      <c r="O127" s="35">
        <f t="shared" si="7"/>
        <v>200000137</v>
      </c>
    </row>
    <row r="128" spans="1:15" ht="18">
      <c r="A128" s="190">
        <v>138</v>
      </c>
      <c r="B128" s="2">
        <v>492244</v>
      </c>
      <c r="C128" s="191" t="s">
        <v>1366</v>
      </c>
      <c r="D128" s="191" t="s">
        <v>9695</v>
      </c>
      <c r="E128" s="191" t="s">
        <v>9696</v>
      </c>
      <c r="F128" s="192" t="s">
        <v>5914</v>
      </c>
      <c r="G128" s="191">
        <v>2</v>
      </c>
      <c r="H128" s="191" t="s">
        <v>5830</v>
      </c>
      <c r="I128" s="191" t="s">
        <v>44</v>
      </c>
      <c r="J128" s="191" t="s">
        <v>1289</v>
      </c>
      <c r="K128" s="191" t="s">
        <v>42</v>
      </c>
      <c r="L128" s="35" t="str">
        <f t="shared" si="4"/>
        <v>清水　彩加 (2)</v>
      </c>
      <c r="M128" s="34" t="str">
        <f t="shared" si="5"/>
        <v>05</v>
      </c>
      <c r="N128" s="35" t="str">
        <f t="shared" si="6"/>
        <v>Ayaka SHIMIZU (05)</v>
      </c>
      <c r="O128" s="35">
        <f t="shared" si="7"/>
        <v>200000138</v>
      </c>
    </row>
    <row r="129" spans="1:15" ht="18">
      <c r="A129" s="190">
        <v>139</v>
      </c>
      <c r="B129" s="2">
        <v>492244</v>
      </c>
      <c r="C129" s="191" t="s">
        <v>1366</v>
      </c>
      <c r="D129" s="191" t="s">
        <v>9697</v>
      </c>
      <c r="E129" s="191" t="s">
        <v>9698</v>
      </c>
      <c r="F129" s="192" t="s">
        <v>9699</v>
      </c>
      <c r="G129" s="191">
        <v>2</v>
      </c>
      <c r="H129" s="191" t="s">
        <v>5760</v>
      </c>
      <c r="I129" s="191" t="s">
        <v>1860</v>
      </c>
      <c r="J129" s="191" t="s">
        <v>1357</v>
      </c>
      <c r="K129" s="191" t="s">
        <v>42</v>
      </c>
      <c r="L129" s="35" t="str">
        <f t="shared" si="4"/>
        <v>末戸　さくら (2)</v>
      </c>
      <c r="M129" s="34" t="str">
        <f t="shared" si="5"/>
        <v>06</v>
      </c>
      <c r="N129" s="35" t="str">
        <f t="shared" si="6"/>
        <v>Sakura SUETO (06)</v>
      </c>
      <c r="O129" s="35">
        <f t="shared" si="7"/>
        <v>200000139</v>
      </c>
    </row>
    <row r="130" spans="1:15" ht="18">
      <c r="A130" s="190">
        <v>140</v>
      </c>
      <c r="B130" s="2">
        <v>492244</v>
      </c>
      <c r="C130" s="191" t="s">
        <v>1366</v>
      </c>
      <c r="D130" s="191" t="s">
        <v>9700</v>
      </c>
      <c r="E130" s="191" t="s">
        <v>9701</v>
      </c>
      <c r="F130" s="192" t="s">
        <v>8125</v>
      </c>
      <c r="G130" s="191">
        <v>2</v>
      </c>
      <c r="H130" s="191" t="s">
        <v>5760</v>
      </c>
      <c r="I130" s="191" t="s">
        <v>9702</v>
      </c>
      <c r="J130" s="191" t="s">
        <v>1233</v>
      </c>
      <c r="K130" s="191" t="s">
        <v>42</v>
      </c>
      <c r="L130" s="35" t="str">
        <f t="shared" ref="L130:L193" si="8">IF($A130="","",$D130&amp;" ("&amp;$G130&amp;")")</f>
        <v>杉永　美空 (2)</v>
      </c>
      <c r="M130" s="34" t="str">
        <f t="shared" ref="M130:M193" si="9">IF($A130="","",RIGHT(YEAR($F130),2))</f>
        <v>05</v>
      </c>
      <c r="N130" s="35" t="str">
        <f t="shared" ref="N130:N193" si="10">IF($A130="","",$J130&amp;" "&amp;$I130&amp;" ("&amp;$M130&amp;")")</f>
        <v>Miku SUGINAGA (05)</v>
      </c>
      <c r="O130" s="35">
        <f t="shared" ref="O130:O193" si="11">IF($A130="","",200000000+$A130)</f>
        <v>200000140</v>
      </c>
    </row>
    <row r="131" spans="1:15" ht="18">
      <c r="A131" s="190">
        <v>141</v>
      </c>
      <c r="B131" s="2">
        <v>492244</v>
      </c>
      <c r="C131" s="191" t="s">
        <v>1366</v>
      </c>
      <c r="D131" s="191" t="s">
        <v>9703</v>
      </c>
      <c r="E131" s="191" t="s">
        <v>9704</v>
      </c>
      <c r="F131" s="192" t="s">
        <v>7731</v>
      </c>
      <c r="G131" s="191">
        <v>2</v>
      </c>
      <c r="H131" s="191" t="s">
        <v>5779</v>
      </c>
      <c r="I131" s="191" t="s">
        <v>9705</v>
      </c>
      <c r="J131" s="191" t="s">
        <v>1287</v>
      </c>
      <c r="K131" s="191" t="s">
        <v>42</v>
      </c>
      <c r="L131" s="35" t="str">
        <f t="shared" si="8"/>
        <v>須佐見　楓花 (2)</v>
      </c>
      <c r="M131" s="34" t="str">
        <f t="shared" si="9"/>
        <v>05</v>
      </c>
      <c r="N131" s="35" t="str">
        <f t="shared" si="10"/>
        <v>Fuka SUSAMI (05)</v>
      </c>
      <c r="O131" s="35">
        <f t="shared" si="11"/>
        <v>200000141</v>
      </c>
    </row>
    <row r="132" spans="1:15" ht="18">
      <c r="A132" s="190">
        <v>142</v>
      </c>
      <c r="B132" s="2">
        <v>492244</v>
      </c>
      <c r="C132" s="191" t="s">
        <v>1366</v>
      </c>
      <c r="D132" s="191" t="s">
        <v>9706</v>
      </c>
      <c r="E132" s="191" t="s">
        <v>9707</v>
      </c>
      <c r="F132" s="192" t="s">
        <v>6093</v>
      </c>
      <c r="G132" s="191">
        <v>2</v>
      </c>
      <c r="H132" s="191" t="s">
        <v>5759</v>
      </c>
      <c r="I132" s="191" t="s">
        <v>129</v>
      </c>
      <c r="J132" s="191" t="s">
        <v>1267</v>
      </c>
      <c r="K132" s="191" t="s">
        <v>42</v>
      </c>
      <c r="L132" s="35" t="str">
        <f t="shared" si="8"/>
        <v>田中　美羽 (2)</v>
      </c>
      <c r="M132" s="34" t="str">
        <f t="shared" si="9"/>
        <v>05</v>
      </c>
      <c r="N132" s="35" t="str">
        <f t="shared" si="10"/>
        <v>Miu TANAKA (05)</v>
      </c>
      <c r="O132" s="35">
        <f t="shared" si="11"/>
        <v>200000142</v>
      </c>
    </row>
    <row r="133" spans="1:15" ht="18">
      <c r="A133" s="190">
        <v>143</v>
      </c>
      <c r="B133" s="2">
        <v>492244</v>
      </c>
      <c r="C133" s="191" t="s">
        <v>1366</v>
      </c>
      <c r="D133" s="191" t="s">
        <v>9708</v>
      </c>
      <c r="E133" s="191" t="s">
        <v>9709</v>
      </c>
      <c r="F133" s="192" t="s">
        <v>8497</v>
      </c>
      <c r="G133" s="191">
        <v>2</v>
      </c>
      <c r="H133" s="191" t="s">
        <v>5779</v>
      </c>
      <c r="I133" s="191" t="s">
        <v>5385</v>
      </c>
      <c r="J133" s="191" t="s">
        <v>1310</v>
      </c>
      <c r="K133" s="191" t="s">
        <v>42</v>
      </c>
      <c r="L133" s="35" t="str">
        <f t="shared" si="8"/>
        <v>寺下　玲奈 (2)</v>
      </c>
      <c r="M133" s="34" t="str">
        <f t="shared" si="9"/>
        <v>05</v>
      </c>
      <c r="N133" s="35" t="str">
        <f t="shared" si="10"/>
        <v>Rena TERASHITA (05)</v>
      </c>
      <c r="O133" s="35">
        <f t="shared" si="11"/>
        <v>200000143</v>
      </c>
    </row>
    <row r="134" spans="1:15" ht="18">
      <c r="A134" s="190">
        <v>144</v>
      </c>
      <c r="B134" s="2">
        <v>492244</v>
      </c>
      <c r="C134" s="191" t="s">
        <v>1366</v>
      </c>
      <c r="D134" s="191" t="s">
        <v>9710</v>
      </c>
      <c r="E134" s="191" t="s">
        <v>9711</v>
      </c>
      <c r="F134" s="192" t="s">
        <v>9712</v>
      </c>
      <c r="G134" s="191">
        <v>2</v>
      </c>
      <c r="H134" s="191" t="s">
        <v>5760</v>
      </c>
      <c r="I134" s="191" t="s">
        <v>708</v>
      </c>
      <c r="J134" s="191" t="s">
        <v>1289</v>
      </c>
      <c r="K134" s="191" t="s">
        <v>42</v>
      </c>
      <c r="L134" s="35" t="str">
        <f t="shared" si="8"/>
        <v>永井　彩花 (2)</v>
      </c>
      <c r="M134" s="34" t="str">
        <f t="shared" si="9"/>
        <v>06</v>
      </c>
      <c r="N134" s="35" t="str">
        <f t="shared" si="10"/>
        <v>Ayaka NAGAI (06)</v>
      </c>
      <c r="O134" s="35">
        <f t="shared" si="11"/>
        <v>200000144</v>
      </c>
    </row>
    <row r="135" spans="1:15" ht="18">
      <c r="A135" s="190">
        <v>145</v>
      </c>
      <c r="B135" s="2">
        <v>492244</v>
      </c>
      <c r="C135" s="191" t="s">
        <v>1366</v>
      </c>
      <c r="D135" s="191" t="s">
        <v>9713</v>
      </c>
      <c r="E135" s="191" t="s">
        <v>9714</v>
      </c>
      <c r="F135" s="192" t="s">
        <v>7022</v>
      </c>
      <c r="G135" s="191">
        <v>2</v>
      </c>
      <c r="H135" s="191" t="s">
        <v>5775</v>
      </c>
      <c r="I135" s="191" t="s">
        <v>555</v>
      </c>
      <c r="J135" s="191" t="s">
        <v>1249</v>
      </c>
      <c r="K135" s="191" t="s">
        <v>42</v>
      </c>
      <c r="L135" s="35" t="str">
        <f t="shared" si="8"/>
        <v>平岡　優花 (2)</v>
      </c>
      <c r="M135" s="34" t="str">
        <f t="shared" si="9"/>
        <v>05</v>
      </c>
      <c r="N135" s="35" t="str">
        <f t="shared" si="10"/>
        <v>Yuka HIRAOKA (05)</v>
      </c>
      <c r="O135" s="35">
        <f t="shared" si="11"/>
        <v>200000145</v>
      </c>
    </row>
    <row r="136" spans="1:15" ht="18">
      <c r="A136" s="190">
        <v>146</v>
      </c>
      <c r="B136" s="2">
        <v>492244</v>
      </c>
      <c r="C136" s="191" t="s">
        <v>1366</v>
      </c>
      <c r="D136" s="191" t="s">
        <v>9715</v>
      </c>
      <c r="E136" s="191" t="s">
        <v>9716</v>
      </c>
      <c r="F136" s="192" t="s">
        <v>8305</v>
      </c>
      <c r="G136" s="191">
        <v>2</v>
      </c>
      <c r="H136" s="191" t="s">
        <v>5760</v>
      </c>
      <c r="I136" s="191" t="s">
        <v>9717</v>
      </c>
      <c r="J136" s="191" t="s">
        <v>1385</v>
      </c>
      <c r="K136" s="191" t="s">
        <v>42</v>
      </c>
      <c r="L136" s="35" t="str">
        <f t="shared" si="8"/>
        <v>舟引　萌恵 (2)</v>
      </c>
      <c r="M136" s="34" t="str">
        <f t="shared" si="9"/>
        <v>05</v>
      </c>
      <c r="N136" s="35" t="str">
        <f t="shared" si="10"/>
        <v>Moe FUNABIKI (05)</v>
      </c>
      <c r="O136" s="35">
        <f t="shared" si="11"/>
        <v>200000146</v>
      </c>
    </row>
    <row r="137" spans="1:15" ht="18">
      <c r="A137" s="190">
        <v>147</v>
      </c>
      <c r="B137" s="2">
        <v>492244</v>
      </c>
      <c r="C137" s="191" t="s">
        <v>1366</v>
      </c>
      <c r="D137" s="191" t="s">
        <v>9718</v>
      </c>
      <c r="E137" s="191" t="s">
        <v>9719</v>
      </c>
      <c r="F137" s="192" t="s">
        <v>6273</v>
      </c>
      <c r="G137" s="191">
        <v>2</v>
      </c>
      <c r="H137" s="191" t="s">
        <v>5762</v>
      </c>
      <c r="I137" s="191" t="s">
        <v>9720</v>
      </c>
      <c r="J137" s="191" t="s">
        <v>1329</v>
      </c>
      <c r="K137" s="191" t="s">
        <v>42</v>
      </c>
      <c r="L137" s="35" t="str">
        <f t="shared" si="8"/>
        <v>南方　麻央 (2)</v>
      </c>
      <c r="M137" s="34" t="str">
        <f t="shared" si="9"/>
        <v>05</v>
      </c>
      <c r="N137" s="35" t="str">
        <f t="shared" si="10"/>
        <v>Mao MINAKATA (05)</v>
      </c>
      <c r="O137" s="35">
        <f t="shared" si="11"/>
        <v>200000147</v>
      </c>
    </row>
    <row r="138" spans="1:15" ht="18">
      <c r="A138" s="190">
        <v>148</v>
      </c>
      <c r="B138" s="2">
        <v>492244</v>
      </c>
      <c r="C138" s="191" t="s">
        <v>1366</v>
      </c>
      <c r="D138" s="191" t="s">
        <v>9721</v>
      </c>
      <c r="E138" s="191" t="s">
        <v>9722</v>
      </c>
      <c r="F138" s="192" t="s">
        <v>9723</v>
      </c>
      <c r="G138" s="191">
        <v>2</v>
      </c>
      <c r="H138" s="191" t="s">
        <v>5759</v>
      </c>
      <c r="I138" s="191" t="s">
        <v>61</v>
      </c>
      <c r="J138" s="191" t="s">
        <v>488</v>
      </c>
      <c r="K138" s="191" t="s">
        <v>42</v>
      </c>
      <c r="L138" s="35" t="str">
        <f t="shared" si="8"/>
        <v>森本　海咲希 (2)</v>
      </c>
      <c r="M138" s="34" t="str">
        <f t="shared" si="9"/>
        <v>05</v>
      </c>
      <c r="N138" s="35" t="str">
        <f t="shared" si="10"/>
        <v>Misaki MORIMOTO (05)</v>
      </c>
      <c r="O138" s="35">
        <f t="shared" si="11"/>
        <v>200000148</v>
      </c>
    </row>
    <row r="139" spans="1:15" ht="18">
      <c r="A139" s="190">
        <v>149</v>
      </c>
      <c r="B139" s="2">
        <v>492244</v>
      </c>
      <c r="C139" s="191" t="s">
        <v>1366</v>
      </c>
      <c r="D139" s="191" t="s">
        <v>9724</v>
      </c>
      <c r="E139" s="191" t="s">
        <v>9725</v>
      </c>
      <c r="F139" s="192" t="s">
        <v>9235</v>
      </c>
      <c r="G139" s="191">
        <v>2</v>
      </c>
      <c r="H139" s="191" t="s">
        <v>5762</v>
      </c>
      <c r="I139" s="191" t="s">
        <v>240</v>
      </c>
      <c r="J139" s="191" t="s">
        <v>1262</v>
      </c>
      <c r="K139" s="191" t="s">
        <v>42</v>
      </c>
      <c r="L139" s="35" t="str">
        <f t="shared" si="8"/>
        <v>山中　優依 (2)</v>
      </c>
      <c r="M139" s="34" t="str">
        <f t="shared" si="9"/>
        <v>05</v>
      </c>
      <c r="N139" s="35" t="str">
        <f t="shared" si="10"/>
        <v>Yui YAMANAKA (05)</v>
      </c>
      <c r="O139" s="35">
        <f t="shared" si="11"/>
        <v>200000149</v>
      </c>
    </row>
    <row r="140" spans="1:15" ht="18">
      <c r="A140" s="190">
        <v>150</v>
      </c>
      <c r="B140" s="2">
        <v>492244</v>
      </c>
      <c r="C140" s="191" t="s">
        <v>1366</v>
      </c>
      <c r="D140" s="191" t="s">
        <v>9726</v>
      </c>
      <c r="E140" s="191" t="s">
        <v>9727</v>
      </c>
      <c r="F140" s="192" t="s">
        <v>6881</v>
      </c>
      <c r="G140" s="191">
        <v>2</v>
      </c>
      <c r="H140" s="191" t="s">
        <v>5769</v>
      </c>
      <c r="I140" s="191" t="s">
        <v>274</v>
      </c>
      <c r="J140" s="191" t="s">
        <v>9728</v>
      </c>
      <c r="K140" s="191" t="s">
        <v>42</v>
      </c>
      <c r="L140" s="35" t="str">
        <f t="shared" si="8"/>
        <v>山本　つき (2)</v>
      </c>
      <c r="M140" s="34" t="str">
        <f t="shared" si="9"/>
        <v>06</v>
      </c>
      <c r="N140" s="35" t="str">
        <f t="shared" si="10"/>
        <v>Tsuki YAMAMOTO (06)</v>
      </c>
      <c r="O140" s="35">
        <f t="shared" si="11"/>
        <v>200000150</v>
      </c>
    </row>
    <row r="141" spans="1:15" ht="18">
      <c r="A141" s="190">
        <v>151</v>
      </c>
      <c r="B141" s="2">
        <v>492244</v>
      </c>
      <c r="C141" s="191" t="s">
        <v>1366</v>
      </c>
      <c r="D141" s="191" t="s">
        <v>9729</v>
      </c>
      <c r="E141" s="191" t="s">
        <v>9730</v>
      </c>
      <c r="F141" s="192" t="s">
        <v>9731</v>
      </c>
      <c r="G141" s="191">
        <v>2</v>
      </c>
      <c r="H141" s="191" t="s">
        <v>5768</v>
      </c>
      <c r="I141" s="191" t="s">
        <v>274</v>
      </c>
      <c r="J141" s="191" t="s">
        <v>1294</v>
      </c>
      <c r="K141" s="191" t="s">
        <v>42</v>
      </c>
      <c r="L141" s="35" t="str">
        <f t="shared" si="8"/>
        <v>山本　優子 (2)</v>
      </c>
      <c r="M141" s="34" t="str">
        <f t="shared" si="9"/>
        <v>05</v>
      </c>
      <c r="N141" s="35" t="str">
        <f t="shared" si="10"/>
        <v>Yuko YAMAMOTO (05)</v>
      </c>
      <c r="O141" s="35">
        <f t="shared" si="11"/>
        <v>200000151</v>
      </c>
    </row>
    <row r="142" spans="1:15" ht="18">
      <c r="A142" s="190">
        <v>152</v>
      </c>
      <c r="B142" s="2">
        <v>492244</v>
      </c>
      <c r="C142" s="191" t="s">
        <v>1366</v>
      </c>
      <c r="D142" s="191" t="s">
        <v>9732</v>
      </c>
      <c r="E142" s="191" t="s">
        <v>9733</v>
      </c>
      <c r="F142" s="192" t="s">
        <v>6281</v>
      </c>
      <c r="G142" s="191">
        <v>2</v>
      </c>
      <c r="H142" s="191" t="s">
        <v>6128</v>
      </c>
      <c r="I142" s="191" t="s">
        <v>274</v>
      </c>
      <c r="J142" s="191" t="s">
        <v>1442</v>
      </c>
      <c r="K142" s="191" t="s">
        <v>42</v>
      </c>
      <c r="L142" s="35" t="str">
        <f t="shared" si="8"/>
        <v>山本　琉凪 (2)</v>
      </c>
      <c r="M142" s="34" t="str">
        <f t="shared" si="9"/>
        <v>06</v>
      </c>
      <c r="N142" s="35" t="str">
        <f t="shared" si="10"/>
        <v>Runa YAMAMOTO (06)</v>
      </c>
      <c r="O142" s="35">
        <f t="shared" si="11"/>
        <v>200000152</v>
      </c>
    </row>
    <row r="143" spans="1:15" ht="18">
      <c r="A143" s="190">
        <v>153</v>
      </c>
      <c r="B143" s="2">
        <v>492244</v>
      </c>
      <c r="C143" s="191" t="s">
        <v>1366</v>
      </c>
      <c r="D143" s="191" t="s">
        <v>9734</v>
      </c>
      <c r="E143" s="191" t="s">
        <v>9735</v>
      </c>
      <c r="F143" s="192" t="s">
        <v>9406</v>
      </c>
      <c r="G143" s="191">
        <v>2</v>
      </c>
      <c r="H143" s="191" t="s">
        <v>5760</v>
      </c>
      <c r="I143" s="191" t="s">
        <v>9736</v>
      </c>
      <c r="J143" s="191" t="s">
        <v>9737</v>
      </c>
      <c r="K143" s="191" t="s">
        <v>42</v>
      </c>
      <c r="L143" s="35" t="str">
        <f t="shared" si="8"/>
        <v>好井　愛結 (2)</v>
      </c>
      <c r="M143" s="34" t="str">
        <f t="shared" si="9"/>
        <v>05</v>
      </c>
      <c r="N143" s="35" t="str">
        <f t="shared" si="10"/>
        <v>Ayu YOSHII (05)</v>
      </c>
      <c r="O143" s="35">
        <f t="shared" si="11"/>
        <v>200000153</v>
      </c>
    </row>
    <row r="144" spans="1:15" ht="18">
      <c r="A144" s="190">
        <v>154</v>
      </c>
      <c r="B144" s="2">
        <v>492244</v>
      </c>
      <c r="C144" s="191" t="s">
        <v>1366</v>
      </c>
      <c r="D144" s="191" t="s">
        <v>9738</v>
      </c>
      <c r="E144" s="191" t="s">
        <v>9739</v>
      </c>
      <c r="F144" s="192" t="s">
        <v>9406</v>
      </c>
      <c r="G144" s="191">
        <v>2</v>
      </c>
      <c r="H144" s="191" t="s">
        <v>5760</v>
      </c>
      <c r="I144" s="191" t="s">
        <v>9736</v>
      </c>
      <c r="J144" s="191" t="s">
        <v>1238</v>
      </c>
      <c r="K144" s="191" t="s">
        <v>42</v>
      </c>
      <c r="L144" s="35" t="str">
        <f t="shared" si="8"/>
        <v>好井　万結 (2)</v>
      </c>
      <c r="M144" s="34" t="str">
        <f t="shared" si="9"/>
        <v>05</v>
      </c>
      <c r="N144" s="35" t="str">
        <f t="shared" si="10"/>
        <v>Mayu YOSHII (05)</v>
      </c>
      <c r="O144" s="35">
        <f t="shared" si="11"/>
        <v>200000154</v>
      </c>
    </row>
    <row r="145" spans="1:15" ht="18">
      <c r="A145" s="190">
        <v>155</v>
      </c>
      <c r="B145" s="2">
        <v>492244</v>
      </c>
      <c r="C145" s="191" t="s">
        <v>1366</v>
      </c>
      <c r="D145" s="191" t="s">
        <v>9740</v>
      </c>
      <c r="E145" s="191" t="s">
        <v>9741</v>
      </c>
      <c r="F145" s="192" t="s">
        <v>6099</v>
      </c>
      <c r="G145" s="191">
        <v>2</v>
      </c>
      <c r="H145" s="191" t="s">
        <v>6571</v>
      </c>
      <c r="I145" s="191" t="s">
        <v>9742</v>
      </c>
      <c r="J145" s="191" t="s">
        <v>1422</v>
      </c>
      <c r="K145" s="191" t="s">
        <v>42</v>
      </c>
      <c r="L145" s="35" t="str">
        <f t="shared" si="8"/>
        <v>上江洲　柚子 (2)</v>
      </c>
      <c r="M145" s="34" t="str">
        <f t="shared" si="9"/>
        <v>06</v>
      </c>
      <c r="N145" s="35" t="str">
        <f t="shared" si="10"/>
        <v>Yuzu UEZU (06)</v>
      </c>
      <c r="O145" s="35">
        <f t="shared" si="11"/>
        <v>200000155</v>
      </c>
    </row>
    <row r="146" spans="1:15" ht="18">
      <c r="A146" s="190">
        <v>156</v>
      </c>
      <c r="B146" s="2">
        <v>492244</v>
      </c>
      <c r="C146" s="191" t="s">
        <v>1366</v>
      </c>
      <c r="D146" s="191" t="s">
        <v>9743</v>
      </c>
      <c r="E146" s="191" t="s">
        <v>9744</v>
      </c>
      <c r="F146" s="192" t="s">
        <v>9745</v>
      </c>
      <c r="G146" s="191">
        <v>1</v>
      </c>
      <c r="H146" s="191" t="s">
        <v>6027</v>
      </c>
      <c r="I146" s="191" t="s">
        <v>560</v>
      </c>
      <c r="J146" s="191" t="s">
        <v>1839</v>
      </c>
      <c r="K146" s="191" t="s">
        <v>42</v>
      </c>
      <c r="L146" s="35" t="str">
        <f t="shared" si="8"/>
        <v>池田　梨音 (1)</v>
      </c>
      <c r="M146" s="34" t="str">
        <f t="shared" si="9"/>
        <v>07</v>
      </c>
      <c r="N146" s="35" t="str">
        <f t="shared" si="10"/>
        <v>Rion IKEDA (07)</v>
      </c>
      <c r="O146" s="35">
        <f t="shared" si="11"/>
        <v>200000156</v>
      </c>
    </row>
    <row r="147" spans="1:15" ht="18">
      <c r="A147" s="190">
        <v>157</v>
      </c>
      <c r="B147" s="2">
        <v>492244</v>
      </c>
      <c r="C147" s="191" t="s">
        <v>1366</v>
      </c>
      <c r="D147" s="191" t="s">
        <v>9746</v>
      </c>
      <c r="E147" s="191" t="s">
        <v>9747</v>
      </c>
      <c r="F147" s="192" t="s">
        <v>7786</v>
      </c>
      <c r="G147" s="191">
        <v>1</v>
      </c>
      <c r="H147" s="191" t="s">
        <v>5978</v>
      </c>
      <c r="I147" s="191" t="s">
        <v>72</v>
      </c>
      <c r="J147" s="191" t="s">
        <v>1343</v>
      </c>
      <c r="K147" s="191" t="s">
        <v>42</v>
      </c>
      <c r="L147" s="35" t="str">
        <f t="shared" si="8"/>
        <v>伊藤　さつき (1)</v>
      </c>
      <c r="M147" s="34" t="str">
        <f t="shared" si="9"/>
        <v>06</v>
      </c>
      <c r="N147" s="35" t="str">
        <f t="shared" si="10"/>
        <v>Satsuki ITO (06)</v>
      </c>
      <c r="O147" s="35">
        <f t="shared" si="11"/>
        <v>200000157</v>
      </c>
    </row>
    <row r="148" spans="1:15" ht="18">
      <c r="A148" s="190">
        <v>158</v>
      </c>
      <c r="B148" s="2">
        <v>492244</v>
      </c>
      <c r="C148" s="191" t="s">
        <v>1366</v>
      </c>
      <c r="D148" s="191" t="s">
        <v>9748</v>
      </c>
      <c r="E148" s="191" t="s">
        <v>9749</v>
      </c>
      <c r="F148" s="192" t="s">
        <v>9750</v>
      </c>
      <c r="G148" s="191">
        <v>1</v>
      </c>
      <c r="H148" s="191" t="s">
        <v>5830</v>
      </c>
      <c r="I148" s="191" t="s">
        <v>9751</v>
      </c>
      <c r="J148" s="191" t="s">
        <v>1277</v>
      </c>
      <c r="K148" s="191" t="s">
        <v>42</v>
      </c>
      <c r="L148" s="35" t="str">
        <f t="shared" si="8"/>
        <v>井山　はる佳 (1)</v>
      </c>
      <c r="M148" s="34" t="str">
        <f t="shared" si="9"/>
        <v>06</v>
      </c>
      <c r="N148" s="35" t="str">
        <f t="shared" si="10"/>
        <v>Haruka IYAMA (06)</v>
      </c>
      <c r="O148" s="35">
        <f t="shared" si="11"/>
        <v>200000158</v>
      </c>
    </row>
    <row r="149" spans="1:15" ht="18">
      <c r="A149" s="190">
        <v>159</v>
      </c>
      <c r="B149" s="2">
        <v>492244</v>
      </c>
      <c r="C149" s="191" t="s">
        <v>1366</v>
      </c>
      <c r="D149" s="191" t="s">
        <v>9752</v>
      </c>
      <c r="E149" s="191" t="s">
        <v>9753</v>
      </c>
      <c r="F149" s="192" t="s">
        <v>9754</v>
      </c>
      <c r="G149" s="191">
        <v>1</v>
      </c>
      <c r="H149" s="191" t="s">
        <v>5760</v>
      </c>
      <c r="I149" s="191" t="s">
        <v>9755</v>
      </c>
      <c r="J149" s="191" t="s">
        <v>1368</v>
      </c>
      <c r="K149" s="191" t="s">
        <v>42</v>
      </c>
      <c r="L149" s="35" t="str">
        <f t="shared" si="8"/>
        <v>上岡　凜 (1)</v>
      </c>
      <c r="M149" s="34" t="str">
        <f t="shared" si="9"/>
        <v>06</v>
      </c>
      <c r="N149" s="35" t="str">
        <f t="shared" si="10"/>
        <v>Rin UEOKA (06)</v>
      </c>
      <c r="O149" s="35">
        <f t="shared" si="11"/>
        <v>200000159</v>
      </c>
    </row>
    <row r="150" spans="1:15" ht="18">
      <c r="A150" s="190">
        <v>160</v>
      </c>
      <c r="B150" s="2">
        <v>492244</v>
      </c>
      <c r="C150" s="191" t="s">
        <v>1366</v>
      </c>
      <c r="D150" s="191" t="s">
        <v>9756</v>
      </c>
      <c r="E150" s="191" t="s">
        <v>9757</v>
      </c>
      <c r="F150" s="192" t="s">
        <v>9758</v>
      </c>
      <c r="G150" s="191">
        <v>1</v>
      </c>
      <c r="H150" s="191" t="s">
        <v>5776</v>
      </c>
      <c r="I150" s="191" t="s">
        <v>9759</v>
      </c>
      <c r="J150" s="191" t="s">
        <v>1442</v>
      </c>
      <c r="K150" s="191" t="s">
        <v>42</v>
      </c>
      <c r="L150" s="35" t="str">
        <f t="shared" si="8"/>
        <v>上山　瑠奈 (1)</v>
      </c>
      <c r="M150" s="34" t="str">
        <f t="shared" si="9"/>
        <v>06</v>
      </c>
      <c r="N150" s="35" t="str">
        <f t="shared" si="10"/>
        <v>Runa UEYAMA (06)</v>
      </c>
      <c r="O150" s="35">
        <f t="shared" si="11"/>
        <v>200000160</v>
      </c>
    </row>
    <row r="151" spans="1:15" ht="18">
      <c r="A151" s="190">
        <v>161</v>
      </c>
      <c r="B151" s="2">
        <v>492244</v>
      </c>
      <c r="C151" s="191" t="s">
        <v>1366</v>
      </c>
      <c r="D151" s="191" t="s">
        <v>9760</v>
      </c>
      <c r="E151" s="191" t="s">
        <v>9761</v>
      </c>
      <c r="F151" s="192" t="s">
        <v>9762</v>
      </c>
      <c r="G151" s="191">
        <v>1</v>
      </c>
      <c r="H151" s="191" t="s">
        <v>5779</v>
      </c>
      <c r="I151" s="191" t="s">
        <v>966</v>
      </c>
      <c r="J151" s="191" t="s">
        <v>1293</v>
      </c>
      <c r="K151" s="191" t="s">
        <v>42</v>
      </c>
      <c r="L151" s="35" t="str">
        <f t="shared" si="8"/>
        <v>魚谷　葵 (1)</v>
      </c>
      <c r="M151" s="34" t="str">
        <f t="shared" si="9"/>
        <v>06</v>
      </c>
      <c r="N151" s="35" t="str">
        <f t="shared" si="10"/>
        <v>Aoi UOTANI (06)</v>
      </c>
      <c r="O151" s="35">
        <f t="shared" si="11"/>
        <v>200000161</v>
      </c>
    </row>
    <row r="152" spans="1:15" ht="18">
      <c r="A152" s="190">
        <v>162</v>
      </c>
      <c r="B152" s="2">
        <v>492244</v>
      </c>
      <c r="C152" s="191" t="s">
        <v>1366</v>
      </c>
      <c r="D152" s="191" t="s">
        <v>9763</v>
      </c>
      <c r="E152" s="191" t="s">
        <v>9764</v>
      </c>
      <c r="F152" s="192" t="s">
        <v>8108</v>
      </c>
      <c r="G152" s="191">
        <v>1</v>
      </c>
      <c r="H152" s="191" t="s">
        <v>5779</v>
      </c>
      <c r="I152" s="191" t="s">
        <v>218</v>
      </c>
      <c r="J152" s="191" t="s">
        <v>1319</v>
      </c>
      <c r="K152" s="191" t="s">
        <v>42</v>
      </c>
      <c r="L152" s="35" t="str">
        <f t="shared" si="8"/>
        <v>遠藤　鈴奏 (1)</v>
      </c>
      <c r="M152" s="34" t="str">
        <f t="shared" si="9"/>
        <v>06</v>
      </c>
      <c r="N152" s="35" t="str">
        <f t="shared" si="10"/>
        <v>Suzuna ENDO (06)</v>
      </c>
      <c r="O152" s="35">
        <f t="shared" si="11"/>
        <v>200000162</v>
      </c>
    </row>
    <row r="153" spans="1:15" ht="18">
      <c r="A153" s="190">
        <v>163</v>
      </c>
      <c r="B153" s="2">
        <v>492244</v>
      </c>
      <c r="C153" s="191" t="s">
        <v>1366</v>
      </c>
      <c r="D153" s="191" t="s">
        <v>9765</v>
      </c>
      <c r="E153" s="191" t="s">
        <v>9766</v>
      </c>
      <c r="F153" s="192" t="s">
        <v>9767</v>
      </c>
      <c r="G153" s="191">
        <v>1</v>
      </c>
      <c r="H153" s="191" t="s">
        <v>6946</v>
      </c>
      <c r="I153" s="191" t="s">
        <v>1070</v>
      </c>
      <c r="J153" s="191" t="s">
        <v>1368</v>
      </c>
      <c r="K153" s="191" t="s">
        <v>42</v>
      </c>
      <c r="L153" s="35" t="str">
        <f t="shared" si="8"/>
        <v>奥谷　凜 (1)</v>
      </c>
      <c r="M153" s="34" t="str">
        <f t="shared" si="9"/>
        <v>07</v>
      </c>
      <c r="N153" s="35" t="str">
        <f t="shared" si="10"/>
        <v>Rin OKUTANI (07)</v>
      </c>
      <c r="O153" s="35">
        <f t="shared" si="11"/>
        <v>200000163</v>
      </c>
    </row>
    <row r="154" spans="1:15" ht="18">
      <c r="A154" s="190">
        <v>164</v>
      </c>
      <c r="B154" s="2">
        <v>492244</v>
      </c>
      <c r="C154" s="191" t="s">
        <v>1366</v>
      </c>
      <c r="D154" s="191" t="s">
        <v>9768</v>
      </c>
      <c r="E154" s="191" t="s">
        <v>9769</v>
      </c>
      <c r="F154" s="192" t="s">
        <v>9770</v>
      </c>
      <c r="G154" s="191">
        <v>1</v>
      </c>
      <c r="H154" s="191" t="s">
        <v>6074</v>
      </c>
      <c r="I154" s="191" t="s">
        <v>624</v>
      </c>
      <c r="J154" s="191" t="s">
        <v>1368</v>
      </c>
      <c r="K154" s="191" t="s">
        <v>42</v>
      </c>
      <c r="L154" s="35" t="str">
        <f t="shared" si="8"/>
        <v>金子　りん (1)</v>
      </c>
      <c r="M154" s="34" t="str">
        <f t="shared" si="9"/>
        <v>06</v>
      </c>
      <c r="N154" s="35" t="str">
        <f t="shared" si="10"/>
        <v>Rin KANEKO (06)</v>
      </c>
      <c r="O154" s="35">
        <f t="shared" si="11"/>
        <v>200000164</v>
      </c>
    </row>
    <row r="155" spans="1:15" ht="18">
      <c r="A155" s="190">
        <v>165</v>
      </c>
      <c r="B155" s="2">
        <v>492244</v>
      </c>
      <c r="C155" s="191" t="s">
        <v>1366</v>
      </c>
      <c r="D155" s="191" t="s">
        <v>9771</v>
      </c>
      <c r="E155" s="191" t="s">
        <v>9772</v>
      </c>
      <c r="F155" s="192" t="s">
        <v>9773</v>
      </c>
      <c r="G155" s="191">
        <v>1</v>
      </c>
      <c r="H155" s="191" t="s">
        <v>5759</v>
      </c>
      <c r="I155" s="191" t="s">
        <v>9774</v>
      </c>
      <c r="J155" s="191" t="s">
        <v>4236</v>
      </c>
      <c r="K155" s="191" t="s">
        <v>42</v>
      </c>
      <c r="L155" s="35" t="str">
        <f t="shared" si="8"/>
        <v>上桝　聖華 (1)</v>
      </c>
      <c r="M155" s="34" t="str">
        <f t="shared" si="9"/>
        <v>06</v>
      </c>
      <c r="N155" s="35" t="str">
        <f t="shared" si="10"/>
        <v>Kiyoka KAMIMASU (06)</v>
      </c>
      <c r="O155" s="35">
        <f t="shared" si="11"/>
        <v>200000165</v>
      </c>
    </row>
    <row r="156" spans="1:15" ht="18">
      <c r="A156" s="190">
        <v>166</v>
      </c>
      <c r="B156" s="2">
        <v>492244</v>
      </c>
      <c r="C156" s="191" t="s">
        <v>1366</v>
      </c>
      <c r="D156" s="191" t="s">
        <v>9775</v>
      </c>
      <c r="E156" s="191" t="s">
        <v>9776</v>
      </c>
      <c r="F156" s="192" t="s">
        <v>9777</v>
      </c>
      <c r="G156" s="191">
        <v>1</v>
      </c>
      <c r="H156" s="191" t="s">
        <v>5830</v>
      </c>
      <c r="I156" s="191" t="s">
        <v>1469</v>
      </c>
      <c r="J156" s="191" t="s">
        <v>1368</v>
      </c>
      <c r="K156" s="191" t="s">
        <v>42</v>
      </c>
      <c r="L156" s="35" t="str">
        <f t="shared" si="8"/>
        <v>木嶋　鈴 (1)</v>
      </c>
      <c r="M156" s="34" t="str">
        <f t="shared" si="9"/>
        <v>07</v>
      </c>
      <c r="N156" s="35" t="str">
        <f t="shared" si="10"/>
        <v>Rin KIJIMA (07)</v>
      </c>
      <c r="O156" s="35">
        <f t="shared" si="11"/>
        <v>200000166</v>
      </c>
    </row>
    <row r="157" spans="1:15" ht="18">
      <c r="A157" s="190">
        <v>167</v>
      </c>
      <c r="B157" s="2">
        <v>492244</v>
      </c>
      <c r="C157" s="191" t="s">
        <v>1366</v>
      </c>
      <c r="D157" s="191" t="s">
        <v>9778</v>
      </c>
      <c r="E157" s="191" t="s">
        <v>9779</v>
      </c>
      <c r="F157" s="192" t="s">
        <v>8174</v>
      </c>
      <c r="G157" s="191">
        <v>1</v>
      </c>
      <c r="H157" s="191" t="s">
        <v>6213</v>
      </c>
      <c r="I157" s="191" t="s">
        <v>199</v>
      </c>
      <c r="J157" s="191" t="s">
        <v>1357</v>
      </c>
      <c r="K157" s="191" t="s">
        <v>42</v>
      </c>
      <c r="L157" s="35" t="str">
        <f t="shared" si="8"/>
        <v>木村　咲心 (1)</v>
      </c>
      <c r="M157" s="34" t="str">
        <f t="shared" si="9"/>
        <v>06</v>
      </c>
      <c r="N157" s="35" t="str">
        <f t="shared" si="10"/>
        <v>Sakura KIMURA (06)</v>
      </c>
      <c r="O157" s="35">
        <f t="shared" si="11"/>
        <v>200000167</v>
      </c>
    </row>
    <row r="158" spans="1:15" ht="18">
      <c r="A158" s="190">
        <v>168</v>
      </c>
      <c r="B158" s="2">
        <v>492244</v>
      </c>
      <c r="C158" s="191" t="s">
        <v>1366</v>
      </c>
      <c r="D158" s="191" t="s">
        <v>9780</v>
      </c>
      <c r="E158" s="191" t="s">
        <v>9781</v>
      </c>
      <c r="F158" s="192" t="s">
        <v>6177</v>
      </c>
      <c r="G158" s="191">
        <v>1</v>
      </c>
      <c r="H158" s="191" t="s">
        <v>5759</v>
      </c>
      <c r="I158" s="191" t="s">
        <v>1071</v>
      </c>
      <c r="J158" s="191" t="s">
        <v>1262</v>
      </c>
      <c r="K158" s="191" t="s">
        <v>42</v>
      </c>
      <c r="L158" s="35" t="str">
        <f t="shared" si="8"/>
        <v>黒木　優依 (1)</v>
      </c>
      <c r="M158" s="34" t="str">
        <f t="shared" si="9"/>
        <v>06</v>
      </c>
      <c r="N158" s="35" t="str">
        <f t="shared" si="10"/>
        <v>Yui KUROKI (06)</v>
      </c>
      <c r="O158" s="35">
        <f t="shared" si="11"/>
        <v>200000168</v>
      </c>
    </row>
    <row r="159" spans="1:15" ht="18">
      <c r="A159" s="190">
        <v>169</v>
      </c>
      <c r="B159" s="2">
        <v>492244</v>
      </c>
      <c r="C159" s="191" t="s">
        <v>1366</v>
      </c>
      <c r="D159" s="191" t="s">
        <v>9782</v>
      </c>
      <c r="E159" s="191" t="s">
        <v>9783</v>
      </c>
      <c r="F159" s="192" t="s">
        <v>7144</v>
      </c>
      <c r="G159" s="191">
        <v>1</v>
      </c>
      <c r="H159" s="191" t="s">
        <v>5759</v>
      </c>
      <c r="I159" s="191" t="s">
        <v>582</v>
      </c>
      <c r="J159" s="191" t="s">
        <v>1442</v>
      </c>
      <c r="K159" s="191" t="s">
        <v>42</v>
      </c>
      <c r="L159" s="35" t="str">
        <f t="shared" si="8"/>
        <v>小西　流月 (1)</v>
      </c>
      <c r="M159" s="34" t="str">
        <f t="shared" si="9"/>
        <v>06</v>
      </c>
      <c r="N159" s="35" t="str">
        <f t="shared" si="10"/>
        <v>Runa KONISHI (06)</v>
      </c>
      <c r="O159" s="35">
        <f t="shared" si="11"/>
        <v>200000169</v>
      </c>
    </row>
    <row r="160" spans="1:15" ht="18">
      <c r="A160" s="190">
        <v>170</v>
      </c>
      <c r="B160" s="2">
        <v>492244</v>
      </c>
      <c r="C160" s="191" t="s">
        <v>1366</v>
      </c>
      <c r="D160" s="191" t="s">
        <v>9784</v>
      </c>
      <c r="E160" s="191" t="s">
        <v>9785</v>
      </c>
      <c r="F160" s="192" t="s">
        <v>9786</v>
      </c>
      <c r="G160" s="191">
        <v>1</v>
      </c>
      <c r="H160" s="191" t="s">
        <v>6519</v>
      </c>
      <c r="I160" s="191" t="s">
        <v>108</v>
      </c>
      <c r="J160" s="191" t="s">
        <v>964</v>
      </c>
      <c r="K160" s="191" t="s">
        <v>42</v>
      </c>
      <c r="L160" s="35" t="str">
        <f t="shared" si="8"/>
        <v>小林　ひより (1)</v>
      </c>
      <c r="M160" s="34" t="str">
        <f t="shared" si="9"/>
        <v>06</v>
      </c>
      <c r="N160" s="35" t="str">
        <f t="shared" si="10"/>
        <v>Hiyori KOBAYASHI (06)</v>
      </c>
      <c r="O160" s="35">
        <f t="shared" si="11"/>
        <v>200000170</v>
      </c>
    </row>
    <row r="161" spans="1:15" ht="18">
      <c r="A161" s="190">
        <v>171</v>
      </c>
      <c r="B161" s="2">
        <v>492244</v>
      </c>
      <c r="C161" s="191" t="s">
        <v>1366</v>
      </c>
      <c r="D161" s="191" t="s">
        <v>9787</v>
      </c>
      <c r="E161" s="191" t="s">
        <v>9788</v>
      </c>
      <c r="F161" s="192" t="s">
        <v>8354</v>
      </c>
      <c r="G161" s="191">
        <v>1</v>
      </c>
      <c r="H161" s="191" t="s">
        <v>5761</v>
      </c>
      <c r="I161" s="191" t="s">
        <v>136</v>
      </c>
      <c r="J161" s="191" t="s">
        <v>1344</v>
      </c>
      <c r="K161" s="191" t="s">
        <v>42</v>
      </c>
      <c r="L161" s="35" t="str">
        <f t="shared" si="8"/>
        <v>齋藤　里桜 (1)</v>
      </c>
      <c r="M161" s="34" t="str">
        <f t="shared" si="9"/>
        <v>06</v>
      </c>
      <c r="N161" s="35" t="str">
        <f t="shared" si="10"/>
        <v>Rio SAITO (06)</v>
      </c>
      <c r="O161" s="35">
        <f t="shared" si="11"/>
        <v>200000171</v>
      </c>
    </row>
    <row r="162" spans="1:15" ht="18">
      <c r="A162" s="190">
        <v>172</v>
      </c>
      <c r="B162" s="2">
        <v>492244</v>
      </c>
      <c r="C162" s="191" t="s">
        <v>1366</v>
      </c>
      <c r="D162" s="191" t="s">
        <v>9789</v>
      </c>
      <c r="E162" s="191" t="s">
        <v>9790</v>
      </c>
      <c r="F162" s="192" t="s">
        <v>9745</v>
      </c>
      <c r="G162" s="191">
        <v>1</v>
      </c>
      <c r="H162" s="191" t="s">
        <v>5768</v>
      </c>
      <c r="I162" s="191" t="s">
        <v>5403</v>
      </c>
      <c r="J162" s="191" t="s">
        <v>9791</v>
      </c>
      <c r="K162" s="191" t="s">
        <v>42</v>
      </c>
      <c r="L162" s="35" t="str">
        <f t="shared" si="8"/>
        <v>坂根　亜美瑠 (1)</v>
      </c>
      <c r="M162" s="34" t="str">
        <f t="shared" si="9"/>
        <v>07</v>
      </c>
      <c r="N162" s="35" t="str">
        <f t="shared" si="10"/>
        <v>Amiru SAKANE (07)</v>
      </c>
      <c r="O162" s="35">
        <f t="shared" si="11"/>
        <v>200000172</v>
      </c>
    </row>
    <row r="163" spans="1:15" ht="18">
      <c r="A163" s="190">
        <v>173</v>
      </c>
      <c r="B163" s="2">
        <v>492244</v>
      </c>
      <c r="C163" s="191" t="s">
        <v>1366</v>
      </c>
      <c r="D163" s="191" t="s">
        <v>9792</v>
      </c>
      <c r="E163" s="191" t="s">
        <v>9793</v>
      </c>
      <c r="F163" s="192" t="s">
        <v>6416</v>
      </c>
      <c r="G163" s="191">
        <v>1</v>
      </c>
      <c r="H163" s="191" t="s">
        <v>5779</v>
      </c>
      <c r="I163" s="191" t="s">
        <v>971</v>
      </c>
      <c r="J163" s="191" t="s">
        <v>1239</v>
      </c>
      <c r="K163" s="191" t="s">
        <v>42</v>
      </c>
      <c r="L163" s="35" t="str">
        <f t="shared" si="8"/>
        <v>西岡　亜美 (1)</v>
      </c>
      <c r="M163" s="34" t="str">
        <f t="shared" si="9"/>
        <v>06</v>
      </c>
      <c r="N163" s="35" t="str">
        <f t="shared" si="10"/>
        <v>Ami NISHIOKA (06)</v>
      </c>
      <c r="O163" s="35">
        <f t="shared" si="11"/>
        <v>200000173</v>
      </c>
    </row>
    <row r="164" spans="1:15" ht="18">
      <c r="A164" s="190">
        <v>174</v>
      </c>
      <c r="B164" s="2">
        <v>492244</v>
      </c>
      <c r="C164" s="191" t="s">
        <v>1366</v>
      </c>
      <c r="D164" s="191" t="s">
        <v>9794</v>
      </c>
      <c r="E164" s="191" t="s">
        <v>9795</v>
      </c>
      <c r="F164" s="192" t="s">
        <v>7120</v>
      </c>
      <c r="G164" s="191">
        <v>1</v>
      </c>
      <c r="H164" s="191" t="s">
        <v>5768</v>
      </c>
      <c r="I164" s="191" t="s">
        <v>9796</v>
      </c>
      <c r="J164" s="191" t="s">
        <v>1277</v>
      </c>
      <c r="K164" s="191" t="s">
        <v>42</v>
      </c>
      <c r="L164" s="35" t="str">
        <f t="shared" si="8"/>
        <v>西前　瑶 (1)</v>
      </c>
      <c r="M164" s="34" t="str">
        <f t="shared" si="9"/>
        <v>06</v>
      </c>
      <c r="N164" s="35" t="str">
        <f t="shared" si="10"/>
        <v>Haruka NISHIMAE (06)</v>
      </c>
      <c r="O164" s="35">
        <f t="shared" si="11"/>
        <v>200000174</v>
      </c>
    </row>
    <row r="165" spans="1:15" ht="18">
      <c r="A165" s="190">
        <v>175</v>
      </c>
      <c r="B165" s="2">
        <v>492244</v>
      </c>
      <c r="C165" s="191" t="s">
        <v>1366</v>
      </c>
      <c r="D165" s="191" t="s">
        <v>9797</v>
      </c>
      <c r="E165" s="191" t="s">
        <v>9798</v>
      </c>
      <c r="F165" s="192" t="s">
        <v>6208</v>
      </c>
      <c r="G165" s="191">
        <v>1</v>
      </c>
      <c r="H165" s="191" t="s">
        <v>6027</v>
      </c>
      <c r="I165" s="191" t="s">
        <v>603</v>
      </c>
      <c r="J165" s="191" t="s">
        <v>964</v>
      </c>
      <c r="K165" s="191" t="s">
        <v>42</v>
      </c>
      <c r="L165" s="35" t="str">
        <f t="shared" si="8"/>
        <v>二宮　緋愛 (1)</v>
      </c>
      <c r="M165" s="34" t="str">
        <f t="shared" si="9"/>
        <v>07</v>
      </c>
      <c r="N165" s="35" t="str">
        <f t="shared" si="10"/>
        <v>Hiyori NINOMIYA (07)</v>
      </c>
      <c r="O165" s="35">
        <f t="shared" si="11"/>
        <v>200000175</v>
      </c>
    </row>
    <row r="166" spans="1:15" ht="18">
      <c r="A166" s="190">
        <v>176</v>
      </c>
      <c r="B166" s="2">
        <v>492244</v>
      </c>
      <c r="C166" s="191" t="s">
        <v>1366</v>
      </c>
      <c r="D166" s="191" t="s">
        <v>9799</v>
      </c>
      <c r="E166" s="191" t="s">
        <v>9800</v>
      </c>
      <c r="F166" s="192" t="s">
        <v>6190</v>
      </c>
      <c r="G166" s="191">
        <v>1</v>
      </c>
      <c r="H166" s="191" t="s">
        <v>5761</v>
      </c>
      <c r="I166" s="191" t="s">
        <v>349</v>
      </c>
      <c r="J166" s="191" t="s">
        <v>1235</v>
      </c>
      <c r="K166" s="191" t="s">
        <v>42</v>
      </c>
      <c r="L166" s="35" t="str">
        <f t="shared" si="8"/>
        <v>橋本　清愛 (1)</v>
      </c>
      <c r="M166" s="34" t="str">
        <f t="shared" si="9"/>
        <v>06</v>
      </c>
      <c r="N166" s="35" t="str">
        <f t="shared" si="10"/>
        <v>Sena HASHIMOTO (06)</v>
      </c>
      <c r="O166" s="35">
        <f t="shared" si="11"/>
        <v>200000176</v>
      </c>
    </row>
    <row r="167" spans="1:15" ht="18">
      <c r="A167" s="190">
        <v>177</v>
      </c>
      <c r="B167" s="2">
        <v>492244</v>
      </c>
      <c r="C167" s="191" t="s">
        <v>1366</v>
      </c>
      <c r="D167" s="191" t="s">
        <v>9801</v>
      </c>
      <c r="E167" s="191" t="s">
        <v>9802</v>
      </c>
      <c r="F167" s="192" t="s">
        <v>9803</v>
      </c>
      <c r="G167" s="191">
        <v>1</v>
      </c>
      <c r="H167" s="191" t="s">
        <v>5779</v>
      </c>
      <c r="I167" s="191" t="s">
        <v>349</v>
      </c>
      <c r="J167" s="191" t="s">
        <v>1248</v>
      </c>
      <c r="K167" s="191" t="s">
        <v>42</v>
      </c>
      <c r="L167" s="35" t="str">
        <f t="shared" si="8"/>
        <v>橋本　舞 (1)</v>
      </c>
      <c r="M167" s="34" t="str">
        <f t="shared" si="9"/>
        <v>07</v>
      </c>
      <c r="N167" s="35" t="str">
        <f t="shared" si="10"/>
        <v>Mai HASHIMOTO (07)</v>
      </c>
      <c r="O167" s="35">
        <f t="shared" si="11"/>
        <v>200000177</v>
      </c>
    </row>
    <row r="168" spans="1:15" ht="18">
      <c r="A168" s="190">
        <v>178</v>
      </c>
      <c r="B168" s="2">
        <v>492244</v>
      </c>
      <c r="C168" s="191" t="s">
        <v>1366</v>
      </c>
      <c r="D168" s="191" t="s">
        <v>9804</v>
      </c>
      <c r="E168" s="191" t="s">
        <v>9805</v>
      </c>
      <c r="F168" s="192" t="s">
        <v>6877</v>
      </c>
      <c r="G168" s="191">
        <v>1</v>
      </c>
      <c r="H168" s="191" t="s">
        <v>5759</v>
      </c>
      <c r="I168" s="191" t="s">
        <v>9806</v>
      </c>
      <c r="J168" s="191" t="s">
        <v>1405</v>
      </c>
      <c r="K168" s="191" t="s">
        <v>42</v>
      </c>
      <c r="L168" s="35" t="str">
        <f t="shared" si="8"/>
        <v>日永　侑亜 (1)</v>
      </c>
      <c r="M168" s="34" t="str">
        <f t="shared" si="9"/>
        <v>06</v>
      </c>
      <c r="N168" s="35" t="str">
        <f t="shared" si="10"/>
        <v>Yua HIEI (06)</v>
      </c>
      <c r="O168" s="35">
        <f t="shared" si="11"/>
        <v>200000178</v>
      </c>
    </row>
    <row r="169" spans="1:15" ht="18">
      <c r="A169" s="190">
        <v>179</v>
      </c>
      <c r="B169" s="2">
        <v>492244</v>
      </c>
      <c r="C169" s="191" t="s">
        <v>1366</v>
      </c>
      <c r="D169" s="191" t="s">
        <v>9807</v>
      </c>
      <c r="E169" s="191" t="s">
        <v>9808</v>
      </c>
      <c r="F169" s="192" t="s">
        <v>9809</v>
      </c>
      <c r="G169" s="191">
        <v>1</v>
      </c>
      <c r="H169" s="191" t="s">
        <v>6027</v>
      </c>
      <c r="I169" s="191" t="s">
        <v>7485</v>
      </c>
      <c r="J169" s="191" t="s">
        <v>1386</v>
      </c>
      <c r="K169" s="191" t="s">
        <v>42</v>
      </c>
      <c r="L169" s="35" t="str">
        <f t="shared" si="8"/>
        <v>松島　理乃 (1)</v>
      </c>
      <c r="M169" s="34" t="str">
        <f t="shared" si="9"/>
        <v>06</v>
      </c>
      <c r="N169" s="35" t="str">
        <f t="shared" si="10"/>
        <v>Rino MATSUSHIMA (06)</v>
      </c>
      <c r="O169" s="35">
        <f t="shared" si="11"/>
        <v>200000179</v>
      </c>
    </row>
    <row r="170" spans="1:15" ht="18">
      <c r="A170" s="190">
        <v>180</v>
      </c>
      <c r="B170" s="2">
        <v>492244</v>
      </c>
      <c r="C170" s="191" t="s">
        <v>1366</v>
      </c>
      <c r="D170" s="191" t="s">
        <v>9810</v>
      </c>
      <c r="E170" s="191" t="s">
        <v>9811</v>
      </c>
      <c r="F170" s="192" t="s">
        <v>6426</v>
      </c>
      <c r="G170" s="191">
        <v>1</v>
      </c>
      <c r="H170" s="191" t="s">
        <v>5760</v>
      </c>
      <c r="I170" s="191" t="s">
        <v>9812</v>
      </c>
      <c r="J170" s="191" t="s">
        <v>9813</v>
      </c>
      <c r="K170" s="191" t="s">
        <v>42</v>
      </c>
      <c r="L170" s="35" t="str">
        <f t="shared" si="8"/>
        <v>丸野　梓 (1)</v>
      </c>
      <c r="M170" s="34" t="str">
        <f t="shared" si="9"/>
        <v>06</v>
      </c>
      <c r="N170" s="35" t="str">
        <f t="shared" si="10"/>
        <v>Adusa MARUNO (06)</v>
      </c>
      <c r="O170" s="35">
        <f t="shared" si="11"/>
        <v>200000180</v>
      </c>
    </row>
    <row r="171" spans="1:15" ht="18">
      <c r="A171" s="190">
        <v>181</v>
      </c>
      <c r="B171" s="2">
        <v>492244</v>
      </c>
      <c r="C171" s="191" t="s">
        <v>1366</v>
      </c>
      <c r="D171" s="191" t="s">
        <v>9814</v>
      </c>
      <c r="E171" s="191" t="s">
        <v>9815</v>
      </c>
      <c r="F171" s="192" t="s">
        <v>9816</v>
      </c>
      <c r="G171" s="191">
        <v>1</v>
      </c>
      <c r="H171" s="191" t="s">
        <v>5760</v>
      </c>
      <c r="I171" s="191" t="s">
        <v>3286</v>
      </c>
      <c r="J171" s="191" t="s">
        <v>1293</v>
      </c>
      <c r="K171" s="191" t="s">
        <v>42</v>
      </c>
      <c r="L171" s="35" t="str">
        <f t="shared" si="8"/>
        <v>宮垣　葵 (1)</v>
      </c>
      <c r="M171" s="34" t="str">
        <f t="shared" si="9"/>
        <v>06</v>
      </c>
      <c r="N171" s="35" t="str">
        <f t="shared" si="10"/>
        <v>Aoi MIYAGAKI (06)</v>
      </c>
      <c r="O171" s="35">
        <f t="shared" si="11"/>
        <v>200000181</v>
      </c>
    </row>
    <row r="172" spans="1:15" ht="18">
      <c r="A172" s="190">
        <v>182</v>
      </c>
      <c r="B172" s="2">
        <v>492244</v>
      </c>
      <c r="C172" s="191" t="s">
        <v>1366</v>
      </c>
      <c r="D172" s="191" t="s">
        <v>9817</v>
      </c>
      <c r="E172" s="191" t="s">
        <v>9818</v>
      </c>
      <c r="F172" s="192" t="s">
        <v>9819</v>
      </c>
      <c r="G172" s="191">
        <v>1</v>
      </c>
      <c r="H172" s="191" t="s">
        <v>5779</v>
      </c>
      <c r="I172" s="191" t="s">
        <v>9820</v>
      </c>
      <c r="J172" s="191" t="s">
        <v>1354</v>
      </c>
      <c r="K172" s="191" t="s">
        <v>42</v>
      </c>
      <c r="L172" s="35" t="str">
        <f t="shared" si="8"/>
        <v>安福　実桜 (1)</v>
      </c>
      <c r="M172" s="34" t="str">
        <f t="shared" si="9"/>
        <v>06</v>
      </c>
      <c r="N172" s="35" t="str">
        <f t="shared" si="10"/>
        <v>Mio YASUFUKU (06)</v>
      </c>
      <c r="O172" s="35">
        <f t="shared" si="11"/>
        <v>200000182</v>
      </c>
    </row>
    <row r="173" spans="1:15" ht="18">
      <c r="A173" s="190">
        <v>183</v>
      </c>
      <c r="B173" s="2">
        <v>492244</v>
      </c>
      <c r="C173" s="191" t="s">
        <v>1366</v>
      </c>
      <c r="D173" s="191" t="s">
        <v>9821</v>
      </c>
      <c r="E173" s="191" t="s">
        <v>9822</v>
      </c>
      <c r="F173" s="192" t="s">
        <v>9823</v>
      </c>
      <c r="G173" s="191">
        <v>1</v>
      </c>
      <c r="H173" s="191" t="s">
        <v>5978</v>
      </c>
      <c r="I173" s="191" t="s">
        <v>240</v>
      </c>
      <c r="J173" s="191" t="s">
        <v>161</v>
      </c>
      <c r="K173" s="191" t="s">
        <v>42</v>
      </c>
      <c r="L173" s="35" t="str">
        <f t="shared" si="8"/>
        <v>山中　真琴 (1)</v>
      </c>
      <c r="M173" s="34" t="str">
        <f t="shared" si="9"/>
        <v>06</v>
      </c>
      <c r="N173" s="35" t="str">
        <f t="shared" si="10"/>
        <v>Makoto YAMANAKA (06)</v>
      </c>
      <c r="O173" s="35">
        <f t="shared" si="11"/>
        <v>200000183</v>
      </c>
    </row>
    <row r="174" spans="1:15" ht="18">
      <c r="A174" s="190">
        <v>184</v>
      </c>
      <c r="B174" s="2">
        <v>492244</v>
      </c>
      <c r="C174" s="191" t="s">
        <v>1366</v>
      </c>
      <c r="D174" s="191" t="s">
        <v>9824</v>
      </c>
      <c r="E174" s="191" t="s">
        <v>9825</v>
      </c>
      <c r="F174" s="192" t="s">
        <v>9211</v>
      </c>
      <c r="G174" s="191">
        <v>1</v>
      </c>
      <c r="H174" s="191" t="s">
        <v>5768</v>
      </c>
      <c r="I174" s="191" t="s">
        <v>353</v>
      </c>
      <c r="J174" s="191" t="s">
        <v>1396</v>
      </c>
      <c r="K174" s="191" t="s">
        <v>42</v>
      </c>
      <c r="L174" s="35" t="str">
        <f t="shared" si="8"/>
        <v>吉川　羽奈 (1)</v>
      </c>
      <c r="M174" s="34" t="str">
        <f t="shared" si="9"/>
        <v>06</v>
      </c>
      <c r="N174" s="35" t="str">
        <f t="shared" si="10"/>
        <v>Hana YOSHIKAWA (06)</v>
      </c>
      <c r="O174" s="35">
        <f t="shared" si="11"/>
        <v>200000184</v>
      </c>
    </row>
    <row r="175" spans="1:15" ht="18">
      <c r="A175" s="190">
        <v>185</v>
      </c>
      <c r="B175" s="2">
        <v>492244</v>
      </c>
      <c r="C175" s="191" t="s">
        <v>1366</v>
      </c>
      <c r="D175" s="191" t="s">
        <v>9826</v>
      </c>
      <c r="E175" s="191" t="s">
        <v>9827</v>
      </c>
      <c r="F175" s="192" t="s">
        <v>9828</v>
      </c>
      <c r="G175" s="191">
        <v>1</v>
      </c>
      <c r="H175" s="191" t="s">
        <v>5768</v>
      </c>
      <c r="I175" s="191" t="s">
        <v>184</v>
      </c>
      <c r="J175" s="191" t="s">
        <v>1255</v>
      </c>
      <c r="K175" s="191" t="s">
        <v>42</v>
      </c>
      <c r="L175" s="35" t="str">
        <f t="shared" si="8"/>
        <v>吉田　小晏 (1)</v>
      </c>
      <c r="M175" s="34" t="str">
        <f t="shared" si="9"/>
        <v>06</v>
      </c>
      <c r="N175" s="35" t="str">
        <f t="shared" si="10"/>
        <v>Koharu YOSHIDA (06)</v>
      </c>
      <c r="O175" s="35">
        <f t="shared" si="11"/>
        <v>200000185</v>
      </c>
    </row>
    <row r="176" spans="1:15" ht="18">
      <c r="A176" s="190">
        <v>186</v>
      </c>
      <c r="B176" s="2">
        <v>492244</v>
      </c>
      <c r="C176" s="191" t="s">
        <v>1366</v>
      </c>
      <c r="D176" s="191" t="s">
        <v>9829</v>
      </c>
      <c r="E176" s="191" t="s">
        <v>9830</v>
      </c>
      <c r="F176" s="192" t="s">
        <v>7791</v>
      </c>
      <c r="G176" s="191">
        <v>1</v>
      </c>
      <c r="H176" s="191" t="s">
        <v>5779</v>
      </c>
      <c r="I176" s="191" t="s">
        <v>275</v>
      </c>
      <c r="J176" s="191" t="s">
        <v>9652</v>
      </c>
      <c r="K176" s="191" t="s">
        <v>42</v>
      </c>
      <c r="L176" s="35" t="str">
        <f t="shared" si="8"/>
        <v>渡邊　似胡 (1)</v>
      </c>
      <c r="M176" s="34" t="str">
        <f t="shared" si="9"/>
        <v>06</v>
      </c>
      <c r="N176" s="35" t="str">
        <f t="shared" si="10"/>
        <v>Niko WATANABE (06)</v>
      </c>
      <c r="O176" s="35">
        <f t="shared" si="11"/>
        <v>200000186</v>
      </c>
    </row>
    <row r="177" spans="1:15" ht="18">
      <c r="A177" s="190">
        <v>187</v>
      </c>
      <c r="B177" s="2">
        <v>492234</v>
      </c>
      <c r="C177" s="191" t="s">
        <v>810</v>
      </c>
      <c r="D177" s="191" t="s">
        <v>2291</v>
      </c>
      <c r="E177" s="191" t="s">
        <v>2292</v>
      </c>
      <c r="F177" s="192" t="s">
        <v>3844</v>
      </c>
      <c r="G177" s="191">
        <v>4</v>
      </c>
      <c r="H177" s="191" t="s">
        <v>8148</v>
      </c>
      <c r="I177" s="191" t="s">
        <v>867</v>
      </c>
      <c r="J177" s="191" t="s">
        <v>1285</v>
      </c>
      <c r="K177" s="191" t="s">
        <v>42</v>
      </c>
      <c r="L177" s="35" t="str">
        <f t="shared" si="8"/>
        <v>伊原　こころ (4)</v>
      </c>
      <c r="M177" s="34" t="str">
        <f t="shared" si="9"/>
        <v>03</v>
      </c>
      <c r="N177" s="35" t="str">
        <f t="shared" si="10"/>
        <v>Kokoro IHARA (03)</v>
      </c>
      <c r="O177" s="35">
        <f t="shared" si="11"/>
        <v>200000187</v>
      </c>
    </row>
    <row r="178" spans="1:15" ht="18">
      <c r="A178" s="190">
        <v>188</v>
      </c>
      <c r="B178" s="2">
        <v>492234</v>
      </c>
      <c r="C178" s="191" t="s">
        <v>810</v>
      </c>
      <c r="D178" s="191" t="s">
        <v>2293</v>
      </c>
      <c r="E178" s="191" t="s">
        <v>2294</v>
      </c>
      <c r="F178" s="192" t="s">
        <v>3845</v>
      </c>
      <c r="G178" s="191">
        <v>4</v>
      </c>
      <c r="H178" s="191" t="s">
        <v>249</v>
      </c>
      <c r="I178" s="191" t="s">
        <v>48</v>
      </c>
      <c r="J178" s="191" t="s">
        <v>1272</v>
      </c>
      <c r="K178" s="191" t="s">
        <v>42</v>
      </c>
      <c r="L178" s="35" t="str">
        <f t="shared" si="8"/>
        <v>岡田　結愛 (4)</v>
      </c>
      <c r="M178" s="34" t="str">
        <f t="shared" si="9"/>
        <v>03</v>
      </c>
      <c r="N178" s="35" t="str">
        <f t="shared" si="10"/>
        <v>Yume OKADA (03)</v>
      </c>
      <c r="O178" s="35">
        <f t="shared" si="11"/>
        <v>200000188</v>
      </c>
    </row>
    <row r="179" spans="1:15" ht="18">
      <c r="A179" s="190">
        <v>189</v>
      </c>
      <c r="B179" s="2">
        <v>492234</v>
      </c>
      <c r="C179" s="191" t="s">
        <v>810</v>
      </c>
      <c r="D179" s="191" t="s">
        <v>2295</v>
      </c>
      <c r="E179" s="191" t="s">
        <v>2296</v>
      </c>
      <c r="F179" s="192" t="s">
        <v>3846</v>
      </c>
      <c r="G179" s="191">
        <v>4</v>
      </c>
      <c r="H179" s="191" t="s">
        <v>5779</v>
      </c>
      <c r="I179" s="191" t="s">
        <v>2297</v>
      </c>
      <c r="J179" s="191" t="s">
        <v>1381</v>
      </c>
      <c r="K179" s="191" t="s">
        <v>42</v>
      </c>
      <c r="L179" s="35" t="str">
        <f t="shared" si="8"/>
        <v>岡根　和奏 (4)</v>
      </c>
      <c r="M179" s="34" t="str">
        <f t="shared" si="9"/>
        <v>03</v>
      </c>
      <c r="N179" s="35" t="str">
        <f t="shared" si="10"/>
        <v>Wakana OKANE (03)</v>
      </c>
      <c r="O179" s="35">
        <f t="shared" si="11"/>
        <v>200000189</v>
      </c>
    </row>
    <row r="180" spans="1:15" ht="18">
      <c r="A180" s="190">
        <v>190</v>
      </c>
      <c r="B180" s="2">
        <v>492234</v>
      </c>
      <c r="C180" s="191" t="s">
        <v>810</v>
      </c>
      <c r="D180" s="191" t="s">
        <v>2298</v>
      </c>
      <c r="E180" s="191" t="s">
        <v>2299</v>
      </c>
      <c r="F180" s="192" t="s">
        <v>3610</v>
      </c>
      <c r="G180" s="191">
        <v>4</v>
      </c>
      <c r="H180" s="191" t="s">
        <v>6946</v>
      </c>
      <c r="I180" s="191" t="s">
        <v>1023</v>
      </c>
      <c r="J180" s="191" t="s">
        <v>488</v>
      </c>
      <c r="K180" s="191" t="s">
        <v>42</v>
      </c>
      <c r="L180" s="35" t="str">
        <f t="shared" si="8"/>
        <v>岡野　弥幸 (4)</v>
      </c>
      <c r="M180" s="34" t="str">
        <f t="shared" si="9"/>
        <v>03</v>
      </c>
      <c r="N180" s="35" t="str">
        <f t="shared" si="10"/>
        <v>Misaki OKANO (03)</v>
      </c>
      <c r="O180" s="35">
        <f t="shared" si="11"/>
        <v>200000190</v>
      </c>
    </row>
    <row r="181" spans="1:15" ht="18">
      <c r="A181" s="190">
        <v>191</v>
      </c>
      <c r="B181" s="2">
        <v>492234</v>
      </c>
      <c r="C181" s="191" t="s">
        <v>810</v>
      </c>
      <c r="D181" s="191" t="s">
        <v>2300</v>
      </c>
      <c r="E181" s="191" t="s">
        <v>2301</v>
      </c>
      <c r="F181" s="192" t="s">
        <v>3785</v>
      </c>
      <c r="G181" s="191">
        <v>4</v>
      </c>
      <c r="H181" s="191" t="s">
        <v>5978</v>
      </c>
      <c r="I181" s="191" t="s">
        <v>713</v>
      </c>
      <c r="J181" s="191" t="s">
        <v>1272</v>
      </c>
      <c r="K181" s="191" t="s">
        <v>42</v>
      </c>
      <c r="L181" s="35" t="str">
        <f t="shared" si="8"/>
        <v>奥野　由萌 (4)</v>
      </c>
      <c r="M181" s="34" t="str">
        <f t="shared" si="9"/>
        <v>03</v>
      </c>
      <c r="N181" s="35" t="str">
        <f t="shared" si="10"/>
        <v>Yume OKUNO (03)</v>
      </c>
      <c r="O181" s="35">
        <f t="shared" si="11"/>
        <v>200000191</v>
      </c>
    </row>
    <row r="182" spans="1:15" ht="18">
      <c r="A182" s="190">
        <v>192</v>
      </c>
      <c r="B182" s="2">
        <v>492234</v>
      </c>
      <c r="C182" s="191" t="s">
        <v>810</v>
      </c>
      <c r="D182" s="191" t="s">
        <v>2302</v>
      </c>
      <c r="E182" s="191" t="s">
        <v>2303</v>
      </c>
      <c r="F182" s="192" t="s">
        <v>3847</v>
      </c>
      <c r="G182" s="191">
        <v>4</v>
      </c>
      <c r="H182" s="191" t="s">
        <v>5760</v>
      </c>
      <c r="I182" s="191" t="s">
        <v>157</v>
      </c>
      <c r="J182" s="191" t="s">
        <v>924</v>
      </c>
      <c r="K182" s="191" t="s">
        <v>42</v>
      </c>
      <c r="L182" s="35" t="str">
        <f t="shared" si="8"/>
        <v>林　七実 (4)</v>
      </c>
      <c r="M182" s="34" t="str">
        <f t="shared" si="9"/>
        <v>04</v>
      </c>
      <c r="N182" s="35" t="str">
        <f t="shared" si="10"/>
        <v>Nanami HAYASHI (04)</v>
      </c>
      <c r="O182" s="35">
        <f t="shared" si="11"/>
        <v>200000192</v>
      </c>
    </row>
    <row r="183" spans="1:15" ht="18">
      <c r="A183" s="190">
        <v>193</v>
      </c>
      <c r="B183" s="2">
        <v>492234</v>
      </c>
      <c r="C183" s="191" t="s">
        <v>810</v>
      </c>
      <c r="D183" s="191" t="s">
        <v>2304</v>
      </c>
      <c r="E183" s="191" t="s">
        <v>2305</v>
      </c>
      <c r="F183" s="192" t="s">
        <v>3602</v>
      </c>
      <c r="G183" s="191">
        <v>4</v>
      </c>
      <c r="H183" s="191" t="s">
        <v>5759</v>
      </c>
      <c r="I183" s="191" t="s">
        <v>89</v>
      </c>
      <c r="J183" s="191" t="s">
        <v>1248</v>
      </c>
      <c r="K183" s="191" t="s">
        <v>42</v>
      </c>
      <c r="L183" s="35" t="str">
        <f t="shared" si="8"/>
        <v>三宅　舞 (4)</v>
      </c>
      <c r="M183" s="34" t="str">
        <f t="shared" si="9"/>
        <v>03</v>
      </c>
      <c r="N183" s="35" t="str">
        <f t="shared" si="10"/>
        <v>Mai MIYAKE (03)</v>
      </c>
      <c r="O183" s="35">
        <f t="shared" si="11"/>
        <v>200000193</v>
      </c>
    </row>
    <row r="184" spans="1:15" ht="18">
      <c r="A184" s="190">
        <v>194</v>
      </c>
      <c r="B184" s="2">
        <v>492234</v>
      </c>
      <c r="C184" s="191" t="s">
        <v>810</v>
      </c>
      <c r="D184" s="191" t="s">
        <v>3164</v>
      </c>
      <c r="E184" s="191" t="s">
        <v>3165</v>
      </c>
      <c r="F184" s="192" t="s">
        <v>3849</v>
      </c>
      <c r="G184" s="191">
        <v>4</v>
      </c>
      <c r="H184" s="191" t="s">
        <v>6023</v>
      </c>
      <c r="I184" s="191" t="s">
        <v>192</v>
      </c>
      <c r="J184" s="191" t="s">
        <v>1435</v>
      </c>
      <c r="K184" s="191" t="s">
        <v>42</v>
      </c>
      <c r="L184" s="35" t="str">
        <f t="shared" si="8"/>
        <v>山下　和笑 (4)</v>
      </c>
      <c r="M184" s="34" t="str">
        <f t="shared" si="9"/>
        <v>03</v>
      </c>
      <c r="N184" s="35" t="str">
        <f t="shared" si="10"/>
        <v>Kae YAMASHITA (03)</v>
      </c>
      <c r="O184" s="35">
        <f t="shared" si="11"/>
        <v>200000194</v>
      </c>
    </row>
    <row r="185" spans="1:15" ht="18">
      <c r="A185" s="190">
        <v>195</v>
      </c>
      <c r="B185" s="2">
        <v>492234</v>
      </c>
      <c r="C185" s="191" t="s">
        <v>810</v>
      </c>
      <c r="D185" s="191" t="s">
        <v>3850</v>
      </c>
      <c r="E185" s="191" t="s">
        <v>3851</v>
      </c>
      <c r="F185" s="192" t="s">
        <v>3852</v>
      </c>
      <c r="G185" s="191">
        <v>3</v>
      </c>
      <c r="H185" s="191" t="s">
        <v>5761</v>
      </c>
      <c r="I185" s="191" t="s">
        <v>747</v>
      </c>
      <c r="J185" s="191" t="s">
        <v>3853</v>
      </c>
      <c r="K185" s="191" t="s">
        <v>42</v>
      </c>
      <c r="L185" s="35" t="str">
        <f t="shared" si="8"/>
        <v>小松　このみ (3)</v>
      </c>
      <c r="M185" s="34" t="str">
        <f t="shared" si="9"/>
        <v>04</v>
      </c>
      <c r="N185" s="35" t="str">
        <f t="shared" si="10"/>
        <v>Konomi KOMATSU (04)</v>
      </c>
      <c r="O185" s="35">
        <f t="shared" si="11"/>
        <v>200000195</v>
      </c>
    </row>
    <row r="186" spans="1:15" ht="18">
      <c r="A186" s="190">
        <v>196</v>
      </c>
      <c r="B186" s="2">
        <v>492234</v>
      </c>
      <c r="C186" s="191" t="s">
        <v>810</v>
      </c>
      <c r="D186" s="191" t="s">
        <v>3854</v>
      </c>
      <c r="E186" s="191" t="s">
        <v>3855</v>
      </c>
      <c r="F186" s="192" t="s">
        <v>3856</v>
      </c>
      <c r="G186" s="191">
        <v>3</v>
      </c>
      <c r="H186" s="191" t="s">
        <v>5760</v>
      </c>
      <c r="I186" s="191" t="s">
        <v>3857</v>
      </c>
      <c r="J186" s="191" t="s">
        <v>3858</v>
      </c>
      <c r="K186" s="191" t="s">
        <v>42</v>
      </c>
      <c r="L186" s="35" t="str">
        <f t="shared" si="8"/>
        <v>岩永　彩萌 (3)</v>
      </c>
      <c r="M186" s="34" t="str">
        <f t="shared" si="9"/>
        <v>04</v>
      </c>
      <c r="N186" s="35" t="str">
        <f t="shared" si="10"/>
        <v>Ayame IWANAGA (04)</v>
      </c>
      <c r="O186" s="35">
        <f t="shared" si="11"/>
        <v>200000196</v>
      </c>
    </row>
    <row r="187" spans="1:15" ht="18">
      <c r="A187" s="190">
        <v>197</v>
      </c>
      <c r="B187" s="2">
        <v>492234</v>
      </c>
      <c r="C187" s="191" t="s">
        <v>810</v>
      </c>
      <c r="D187" s="191" t="s">
        <v>9831</v>
      </c>
      <c r="E187" s="191" t="s">
        <v>3859</v>
      </c>
      <c r="F187" s="192" t="s">
        <v>3860</v>
      </c>
      <c r="G187" s="191">
        <v>3</v>
      </c>
      <c r="H187" s="191" t="s">
        <v>5759</v>
      </c>
      <c r="I187" s="191" t="s">
        <v>4977</v>
      </c>
      <c r="J187" s="191" t="s">
        <v>1402</v>
      </c>
      <c r="K187" s="191" t="s">
        <v>42</v>
      </c>
      <c r="L187" s="35" t="str">
        <f t="shared" si="8"/>
        <v>麻生　妃奈乃 (3)</v>
      </c>
      <c r="M187" s="34" t="str">
        <f t="shared" si="9"/>
        <v>04</v>
      </c>
      <c r="N187" s="35" t="str">
        <f t="shared" si="10"/>
        <v>Hinano ASO (04)</v>
      </c>
      <c r="O187" s="35">
        <f t="shared" si="11"/>
        <v>200000197</v>
      </c>
    </row>
    <row r="188" spans="1:15" ht="18">
      <c r="A188" s="190">
        <v>198</v>
      </c>
      <c r="B188" s="2">
        <v>492234</v>
      </c>
      <c r="C188" s="191" t="s">
        <v>810</v>
      </c>
      <c r="D188" s="191" t="s">
        <v>3861</v>
      </c>
      <c r="E188" s="191" t="s">
        <v>3862</v>
      </c>
      <c r="F188" s="192" t="s">
        <v>3863</v>
      </c>
      <c r="G188" s="191">
        <v>3</v>
      </c>
      <c r="H188" s="191" t="s">
        <v>5760</v>
      </c>
      <c r="I188" s="191" t="s">
        <v>295</v>
      </c>
      <c r="J188" s="191" t="s">
        <v>996</v>
      </c>
      <c r="K188" s="191" t="s">
        <v>42</v>
      </c>
      <c r="L188" s="35" t="str">
        <f t="shared" si="8"/>
        <v>津田　美夕 (3)</v>
      </c>
      <c r="M188" s="34" t="str">
        <f t="shared" si="9"/>
        <v>04</v>
      </c>
      <c r="N188" s="35" t="str">
        <f t="shared" si="10"/>
        <v>Miyu TSUDA (04)</v>
      </c>
      <c r="O188" s="35">
        <f t="shared" si="11"/>
        <v>200000198</v>
      </c>
    </row>
    <row r="189" spans="1:15" ht="18">
      <c r="A189" s="190">
        <v>199</v>
      </c>
      <c r="B189" s="2">
        <v>492234</v>
      </c>
      <c r="C189" s="191" t="s">
        <v>810</v>
      </c>
      <c r="D189" s="191" t="s">
        <v>3864</v>
      </c>
      <c r="E189" s="191" t="s">
        <v>3865</v>
      </c>
      <c r="F189" s="192" t="s">
        <v>3866</v>
      </c>
      <c r="G189" s="191">
        <v>3</v>
      </c>
      <c r="H189" s="191" t="s">
        <v>5760</v>
      </c>
      <c r="I189" s="191" t="s">
        <v>107</v>
      </c>
      <c r="J189" s="191" t="s">
        <v>3867</v>
      </c>
      <c r="K189" s="191" t="s">
        <v>42</v>
      </c>
      <c r="L189" s="35" t="str">
        <f t="shared" si="8"/>
        <v>大野　珠夢佳 (3)</v>
      </c>
      <c r="M189" s="34" t="str">
        <f t="shared" si="9"/>
        <v>04</v>
      </c>
      <c r="N189" s="35" t="str">
        <f t="shared" si="10"/>
        <v>Miyuka ONO (04)</v>
      </c>
      <c r="O189" s="35">
        <f t="shared" si="11"/>
        <v>200000199</v>
      </c>
    </row>
    <row r="190" spans="1:15" ht="18">
      <c r="A190" s="190">
        <v>200</v>
      </c>
      <c r="B190" s="2">
        <v>492234</v>
      </c>
      <c r="C190" s="191" t="s">
        <v>810</v>
      </c>
      <c r="D190" s="191" t="s">
        <v>3868</v>
      </c>
      <c r="E190" s="191" t="s">
        <v>9832</v>
      </c>
      <c r="F190" s="192" t="s">
        <v>3585</v>
      </c>
      <c r="G190" s="191">
        <v>3</v>
      </c>
      <c r="H190" s="191" t="s">
        <v>249</v>
      </c>
      <c r="I190" s="191" t="s">
        <v>197</v>
      </c>
      <c r="J190" s="191" t="s">
        <v>1442</v>
      </c>
      <c r="K190" s="191" t="s">
        <v>42</v>
      </c>
      <c r="L190" s="35" t="str">
        <f t="shared" si="8"/>
        <v>納村　琉愛 (3)</v>
      </c>
      <c r="M190" s="34" t="str">
        <f t="shared" si="9"/>
        <v>04</v>
      </c>
      <c r="N190" s="35" t="str">
        <f t="shared" si="10"/>
        <v>Runa NOMURA (04)</v>
      </c>
      <c r="O190" s="35">
        <f t="shared" si="11"/>
        <v>200000200</v>
      </c>
    </row>
    <row r="191" spans="1:15" ht="18">
      <c r="A191" s="190">
        <v>201</v>
      </c>
      <c r="B191" s="2">
        <v>492234</v>
      </c>
      <c r="C191" s="191" t="s">
        <v>810</v>
      </c>
      <c r="D191" s="191" t="s">
        <v>3869</v>
      </c>
      <c r="E191" s="191" t="s">
        <v>3870</v>
      </c>
      <c r="F191" s="192" t="s">
        <v>3871</v>
      </c>
      <c r="G191" s="191">
        <v>3</v>
      </c>
      <c r="H191" s="191" t="s">
        <v>5761</v>
      </c>
      <c r="I191" s="191" t="s">
        <v>3872</v>
      </c>
      <c r="J191" s="191" t="s">
        <v>1267</v>
      </c>
      <c r="K191" s="191" t="s">
        <v>42</v>
      </c>
      <c r="L191" s="35" t="str">
        <f t="shared" si="8"/>
        <v>藏重　みう (3)</v>
      </c>
      <c r="M191" s="34" t="str">
        <f t="shared" si="9"/>
        <v>04</v>
      </c>
      <c r="N191" s="35" t="str">
        <f t="shared" si="10"/>
        <v>Miu KURASHIGE (04)</v>
      </c>
      <c r="O191" s="35">
        <f t="shared" si="11"/>
        <v>200000201</v>
      </c>
    </row>
    <row r="192" spans="1:15" ht="18">
      <c r="A192" s="190">
        <v>202</v>
      </c>
      <c r="B192" s="2">
        <v>492234</v>
      </c>
      <c r="C192" s="191" t="s">
        <v>810</v>
      </c>
      <c r="D192" s="191" t="s">
        <v>3873</v>
      </c>
      <c r="E192" s="191" t="s">
        <v>3874</v>
      </c>
      <c r="F192" s="192" t="s">
        <v>3875</v>
      </c>
      <c r="G192" s="191">
        <v>3</v>
      </c>
      <c r="H192" s="191" t="s">
        <v>6519</v>
      </c>
      <c r="I192" s="191" t="s">
        <v>3876</v>
      </c>
      <c r="J192" s="191" t="s">
        <v>1322</v>
      </c>
      <c r="K192" s="191" t="s">
        <v>42</v>
      </c>
      <c r="L192" s="35" t="str">
        <f t="shared" si="8"/>
        <v>三澤　百佳 (3)</v>
      </c>
      <c r="M192" s="34" t="str">
        <f t="shared" si="9"/>
        <v>04</v>
      </c>
      <c r="N192" s="35" t="str">
        <f t="shared" si="10"/>
        <v>Momoka MISAWA (04)</v>
      </c>
      <c r="O192" s="35">
        <f t="shared" si="11"/>
        <v>200000202</v>
      </c>
    </row>
    <row r="193" spans="1:15" ht="18">
      <c r="A193" s="190">
        <v>203</v>
      </c>
      <c r="B193" s="2">
        <v>492234</v>
      </c>
      <c r="C193" s="191" t="s">
        <v>810</v>
      </c>
      <c r="D193" s="191" t="s">
        <v>4397</v>
      </c>
      <c r="E193" s="191" t="s">
        <v>4398</v>
      </c>
      <c r="F193" s="192" t="s">
        <v>3689</v>
      </c>
      <c r="G193" s="191">
        <v>3</v>
      </c>
      <c r="H193" s="191" t="s">
        <v>5760</v>
      </c>
      <c r="I193" s="191" t="s">
        <v>4399</v>
      </c>
      <c r="J193" s="191" t="s">
        <v>2106</v>
      </c>
      <c r="K193" s="191" t="s">
        <v>42</v>
      </c>
      <c r="L193" s="35" t="str">
        <f t="shared" si="8"/>
        <v>保科　一葉 (3)</v>
      </c>
      <c r="M193" s="34" t="str">
        <f t="shared" si="9"/>
        <v>04</v>
      </c>
      <c r="N193" s="35" t="str">
        <f t="shared" si="10"/>
        <v>Kazuha HOSHINA (04)</v>
      </c>
      <c r="O193" s="35">
        <f t="shared" si="11"/>
        <v>200000203</v>
      </c>
    </row>
    <row r="194" spans="1:15" ht="18">
      <c r="A194" s="190">
        <v>204</v>
      </c>
      <c r="B194" s="2">
        <v>492234</v>
      </c>
      <c r="C194" s="191" t="s">
        <v>810</v>
      </c>
      <c r="D194" s="191" t="s">
        <v>4400</v>
      </c>
      <c r="E194" s="191" t="s">
        <v>4401</v>
      </c>
      <c r="F194" s="192" t="s">
        <v>4199</v>
      </c>
      <c r="G194" s="191">
        <v>3</v>
      </c>
      <c r="H194" s="191" t="s">
        <v>6024</v>
      </c>
      <c r="I194" s="191" t="s">
        <v>1421</v>
      </c>
      <c r="J194" s="191" t="s">
        <v>2151</v>
      </c>
      <c r="K194" s="191" t="s">
        <v>42</v>
      </c>
      <c r="L194" s="35" t="str">
        <f t="shared" ref="L194:L257" si="12">IF($A194="","",$D194&amp;" ("&amp;$G194&amp;")")</f>
        <v>田井　彩晴 (3)</v>
      </c>
      <c r="M194" s="34" t="str">
        <f t="shared" ref="M194:M257" si="13">IF($A194="","",RIGHT(YEAR($F194),2))</f>
        <v>04</v>
      </c>
      <c r="N194" s="35" t="str">
        <f t="shared" ref="N194:N257" si="14">IF($A194="","",$J194&amp;" "&amp;$I194&amp;" ("&amp;$M194&amp;")")</f>
        <v>Iroha TAI (04)</v>
      </c>
      <c r="O194" s="35">
        <f t="shared" ref="O194:O257" si="15">IF($A194="","",200000000+$A194)</f>
        <v>200000204</v>
      </c>
    </row>
    <row r="195" spans="1:15" ht="18">
      <c r="A195" s="190">
        <v>205</v>
      </c>
      <c r="B195" s="2">
        <v>492234</v>
      </c>
      <c r="C195" s="191" t="s">
        <v>810</v>
      </c>
      <c r="D195" s="191" t="s">
        <v>9833</v>
      </c>
      <c r="E195" s="191" t="s">
        <v>9834</v>
      </c>
      <c r="F195" s="192" t="s">
        <v>8874</v>
      </c>
      <c r="G195" s="191">
        <v>2</v>
      </c>
      <c r="H195" s="191" t="s">
        <v>5762</v>
      </c>
      <c r="I195" s="191" t="s">
        <v>54</v>
      </c>
      <c r="J195" s="191" t="s">
        <v>1273</v>
      </c>
      <c r="K195" s="191" t="s">
        <v>42</v>
      </c>
      <c r="L195" s="35" t="str">
        <f t="shared" si="12"/>
        <v>坂本　実南 (2)</v>
      </c>
      <c r="M195" s="34" t="str">
        <f t="shared" si="13"/>
        <v>06</v>
      </c>
      <c r="N195" s="35" t="str">
        <f t="shared" si="14"/>
        <v>Minami SAKAMOTO (06)</v>
      </c>
      <c r="O195" s="35">
        <f t="shared" si="15"/>
        <v>200000205</v>
      </c>
    </row>
    <row r="196" spans="1:15" ht="18">
      <c r="A196" s="190">
        <v>206</v>
      </c>
      <c r="B196" s="2">
        <v>492234</v>
      </c>
      <c r="C196" s="191" t="s">
        <v>810</v>
      </c>
      <c r="D196" s="191" t="s">
        <v>9835</v>
      </c>
      <c r="E196" s="191" t="s">
        <v>9836</v>
      </c>
      <c r="F196" s="192" t="s">
        <v>7009</v>
      </c>
      <c r="G196" s="191">
        <v>2</v>
      </c>
      <c r="H196" s="191" t="s">
        <v>5769</v>
      </c>
      <c r="I196" s="191" t="s">
        <v>2377</v>
      </c>
      <c r="J196" s="191" t="s">
        <v>1481</v>
      </c>
      <c r="K196" s="191" t="s">
        <v>42</v>
      </c>
      <c r="L196" s="35" t="str">
        <f t="shared" si="12"/>
        <v>忰山　渚 (2)</v>
      </c>
      <c r="M196" s="34" t="str">
        <f t="shared" si="13"/>
        <v>05</v>
      </c>
      <c r="N196" s="35" t="str">
        <f t="shared" si="14"/>
        <v>Nagi KASEYAMA (05)</v>
      </c>
      <c r="O196" s="35">
        <f t="shared" si="15"/>
        <v>200000206</v>
      </c>
    </row>
    <row r="197" spans="1:15" ht="18">
      <c r="A197" s="190">
        <v>207</v>
      </c>
      <c r="B197" s="2">
        <v>492234</v>
      </c>
      <c r="C197" s="191" t="s">
        <v>810</v>
      </c>
      <c r="D197" s="191" t="s">
        <v>9837</v>
      </c>
      <c r="E197" s="191" t="s">
        <v>9838</v>
      </c>
      <c r="F197" s="192" t="s">
        <v>5906</v>
      </c>
      <c r="G197" s="191">
        <v>2</v>
      </c>
      <c r="H197" s="191" t="s">
        <v>5760</v>
      </c>
      <c r="I197" s="191" t="s">
        <v>9839</v>
      </c>
      <c r="J197" s="191" t="s">
        <v>1343</v>
      </c>
      <c r="K197" s="191" t="s">
        <v>42</v>
      </c>
      <c r="L197" s="35" t="str">
        <f t="shared" si="12"/>
        <v>佐岡　沙都紀 (2)</v>
      </c>
      <c r="M197" s="34" t="str">
        <f t="shared" si="13"/>
        <v>05</v>
      </c>
      <c r="N197" s="35" t="str">
        <f t="shared" si="14"/>
        <v>Satsuki SAOKA (05)</v>
      </c>
      <c r="O197" s="35">
        <f t="shared" si="15"/>
        <v>200000207</v>
      </c>
    </row>
    <row r="198" spans="1:15" ht="18">
      <c r="A198" s="190">
        <v>208</v>
      </c>
      <c r="B198" s="2">
        <v>492234</v>
      </c>
      <c r="C198" s="191" t="s">
        <v>810</v>
      </c>
      <c r="D198" s="191" t="s">
        <v>9840</v>
      </c>
      <c r="E198" s="191" t="s">
        <v>9841</v>
      </c>
      <c r="F198" s="192" t="s">
        <v>8455</v>
      </c>
      <c r="G198" s="191">
        <v>2</v>
      </c>
      <c r="H198" s="191" t="s">
        <v>6220</v>
      </c>
      <c r="I198" s="191" t="s">
        <v>9842</v>
      </c>
      <c r="J198" s="191" t="s">
        <v>9843</v>
      </c>
      <c r="K198" s="191" t="s">
        <v>42</v>
      </c>
      <c r="L198" s="35" t="str">
        <f t="shared" si="12"/>
        <v>税田　ジェニファー璃美 (2)</v>
      </c>
      <c r="M198" s="34" t="str">
        <f t="shared" si="13"/>
        <v>06</v>
      </c>
      <c r="N198" s="35" t="str">
        <f t="shared" si="14"/>
        <v>Jennifer Rimi SAITA (06)</v>
      </c>
      <c r="O198" s="35">
        <f t="shared" si="15"/>
        <v>200000208</v>
      </c>
    </row>
    <row r="199" spans="1:15" ht="18">
      <c r="A199" s="190">
        <v>209</v>
      </c>
      <c r="B199" s="2">
        <v>492234</v>
      </c>
      <c r="C199" s="191" t="s">
        <v>810</v>
      </c>
      <c r="D199" s="191" t="s">
        <v>9844</v>
      </c>
      <c r="E199" s="191" t="s">
        <v>9845</v>
      </c>
      <c r="F199" s="192" t="s">
        <v>8566</v>
      </c>
      <c r="G199" s="191">
        <v>2</v>
      </c>
      <c r="H199" s="191" t="s">
        <v>6433</v>
      </c>
      <c r="I199" s="191" t="s">
        <v>9846</v>
      </c>
      <c r="J199" s="191" t="s">
        <v>1231</v>
      </c>
      <c r="K199" s="191" t="s">
        <v>42</v>
      </c>
      <c r="L199" s="35" t="str">
        <f t="shared" si="12"/>
        <v>神山　菜々 (2)</v>
      </c>
      <c r="M199" s="34" t="str">
        <f t="shared" si="13"/>
        <v>05</v>
      </c>
      <c r="N199" s="35" t="str">
        <f t="shared" si="14"/>
        <v>Nana KAMIYAMA (05)</v>
      </c>
      <c r="O199" s="35">
        <f t="shared" si="15"/>
        <v>200000209</v>
      </c>
    </row>
    <row r="200" spans="1:15" ht="18">
      <c r="A200" s="190">
        <v>210</v>
      </c>
      <c r="B200" s="2">
        <v>492234</v>
      </c>
      <c r="C200" s="191" t="s">
        <v>810</v>
      </c>
      <c r="D200" s="191" t="s">
        <v>9847</v>
      </c>
      <c r="E200" s="191" t="s">
        <v>9848</v>
      </c>
      <c r="F200" s="192" t="s">
        <v>6618</v>
      </c>
      <c r="G200" s="191">
        <v>2</v>
      </c>
      <c r="H200" s="191" t="s">
        <v>5978</v>
      </c>
      <c r="I200" s="191" t="s">
        <v>9849</v>
      </c>
      <c r="J200" s="191" t="s">
        <v>1076</v>
      </c>
      <c r="K200" s="191" t="s">
        <v>42</v>
      </c>
      <c r="L200" s="35" t="str">
        <f t="shared" si="12"/>
        <v>岩岸　楓 (2)</v>
      </c>
      <c r="M200" s="34" t="str">
        <f t="shared" si="13"/>
        <v>05</v>
      </c>
      <c r="N200" s="35" t="str">
        <f t="shared" si="14"/>
        <v>Kaede IWAGISHI (05)</v>
      </c>
      <c r="O200" s="35">
        <f t="shared" si="15"/>
        <v>200000210</v>
      </c>
    </row>
    <row r="201" spans="1:15" ht="18">
      <c r="A201" s="190">
        <v>211</v>
      </c>
      <c r="B201" s="2">
        <v>492234</v>
      </c>
      <c r="C201" s="191" t="s">
        <v>810</v>
      </c>
      <c r="D201" s="191" t="s">
        <v>9850</v>
      </c>
      <c r="E201" s="191" t="s">
        <v>9851</v>
      </c>
      <c r="F201" s="192" t="s">
        <v>8120</v>
      </c>
      <c r="G201" s="191">
        <v>1</v>
      </c>
      <c r="H201" s="191" t="s">
        <v>5775</v>
      </c>
      <c r="I201" s="191" t="s">
        <v>91</v>
      </c>
      <c r="J201" s="191" t="s">
        <v>1255</v>
      </c>
      <c r="K201" s="191" t="s">
        <v>42</v>
      </c>
      <c r="L201" s="35" t="str">
        <f t="shared" si="12"/>
        <v>藤原　小晴 (1)</v>
      </c>
      <c r="M201" s="34" t="str">
        <f t="shared" si="13"/>
        <v>06</v>
      </c>
      <c r="N201" s="35" t="str">
        <f t="shared" si="14"/>
        <v>Koharu FUJIWARA (06)</v>
      </c>
      <c r="O201" s="35">
        <f t="shared" si="15"/>
        <v>200000211</v>
      </c>
    </row>
    <row r="202" spans="1:15" ht="18">
      <c r="A202" s="190">
        <v>212</v>
      </c>
      <c r="B202" s="2">
        <v>492234</v>
      </c>
      <c r="C202" s="191" t="s">
        <v>810</v>
      </c>
      <c r="D202" s="191" t="s">
        <v>9852</v>
      </c>
      <c r="E202" s="191" t="s">
        <v>9853</v>
      </c>
      <c r="F202" s="192" t="s">
        <v>7289</v>
      </c>
      <c r="G202" s="191">
        <v>1</v>
      </c>
      <c r="H202" s="191" t="s">
        <v>6025</v>
      </c>
      <c r="I202" s="191" t="s">
        <v>587</v>
      </c>
      <c r="J202" s="191" t="s">
        <v>960</v>
      </c>
      <c r="K202" s="191" t="s">
        <v>42</v>
      </c>
      <c r="L202" s="35" t="str">
        <f t="shared" si="12"/>
        <v>佐野　釉梨 (1)</v>
      </c>
      <c r="M202" s="34" t="str">
        <f t="shared" si="13"/>
        <v>06</v>
      </c>
      <c r="N202" s="35" t="str">
        <f t="shared" si="14"/>
        <v>Yuri SANO (06)</v>
      </c>
      <c r="O202" s="35">
        <f t="shared" si="15"/>
        <v>200000212</v>
      </c>
    </row>
    <row r="203" spans="1:15" ht="18">
      <c r="A203" s="190">
        <v>213</v>
      </c>
      <c r="B203" s="2">
        <v>492234</v>
      </c>
      <c r="C203" s="191" t="s">
        <v>810</v>
      </c>
      <c r="D203" s="191" t="s">
        <v>9854</v>
      </c>
      <c r="E203" s="191" t="s">
        <v>9855</v>
      </c>
      <c r="F203" s="192" t="s">
        <v>8801</v>
      </c>
      <c r="G203" s="191">
        <v>1</v>
      </c>
      <c r="H203" s="191" t="s">
        <v>6023</v>
      </c>
      <c r="I203" s="191" t="s">
        <v>222</v>
      </c>
      <c r="J203" s="191" t="s">
        <v>857</v>
      </c>
      <c r="K203" s="191" t="s">
        <v>42</v>
      </c>
      <c r="L203" s="35" t="str">
        <f t="shared" si="12"/>
        <v>大石　夕月 (1)</v>
      </c>
      <c r="M203" s="34" t="str">
        <f t="shared" si="13"/>
        <v>07</v>
      </c>
      <c r="N203" s="35" t="str">
        <f t="shared" si="14"/>
        <v>Yuzuki OISHI (07)</v>
      </c>
      <c r="O203" s="35">
        <f t="shared" si="15"/>
        <v>200000213</v>
      </c>
    </row>
    <row r="204" spans="1:15" ht="18">
      <c r="A204" s="190">
        <v>214</v>
      </c>
      <c r="B204" s="2">
        <v>492234</v>
      </c>
      <c r="C204" s="191" t="s">
        <v>810</v>
      </c>
      <c r="D204" s="191" t="s">
        <v>9856</v>
      </c>
      <c r="E204" s="191" t="s">
        <v>9857</v>
      </c>
      <c r="F204" s="192" t="s">
        <v>6915</v>
      </c>
      <c r="G204" s="191">
        <v>1</v>
      </c>
      <c r="H204" s="191" t="s">
        <v>6218</v>
      </c>
      <c r="I204" s="191" t="s">
        <v>437</v>
      </c>
      <c r="J204" s="191" t="s">
        <v>996</v>
      </c>
      <c r="K204" s="191" t="s">
        <v>42</v>
      </c>
      <c r="L204" s="35" t="str">
        <f t="shared" si="12"/>
        <v>別所　みゆ (1)</v>
      </c>
      <c r="M204" s="34" t="str">
        <f t="shared" si="13"/>
        <v>07</v>
      </c>
      <c r="N204" s="35" t="str">
        <f t="shared" si="14"/>
        <v>Miyu BESSHO (07)</v>
      </c>
      <c r="O204" s="35">
        <f t="shared" si="15"/>
        <v>200000214</v>
      </c>
    </row>
    <row r="205" spans="1:15" ht="18">
      <c r="A205" s="190">
        <v>215</v>
      </c>
      <c r="B205" s="2">
        <v>492234</v>
      </c>
      <c r="C205" s="191" t="s">
        <v>810</v>
      </c>
      <c r="D205" s="191" t="s">
        <v>9858</v>
      </c>
      <c r="E205" s="191" t="s">
        <v>9859</v>
      </c>
      <c r="F205" s="192" t="s">
        <v>9531</v>
      </c>
      <c r="G205" s="191">
        <v>1</v>
      </c>
      <c r="H205" s="191" t="s">
        <v>235</v>
      </c>
      <c r="I205" s="191" t="s">
        <v>3972</v>
      </c>
      <c r="J205" s="191" t="s">
        <v>9860</v>
      </c>
      <c r="K205" s="191" t="s">
        <v>42</v>
      </c>
      <c r="L205" s="35" t="str">
        <f t="shared" si="12"/>
        <v>千葉　安珠 (1)</v>
      </c>
      <c r="M205" s="34" t="str">
        <f t="shared" si="13"/>
        <v>07</v>
      </c>
      <c r="N205" s="35" t="str">
        <f t="shared" si="14"/>
        <v>Anju CHIBA (07)</v>
      </c>
      <c r="O205" s="35">
        <f t="shared" si="15"/>
        <v>200000215</v>
      </c>
    </row>
    <row r="206" spans="1:15" ht="18">
      <c r="A206" s="190">
        <v>216</v>
      </c>
      <c r="B206" s="2">
        <v>492234</v>
      </c>
      <c r="C206" s="191" t="s">
        <v>810</v>
      </c>
      <c r="D206" s="191" t="s">
        <v>9861</v>
      </c>
      <c r="E206" s="191" t="s">
        <v>9862</v>
      </c>
      <c r="F206" s="192" t="s">
        <v>9863</v>
      </c>
      <c r="G206" s="191">
        <v>1</v>
      </c>
      <c r="H206" s="191" t="s">
        <v>5769</v>
      </c>
      <c r="I206" s="191" t="s">
        <v>207</v>
      </c>
      <c r="J206" s="191" t="s">
        <v>299</v>
      </c>
      <c r="K206" s="191" t="s">
        <v>42</v>
      </c>
      <c r="L206" s="35" t="str">
        <f t="shared" si="12"/>
        <v>松山　みづき (1)</v>
      </c>
      <c r="M206" s="34" t="str">
        <f t="shared" si="13"/>
        <v>07</v>
      </c>
      <c r="N206" s="35" t="str">
        <f t="shared" si="14"/>
        <v>Mizuki MATSUYAMA (07)</v>
      </c>
      <c r="O206" s="35">
        <f t="shared" si="15"/>
        <v>200000216</v>
      </c>
    </row>
    <row r="207" spans="1:15" ht="18">
      <c r="A207" s="190">
        <v>217</v>
      </c>
      <c r="B207" s="2">
        <v>492234</v>
      </c>
      <c r="C207" s="191" t="s">
        <v>810</v>
      </c>
      <c r="D207" s="191" t="s">
        <v>9864</v>
      </c>
      <c r="E207" s="191" t="s">
        <v>9865</v>
      </c>
      <c r="F207" s="192" t="s">
        <v>6008</v>
      </c>
      <c r="G207" s="191">
        <v>1</v>
      </c>
      <c r="H207" s="191" t="s">
        <v>5775</v>
      </c>
      <c r="I207" s="191" t="s">
        <v>9866</v>
      </c>
      <c r="J207" s="191" t="s">
        <v>1326</v>
      </c>
      <c r="K207" s="191" t="s">
        <v>42</v>
      </c>
      <c r="L207" s="35" t="str">
        <f t="shared" si="12"/>
        <v>木梨　光菜 (1)</v>
      </c>
      <c r="M207" s="34" t="str">
        <f t="shared" si="13"/>
        <v>06</v>
      </c>
      <c r="N207" s="35" t="str">
        <f t="shared" si="14"/>
        <v>Hina KINASHI (06)</v>
      </c>
      <c r="O207" s="35">
        <f t="shared" si="15"/>
        <v>200000217</v>
      </c>
    </row>
    <row r="208" spans="1:15" ht="18">
      <c r="A208" s="190">
        <v>218</v>
      </c>
      <c r="B208" s="2">
        <v>492246</v>
      </c>
      <c r="C208" s="191" t="s">
        <v>1384</v>
      </c>
      <c r="D208" s="191" t="s">
        <v>1393</v>
      </c>
      <c r="E208" s="191" t="s">
        <v>1394</v>
      </c>
      <c r="F208" s="192" t="s">
        <v>3518</v>
      </c>
      <c r="G208" s="191" t="s">
        <v>172</v>
      </c>
      <c r="H208" s="191" t="s">
        <v>5760</v>
      </c>
      <c r="I208" s="191" t="s">
        <v>78</v>
      </c>
      <c r="J208" s="191" t="s">
        <v>1386</v>
      </c>
      <c r="K208" s="191" t="s">
        <v>42</v>
      </c>
      <c r="L208" s="35" t="str">
        <f t="shared" si="12"/>
        <v>加藤　りの (M1)</v>
      </c>
      <c r="M208" s="34" t="str">
        <f t="shared" si="13"/>
        <v>02</v>
      </c>
      <c r="N208" s="35" t="str">
        <f t="shared" si="14"/>
        <v>Rino KATO (02)</v>
      </c>
      <c r="O208" s="35">
        <f t="shared" si="15"/>
        <v>200000218</v>
      </c>
    </row>
    <row r="209" spans="1:15" ht="18">
      <c r="A209" s="190">
        <v>219</v>
      </c>
      <c r="B209" s="2">
        <v>492246</v>
      </c>
      <c r="C209" s="191" t="s">
        <v>1384</v>
      </c>
      <c r="D209" s="191" t="s">
        <v>9867</v>
      </c>
      <c r="E209" s="191" t="s">
        <v>3745</v>
      </c>
      <c r="F209" s="192" t="s">
        <v>3746</v>
      </c>
      <c r="G209" s="191">
        <v>4</v>
      </c>
      <c r="H209" s="191" t="s">
        <v>5760</v>
      </c>
      <c r="I209" s="191" t="s">
        <v>4618</v>
      </c>
      <c r="J209" s="191" t="s">
        <v>1452</v>
      </c>
      <c r="K209" s="191" t="s">
        <v>42</v>
      </c>
      <c r="L209" s="35" t="str">
        <f t="shared" si="12"/>
        <v>飯塚　美彩子 (4)</v>
      </c>
      <c r="M209" s="34" t="str">
        <f t="shared" si="13"/>
        <v>03</v>
      </c>
      <c r="N209" s="35" t="str">
        <f t="shared" si="14"/>
        <v>Misako IIZUKA (03)</v>
      </c>
      <c r="O209" s="35">
        <f t="shared" si="15"/>
        <v>200000219</v>
      </c>
    </row>
    <row r="210" spans="1:15" ht="18">
      <c r="A210" s="190">
        <v>220</v>
      </c>
      <c r="B210" s="2">
        <v>492246</v>
      </c>
      <c r="C210" s="191" t="s">
        <v>1384</v>
      </c>
      <c r="D210" s="191" t="s">
        <v>2197</v>
      </c>
      <c r="E210" s="191" t="s">
        <v>2198</v>
      </c>
      <c r="F210" s="192" t="s">
        <v>3726</v>
      </c>
      <c r="G210" s="191">
        <v>4</v>
      </c>
      <c r="H210" s="191" t="s">
        <v>5759</v>
      </c>
      <c r="I210" s="191" t="s">
        <v>51</v>
      </c>
      <c r="J210" s="191" t="s">
        <v>1258</v>
      </c>
      <c r="K210" s="191" t="s">
        <v>42</v>
      </c>
      <c r="L210" s="35" t="str">
        <f t="shared" si="12"/>
        <v>植村　莉子 (4)</v>
      </c>
      <c r="M210" s="34" t="str">
        <f t="shared" si="13"/>
        <v>03</v>
      </c>
      <c r="N210" s="35" t="str">
        <f t="shared" si="14"/>
        <v>Riko UEMURA (03)</v>
      </c>
      <c r="O210" s="35">
        <f t="shared" si="15"/>
        <v>200000220</v>
      </c>
    </row>
    <row r="211" spans="1:15" ht="18">
      <c r="A211" s="190">
        <v>221</v>
      </c>
      <c r="B211" s="2">
        <v>492246</v>
      </c>
      <c r="C211" s="191" t="s">
        <v>1384</v>
      </c>
      <c r="D211" s="191" t="s">
        <v>2199</v>
      </c>
      <c r="E211" s="191" t="s">
        <v>2200</v>
      </c>
      <c r="F211" s="192" t="s">
        <v>3727</v>
      </c>
      <c r="G211" s="191">
        <v>4</v>
      </c>
      <c r="H211" s="191" t="s">
        <v>6027</v>
      </c>
      <c r="I211" s="191" t="s">
        <v>84</v>
      </c>
      <c r="J211" s="191" t="s">
        <v>1434</v>
      </c>
      <c r="K211" s="191" t="s">
        <v>42</v>
      </c>
      <c r="L211" s="35" t="str">
        <f t="shared" si="12"/>
        <v>片山　歩香 (4)</v>
      </c>
      <c r="M211" s="34" t="str">
        <f t="shared" si="13"/>
        <v>03</v>
      </c>
      <c r="N211" s="35" t="str">
        <f t="shared" si="14"/>
        <v>Ayuka KATAYAMA (03)</v>
      </c>
      <c r="O211" s="35">
        <f t="shared" si="15"/>
        <v>200000221</v>
      </c>
    </row>
    <row r="212" spans="1:15" ht="18">
      <c r="A212" s="190">
        <v>222</v>
      </c>
      <c r="B212" s="2">
        <v>492246</v>
      </c>
      <c r="C212" s="191" t="s">
        <v>1384</v>
      </c>
      <c r="D212" s="191" t="s">
        <v>2201</v>
      </c>
      <c r="E212" s="191" t="s">
        <v>2202</v>
      </c>
      <c r="F212" s="192" t="s">
        <v>3728</v>
      </c>
      <c r="G212" s="191">
        <v>4</v>
      </c>
      <c r="H212" s="191" t="s">
        <v>5759</v>
      </c>
      <c r="I212" s="191" t="s">
        <v>2203</v>
      </c>
      <c r="J212" s="191" t="s">
        <v>2204</v>
      </c>
      <c r="K212" s="191" t="s">
        <v>42</v>
      </c>
      <c r="L212" s="35" t="str">
        <f t="shared" si="12"/>
        <v>香取　美春 (4)</v>
      </c>
      <c r="M212" s="34" t="str">
        <f t="shared" si="13"/>
        <v>03</v>
      </c>
      <c r="N212" s="35" t="str">
        <f t="shared" si="14"/>
        <v>Miharu KATORI (03)</v>
      </c>
      <c r="O212" s="35">
        <f t="shared" si="15"/>
        <v>200000222</v>
      </c>
    </row>
    <row r="213" spans="1:15" ht="18">
      <c r="A213" s="190">
        <v>223</v>
      </c>
      <c r="B213" s="2">
        <v>492246</v>
      </c>
      <c r="C213" s="191" t="s">
        <v>1384</v>
      </c>
      <c r="D213" s="191" t="s">
        <v>3257</v>
      </c>
      <c r="E213" s="191" t="s">
        <v>3258</v>
      </c>
      <c r="F213" s="192" t="s">
        <v>3599</v>
      </c>
      <c r="G213" s="191">
        <v>4</v>
      </c>
      <c r="H213" s="191" t="s">
        <v>5760</v>
      </c>
      <c r="I213" s="191" t="s">
        <v>44</v>
      </c>
      <c r="J213" s="191" t="s">
        <v>1262</v>
      </c>
      <c r="K213" s="191" t="s">
        <v>42</v>
      </c>
      <c r="L213" s="35" t="str">
        <f t="shared" si="12"/>
        <v>清水　結衣 (4)</v>
      </c>
      <c r="M213" s="34" t="str">
        <f t="shared" si="13"/>
        <v>03</v>
      </c>
      <c r="N213" s="35" t="str">
        <f t="shared" si="14"/>
        <v>Yui SHIMIZU (03)</v>
      </c>
      <c r="O213" s="35">
        <f t="shared" si="15"/>
        <v>200000223</v>
      </c>
    </row>
    <row r="214" spans="1:15" ht="18">
      <c r="A214" s="190">
        <v>224</v>
      </c>
      <c r="B214" s="2">
        <v>492246</v>
      </c>
      <c r="C214" s="191" t="s">
        <v>1384</v>
      </c>
      <c r="D214" s="191" t="s">
        <v>2205</v>
      </c>
      <c r="E214" s="191" t="s">
        <v>2206</v>
      </c>
      <c r="F214" s="192" t="s">
        <v>3729</v>
      </c>
      <c r="G214" s="191">
        <v>4</v>
      </c>
      <c r="H214" s="191" t="s">
        <v>5760</v>
      </c>
      <c r="I214" s="191" t="s">
        <v>292</v>
      </c>
      <c r="J214" s="191" t="s">
        <v>2207</v>
      </c>
      <c r="K214" s="191" t="s">
        <v>42</v>
      </c>
      <c r="L214" s="35" t="str">
        <f t="shared" si="12"/>
        <v>杉本　美優音 (4)</v>
      </c>
      <c r="M214" s="34" t="str">
        <f t="shared" si="13"/>
        <v>03</v>
      </c>
      <c r="N214" s="35" t="str">
        <f t="shared" si="14"/>
        <v>Miyune SUGIMOTO (03)</v>
      </c>
      <c r="O214" s="35">
        <f t="shared" si="15"/>
        <v>200000224</v>
      </c>
    </row>
    <row r="215" spans="1:15" ht="18">
      <c r="A215" s="190">
        <v>225</v>
      </c>
      <c r="B215" s="2">
        <v>492246</v>
      </c>
      <c r="C215" s="191" t="s">
        <v>1384</v>
      </c>
      <c r="D215" s="191" t="s">
        <v>2208</v>
      </c>
      <c r="E215" s="191" t="s">
        <v>2209</v>
      </c>
      <c r="F215" s="192" t="s">
        <v>3730</v>
      </c>
      <c r="G215" s="191">
        <v>4</v>
      </c>
      <c r="H215" s="191" t="s">
        <v>5768</v>
      </c>
      <c r="I215" s="191" t="s">
        <v>554</v>
      </c>
      <c r="J215" s="191" t="s">
        <v>161</v>
      </c>
      <c r="K215" s="191" t="s">
        <v>42</v>
      </c>
      <c r="L215" s="35" t="str">
        <f t="shared" si="12"/>
        <v>野田　真杜 (4)</v>
      </c>
      <c r="M215" s="34" t="str">
        <f t="shared" si="13"/>
        <v>04</v>
      </c>
      <c r="N215" s="35" t="str">
        <f t="shared" si="14"/>
        <v>Makoto NODA (04)</v>
      </c>
      <c r="O215" s="35">
        <f t="shared" si="15"/>
        <v>200000225</v>
      </c>
    </row>
    <row r="216" spans="1:15" ht="18">
      <c r="A216" s="190">
        <v>226</v>
      </c>
      <c r="B216" s="2">
        <v>492246</v>
      </c>
      <c r="C216" s="191" t="s">
        <v>1384</v>
      </c>
      <c r="D216" s="191" t="s">
        <v>2210</v>
      </c>
      <c r="E216" s="191" t="s">
        <v>2211</v>
      </c>
      <c r="F216" s="192" t="s">
        <v>3731</v>
      </c>
      <c r="G216" s="191">
        <v>4</v>
      </c>
      <c r="H216" s="191" t="s">
        <v>6439</v>
      </c>
      <c r="I216" s="191" t="s">
        <v>1373</v>
      </c>
      <c r="J216" s="191" t="s">
        <v>398</v>
      </c>
      <c r="K216" s="191" t="s">
        <v>42</v>
      </c>
      <c r="L216" s="35" t="str">
        <f t="shared" si="12"/>
        <v>福井　雅 (4)</v>
      </c>
      <c r="M216" s="34" t="str">
        <f t="shared" si="13"/>
        <v>03</v>
      </c>
      <c r="N216" s="35" t="str">
        <f t="shared" si="14"/>
        <v>Miyabi FUKUI (03)</v>
      </c>
      <c r="O216" s="35">
        <f t="shared" si="15"/>
        <v>200000226</v>
      </c>
    </row>
    <row r="217" spans="1:15" ht="18">
      <c r="A217" s="190">
        <v>227</v>
      </c>
      <c r="B217" s="2">
        <v>492246</v>
      </c>
      <c r="C217" s="191" t="s">
        <v>1384</v>
      </c>
      <c r="D217" s="191" t="s">
        <v>3735</v>
      </c>
      <c r="E217" s="191" t="s">
        <v>3736</v>
      </c>
      <c r="F217" s="192" t="s">
        <v>3737</v>
      </c>
      <c r="G217" s="191">
        <v>4</v>
      </c>
      <c r="H217" s="191" t="s">
        <v>5760</v>
      </c>
      <c r="I217" s="191" t="s">
        <v>3738</v>
      </c>
      <c r="J217" s="191" t="s">
        <v>1324</v>
      </c>
      <c r="K217" s="191" t="s">
        <v>42</v>
      </c>
      <c r="L217" s="35" t="str">
        <f t="shared" si="12"/>
        <v>宮武　愛珠 (4)</v>
      </c>
      <c r="M217" s="34" t="str">
        <f t="shared" si="13"/>
        <v>03</v>
      </c>
      <c r="N217" s="35" t="str">
        <f t="shared" si="14"/>
        <v>Manami MIYATAKE (03)</v>
      </c>
      <c r="O217" s="35">
        <f t="shared" si="15"/>
        <v>200000227</v>
      </c>
    </row>
    <row r="218" spans="1:15" ht="18">
      <c r="A218" s="190">
        <v>228</v>
      </c>
      <c r="B218" s="2">
        <v>492246</v>
      </c>
      <c r="C218" s="191" t="s">
        <v>1384</v>
      </c>
      <c r="D218" s="191" t="s">
        <v>2212</v>
      </c>
      <c r="E218" s="191" t="s">
        <v>2213</v>
      </c>
      <c r="F218" s="192" t="s">
        <v>3733</v>
      </c>
      <c r="G218" s="191">
        <v>4</v>
      </c>
      <c r="H218" s="191" t="s">
        <v>5760</v>
      </c>
      <c r="I218" s="191" t="s">
        <v>1741</v>
      </c>
      <c r="J218" s="191" t="s">
        <v>1335</v>
      </c>
      <c r="K218" s="191" t="s">
        <v>42</v>
      </c>
      <c r="L218" s="35" t="str">
        <f t="shared" si="12"/>
        <v>横田　桃子 (4)</v>
      </c>
      <c r="M218" s="34" t="str">
        <f t="shared" si="13"/>
        <v>03</v>
      </c>
      <c r="N218" s="35" t="str">
        <f t="shared" si="14"/>
        <v>Momoko YOKOTA (03)</v>
      </c>
      <c r="O218" s="35">
        <f t="shared" si="15"/>
        <v>200000228</v>
      </c>
    </row>
    <row r="219" spans="1:15" ht="18">
      <c r="A219" s="190">
        <v>229</v>
      </c>
      <c r="B219" s="2">
        <v>492246</v>
      </c>
      <c r="C219" s="191" t="s">
        <v>1384</v>
      </c>
      <c r="D219" s="191" t="s">
        <v>9868</v>
      </c>
      <c r="E219" s="191" t="s">
        <v>9869</v>
      </c>
      <c r="F219" s="192" t="s">
        <v>3927</v>
      </c>
      <c r="G219" s="191">
        <v>4</v>
      </c>
      <c r="H219" s="191" t="s">
        <v>5834</v>
      </c>
      <c r="I219" s="191" t="s">
        <v>9870</v>
      </c>
      <c r="J219" s="191" t="s">
        <v>9871</v>
      </c>
      <c r="K219" s="191" t="s">
        <v>42</v>
      </c>
      <c r="L219" s="35" t="str">
        <f t="shared" si="12"/>
        <v>井ノ阪　杏実 (4)</v>
      </c>
      <c r="M219" s="34" t="str">
        <f t="shared" si="13"/>
        <v>04</v>
      </c>
      <c r="N219" s="35" t="str">
        <f t="shared" si="14"/>
        <v>Kyomi INOSAKA (04)</v>
      </c>
      <c r="O219" s="35">
        <f t="shared" si="15"/>
        <v>200000229</v>
      </c>
    </row>
    <row r="220" spans="1:15" ht="18">
      <c r="A220" s="190">
        <v>230</v>
      </c>
      <c r="B220" s="2">
        <v>492246</v>
      </c>
      <c r="C220" s="191" t="s">
        <v>1384</v>
      </c>
      <c r="D220" s="191" t="s">
        <v>3753</v>
      </c>
      <c r="E220" s="191" t="s">
        <v>3754</v>
      </c>
      <c r="F220" s="192" t="s">
        <v>3665</v>
      </c>
      <c r="G220" s="191">
        <v>3</v>
      </c>
      <c r="H220" s="191" t="s">
        <v>5760</v>
      </c>
      <c r="I220" s="191" t="s">
        <v>190</v>
      </c>
      <c r="J220" s="191" t="s">
        <v>1343</v>
      </c>
      <c r="K220" s="191" t="s">
        <v>42</v>
      </c>
      <c r="L220" s="35" t="str">
        <f t="shared" si="12"/>
        <v>石田　さつき (3)</v>
      </c>
      <c r="M220" s="34" t="str">
        <f t="shared" si="13"/>
        <v>04</v>
      </c>
      <c r="N220" s="35" t="str">
        <f t="shared" si="14"/>
        <v>Satsuki ISHIDA (04)</v>
      </c>
      <c r="O220" s="35">
        <f t="shared" si="15"/>
        <v>200000230</v>
      </c>
    </row>
    <row r="221" spans="1:15" ht="18">
      <c r="A221" s="190">
        <v>231</v>
      </c>
      <c r="B221" s="2">
        <v>492246</v>
      </c>
      <c r="C221" s="191" t="s">
        <v>1384</v>
      </c>
      <c r="D221" s="191" t="s">
        <v>3762</v>
      </c>
      <c r="E221" s="191" t="s">
        <v>3763</v>
      </c>
      <c r="F221" s="192" t="s">
        <v>3764</v>
      </c>
      <c r="G221" s="191">
        <v>3</v>
      </c>
      <c r="H221" s="191" t="s">
        <v>5759</v>
      </c>
      <c r="I221" s="191" t="s">
        <v>7765</v>
      </c>
      <c r="J221" s="191" t="s">
        <v>9872</v>
      </c>
      <c r="K221" s="191" t="s">
        <v>42</v>
      </c>
      <c r="L221" s="35" t="str">
        <f t="shared" si="12"/>
        <v>大前　友乃 (3)</v>
      </c>
      <c r="M221" s="34" t="str">
        <f t="shared" si="13"/>
        <v>04</v>
      </c>
      <c r="N221" s="35" t="str">
        <f t="shared" si="14"/>
        <v>Yuno OMAE (04)</v>
      </c>
      <c r="O221" s="35">
        <f t="shared" si="15"/>
        <v>200000231</v>
      </c>
    </row>
    <row r="222" spans="1:15" ht="18">
      <c r="A222" s="190">
        <v>232</v>
      </c>
      <c r="B222" s="2">
        <v>492246</v>
      </c>
      <c r="C222" s="191" t="s">
        <v>1384</v>
      </c>
      <c r="D222" s="191" t="s">
        <v>3759</v>
      </c>
      <c r="E222" s="191" t="s">
        <v>3760</v>
      </c>
      <c r="F222" s="192" t="s">
        <v>3707</v>
      </c>
      <c r="G222" s="191">
        <v>3</v>
      </c>
      <c r="H222" s="191" t="s">
        <v>5775</v>
      </c>
      <c r="I222" s="191" t="s">
        <v>1207</v>
      </c>
      <c r="J222" s="191" t="s">
        <v>1248</v>
      </c>
      <c r="K222" s="191" t="s">
        <v>42</v>
      </c>
      <c r="L222" s="35" t="str">
        <f t="shared" si="12"/>
        <v>岡崎　真衣 (3)</v>
      </c>
      <c r="M222" s="34" t="str">
        <f t="shared" si="13"/>
        <v>04</v>
      </c>
      <c r="N222" s="35" t="str">
        <f t="shared" si="14"/>
        <v>Mai OKAZAKI (04)</v>
      </c>
      <c r="O222" s="35">
        <f t="shared" si="15"/>
        <v>200000232</v>
      </c>
    </row>
    <row r="223" spans="1:15" ht="18">
      <c r="A223" s="190">
        <v>233</v>
      </c>
      <c r="B223" s="2">
        <v>492246</v>
      </c>
      <c r="C223" s="191" t="s">
        <v>1384</v>
      </c>
      <c r="D223" s="191" t="s">
        <v>3742</v>
      </c>
      <c r="E223" s="191" t="s">
        <v>3743</v>
      </c>
      <c r="F223" s="192" t="s">
        <v>3744</v>
      </c>
      <c r="G223" s="191">
        <v>3</v>
      </c>
      <c r="H223" s="191" t="s">
        <v>5760</v>
      </c>
      <c r="I223" s="191" t="s">
        <v>142</v>
      </c>
      <c r="J223" s="191" t="s">
        <v>1243</v>
      </c>
      <c r="K223" s="191" t="s">
        <v>42</v>
      </c>
      <c r="L223" s="35" t="str">
        <f t="shared" si="12"/>
        <v>岡本　茜 (3)</v>
      </c>
      <c r="M223" s="34" t="str">
        <f t="shared" si="13"/>
        <v>04</v>
      </c>
      <c r="N223" s="35" t="str">
        <f t="shared" si="14"/>
        <v>Akane OKAMOTO (04)</v>
      </c>
      <c r="O223" s="35">
        <f t="shared" si="15"/>
        <v>200000233</v>
      </c>
    </row>
    <row r="224" spans="1:15" ht="18">
      <c r="A224" s="190">
        <v>234</v>
      </c>
      <c r="B224" s="2">
        <v>492246</v>
      </c>
      <c r="C224" s="191" t="s">
        <v>1384</v>
      </c>
      <c r="D224" s="191" t="s">
        <v>9873</v>
      </c>
      <c r="E224" s="191" t="s">
        <v>9874</v>
      </c>
      <c r="F224" s="192" t="s">
        <v>3698</v>
      </c>
      <c r="G224" s="191">
        <v>3</v>
      </c>
      <c r="H224" s="191" t="s">
        <v>5759</v>
      </c>
      <c r="I224" s="191" t="s">
        <v>713</v>
      </c>
      <c r="J224" s="191" t="s">
        <v>1261</v>
      </c>
      <c r="K224" s="191" t="s">
        <v>42</v>
      </c>
      <c r="L224" s="35" t="str">
        <f t="shared" si="12"/>
        <v>奥野　夏碧 (3)</v>
      </c>
      <c r="M224" s="34" t="str">
        <f t="shared" si="13"/>
        <v>04</v>
      </c>
      <c r="N224" s="35" t="str">
        <f t="shared" si="14"/>
        <v>Natsumi OKUNO (04)</v>
      </c>
      <c r="O224" s="35">
        <f t="shared" si="15"/>
        <v>200000234</v>
      </c>
    </row>
    <row r="225" spans="1:15" ht="18">
      <c r="A225" s="190">
        <v>235</v>
      </c>
      <c r="B225" s="2">
        <v>492246</v>
      </c>
      <c r="C225" s="191" t="s">
        <v>1384</v>
      </c>
      <c r="D225" s="191" t="s">
        <v>9875</v>
      </c>
      <c r="E225" s="191" t="s">
        <v>3761</v>
      </c>
      <c r="F225" s="192" t="s">
        <v>3575</v>
      </c>
      <c r="G225" s="191">
        <v>3</v>
      </c>
      <c r="H225" s="191" t="s">
        <v>5760</v>
      </c>
      <c r="I225" s="191" t="s">
        <v>1423</v>
      </c>
      <c r="J225" s="191" t="s">
        <v>2099</v>
      </c>
      <c r="K225" s="191" t="s">
        <v>42</v>
      </c>
      <c r="L225" s="35" t="str">
        <f t="shared" si="12"/>
        <v>海沼　杏実 (3)</v>
      </c>
      <c r="M225" s="34" t="str">
        <f t="shared" si="13"/>
        <v>04</v>
      </c>
      <c r="N225" s="35" t="str">
        <f t="shared" si="14"/>
        <v>Azumi KAINUMA (04)</v>
      </c>
      <c r="O225" s="35">
        <f t="shared" si="15"/>
        <v>200000235</v>
      </c>
    </row>
    <row r="226" spans="1:15" ht="18">
      <c r="A226" s="190">
        <v>236</v>
      </c>
      <c r="B226" s="2">
        <v>492246</v>
      </c>
      <c r="C226" s="191" t="s">
        <v>1384</v>
      </c>
      <c r="D226" s="191" t="s">
        <v>9876</v>
      </c>
      <c r="E226" s="191" t="s">
        <v>9877</v>
      </c>
      <c r="F226" s="192" t="s">
        <v>5111</v>
      </c>
      <c r="G226" s="191">
        <v>3</v>
      </c>
      <c r="H226" s="191" t="s">
        <v>5760</v>
      </c>
      <c r="I226" s="191" t="s">
        <v>427</v>
      </c>
      <c r="J226" s="191" t="s">
        <v>857</v>
      </c>
      <c r="K226" s="191" t="s">
        <v>42</v>
      </c>
      <c r="L226" s="35" t="str">
        <f t="shared" si="12"/>
        <v>紀本　優月 (3)</v>
      </c>
      <c r="M226" s="34" t="str">
        <f t="shared" si="13"/>
        <v>04</v>
      </c>
      <c r="N226" s="35" t="str">
        <f t="shared" si="14"/>
        <v>Yuzuki KIMOTO (04)</v>
      </c>
      <c r="O226" s="35">
        <f t="shared" si="15"/>
        <v>200000236</v>
      </c>
    </row>
    <row r="227" spans="1:15" ht="18">
      <c r="A227" s="190">
        <v>237</v>
      </c>
      <c r="B227" s="2">
        <v>492246</v>
      </c>
      <c r="C227" s="191" t="s">
        <v>1384</v>
      </c>
      <c r="D227" s="191" t="s">
        <v>9878</v>
      </c>
      <c r="E227" s="191" t="s">
        <v>9879</v>
      </c>
      <c r="F227" s="192" t="s">
        <v>4352</v>
      </c>
      <c r="G227" s="191">
        <v>3</v>
      </c>
      <c r="H227" s="191" t="s">
        <v>5759</v>
      </c>
      <c r="I227" s="191" t="s">
        <v>698</v>
      </c>
      <c r="J227" s="191" t="s">
        <v>1428</v>
      </c>
      <c r="K227" s="191" t="s">
        <v>42</v>
      </c>
      <c r="L227" s="35" t="str">
        <f t="shared" si="12"/>
        <v>久保　里紗子 (3)</v>
      </c>
      <c r="M227" s="34" t="str">
        <f t="shared" si="13"/>
        <v>05</v>
      </c>
      <c r="N227" s="35" t="str">
        <f t="shared" si="14"/>
        <v>Risako KUBO (05)</v>
      </c>
      <c r="O227" s="35">
        <f t="shared" si="15"/>
        <v>200000237</v>
      </c>
    </row>
    <row r="228" spans="1:15" ht="18">
      <c r="A228" s="190">
        <v>238</v>
      </c>
      <c r="B228" s="2">
        <v>492246</v>
      </c>
      <c r="C228" s="191" t="s">
        <v>1384</v>
      </c>
      <c r="D228" s="191" t="s">
        <v>9880</v>
      </c>
      <c r="E228" s="191" t="s">
        <v>9881</v>
      </c>
      <c r="F228" s="192" t="s">
        <v>4640</v>
      </c>
      <c r="G228" s="191">
        <v>3</v>
      </c>
      <c r="H228" s="191" t="s">
        <v>6439</v>
      </c>
      <c r="I228" s="191" t="s">
        <v>44</v>
      </c>
      <c r="J228" s="191" t="s">
        <v>2427</v>
      </c>
      <c r="K228" s="191" t="s">
        <v>42</v>
      </c>
      <c r="L228" s="35" t="str">
        <f t="shared" si="12"/>
        <v>清水　一花 (3)</v>
      </c>
      <c r="M228" s="34" t="str">
        <f t="shared" si="13"/>
        <v>04</v>
      </c>
      <c r="N228" s="35" t="str">
        <f t="shared" si="14"/>
        <v>Ichika SHIMIZU (04)</v>
      </c>
      <c r="O228" s="35">
        <f t="shared" si="15"/>
        <v>200000238</v>
      </c>
    </row>
    <row r="229" spans="1:15" ht="18">
      <c r="A229" s="190">
        <v>239</v>
      </c>
      <c r="B229" s="2">
        <v>492246</v>
      </c>
      <c r="C229" s="191" t="s">
        <v>1384</v>
      </c>
      <c r="D229" s="191" t="s">
        <v>3771</v>
      </c>
      <c r="E229" s="191" t="s">
        <v>3772</v>
      </c>
      <c r="F229" s="192" t="s">
        <v>3773</v>
      </c>
      <c r="G229" s="191">
        <v>3</v>
      </c>
      <c r="H229" s="191" t="s">
        <v>5779</v>
      </c>
      <c r="I229" s="191" t="s">
        <v>707</v>
      </c>
      <c r="J229" s="191" t="s">
        <v>3774</v>
      </c>
      <c r="K229" s="191" t="s">
        <v>42</v>
      </c>
      <c r="L229" s="35" t="str">
        <f t="shared" si="12"/>
        <v>菅野　未久瑠 (3)</v>
      </c>
      <c r="M229" s="34" t="str">
        <f t="shared" si="13"/>
        <v>05</v>
      </c>
      <c r="N229" s="35" t="str">
        <f t="shared" si="14"/>
        <v>Mikuru SUGANO (05)</v>
      </c>
      <c r="O229" s="35">
        <f t="shared" si="15"/>
        <v>200000239</v>
      </c>
    </row>
    <row r="230" spans="1:15" ht="18">
      <c r="A230" s="190">
        <v>240</v>
      </c>
      <c r="B230" s="2">
        <v>492246</v>
      </c>
      <c r="C230" s="191" t="s">
        <v>1384</v>
      </c>
      <c r="D230" s="191" t="s">
        <v>3775</v>
      </c>
      <c r="E230" s="191" t="s">
        <v>3776</v>
      </c>
      <c r="F230" s="192" t="s">
        <v>3777</v>
      </c>
      <c r="G230" s="191">
        <v>3</v>
      </c>
      <c r="H230" s="191" t="s">
        <v>5779</v>
      </c>
      <c r="I230" s="191" t="s">
        <v>3778</v>
      </c>
      <c r="J230" s="191" t="s">
        <v>3041</v>
      </c>
      <c r="K230" s="191" t="s">
        <v>42</v>
      </c>
      <c r="L230" s="35" t="str">
        <f t="shared" si="12"/>
        <v>多胡　和泉 (3)</v>
      </c>
      <c r="M230" s="34" t="str">
        <f t="shared" si="13"/>
        <v>04</v>
      </c>
      <c r="N230" s="35" t="str">
        <f t="shared" si="14"/>
        <v>Izumi TAGO (04)</v>
      </c>
      <c r="O230" s="35">
        <f t="shared" si="15"/>
        <v>200000240</v>
      </c>
    </row>
    <row r="231" spans="1:15" ht="18">
      <c r="A231" s="190">
        <v>241</v>
      </c>
      <c r="B231" s="2">
        <v>492246</v>
      </c>
      <c r="C231" s="191" t="s">
        <v>1384</v>
      </c>
      <c r="D231" s="191" t="s">
        <v>3756</v>
      </c>
      <c r="E231" s="191" t="s">
        <v>3757</v>
      </c>
      <c r="F231" s="192" t="s">
        <v>3758</v>
      </c>
      <c r="G231" s="191">
        <v>3</v>
      </c>
      <c r="H231" s="191" t="s">
        <v>5978</v>
      </c>
      <c r="I231" s="191" t="s">
        <v>881</v>
      </c>
      <c r="J231" s="191" t="s">
        <v>9860</v>
      </c>
      <c r="K231" s="191" t="s">
        <v>42</v>
      </c>
      <c r="L231" s="35" t="str">
        <f t="shared" si="12"/>
        <v>辻　杏樹 (3)</v>
      </c>
      <c r="M231" s="34" t="str">
        <f t="shared" si="13"/>
        <v>05</v>
      </c>
      <c r="N231" s="35" t="str">
        <f t="shared" si="14"/>
        <v>Anju TSUJI (05)</v>
      </c>
      <c r="O231" s="35">
        <f t="shared" si="15"/>
        <v>200000241</v>
      </c>
    </row>
    <row r="232" spans="1:15" ht="18">
      <c r="A232" s="190">
        <v>242</v>
      </c>
      <c r="B232" s="2">
        <v>492246</v>
      </c>
      <c r="C232" s="191" t="s">
        <v>1384</v>
      </c>
      <c r="D232" s="191" t="s">
        <v>9882</v>
      </c>
      <c r="E232" s="191" t="s">
        <v>9883</v>
      </c>
      <c r="F232" s="192" t="s">
        <v>9884</v>
      </c>
      <c r="G232" s="191">
        <v>3</v>
      </c>
      <c r="H232" s="191" t="s">
        <v>5759</v>
      </c>
      <c r="I232" s="191" t="s">
        <v>149</v>
      </c>
      <c r="J232" s="191" t="s">
        <v>2230</v>
      </c>
      <c r="K232" s="191" t="s">
        <v>42</v>
      </c>
      <c r="L232" s="35" t="str">
        <f t="shared" si="12"/>
        <v>中田　成美 (3)</v>
      </c>
      <c r="M232" s="34" t="str">
        <f t="shared" si="13"/>
        <v>05</v>
      </c>
      <c r="N232" s="35" t="str">
        <f t="shared" si="14"/>
        <v>Narumi NAKATA (05)</v>
      </c>
      <c r="O232" s="35">
        <f t="shared" si="15"/>
        <v>200000242</v>
      </c>
    </row>
    <row r="233" spans="1:15" ht="18">
      <c r="A233" s="190">
        <v>243</v>
      </c>
      <c r="B233" s="2">
        <v>492246</v>
      </c>
      <c r="C233" s="191" t="s">
        <v>1384</v>
      </c>
      <c r="D233" s="191" t="s">
        <v>9885</v>
      </c>
      <c r="E233" s="191" t="s">
        <v>3768</v>
      </c>
      <c r="F233" s="192" t="s">
        <v>3769</v>
      </c>
      <c r="G233" s="191">
        <v>3</v>
      </c>
      <c r="H233" s="191" t="s">
        <v>6439</v>
      </c>
      <c r="I233" s="191" t="s">
        <v>3770</v>
      </c>
      <c r="J233" s="191" t="s">
        <v>1330</v>
      </c>
      <c r="K233" s="191" t="s">
        <v>42</v>
      </c>
      <c r="L233" s="35" t="str">
        <f t="shared" si="12"/>
        <v>花木　香凜 (3)</v>
      </c>
      <c r="M233" s="34" t="str">
        <f t="shared" si="13"/>
        <v>04</v>
      </c>
      <c r="N233" s="35" t="str">
        <f t="shared" si="14"/>
        <v>Karin HANAKI (04)</v>
      </c>
      <c r="O233" s="35">
        <f t="shared" si="15"/>
        <v>200000243</v>
      </c>
    </row>
    <row r="234" spans="1:15" ht="18">
      <c r="A234" s="190">
        <v>244</v>
      </c>
      <c r="B234" s="2">
        <v>492246</v>
      </c>
      <c r="C234" s="191" t="s">
        <v>1384</v>
      </c>
      <c r="D234" s="191" t="s">
        <v>3750</v>
      </c>
      <c r="E234" s="191" t="s">
        <v>3751</v>
      </c>
      <c r="F234" s="192" t="s">
        <v>3752</v>
      </c>
      <c r="G234" s="191">
        <v>3</v>
      </c>
      <c r="H234" s="191" t="s">
        <v>5768</v>
      </c>
      <c r="I234" s="191" t="s">
        <v>115</v>
      </c>
      <c r="J234" s="191" t="s">
        <v>9886</v>
      </c>
      <c r="K234" s="191" t="s">
        <v>42</v>
      </c>
      <c r="L234" s="35" t="str">
        <f t="shared" si="12"/>
        <v>前田　冬優花 (3)</v>
      </c>
      <c r="M234" s="34" t="str">
        <f t="shared" si="13"/>
        <v>04</v>
      </c>
      <c r="N234" s="35" t="str">
        <f t="shared" si="14"/>
        <v>Fuyuha MAEDA (04)</v>
      </c>
      <c r="O234" s="35">
        <f t="shared" si="15"/>
        <v>200000244</v>
      </c>
    </row>
    <row r="235" spans="1:15" ht="18">
      <c r="A235" s="190">
        <v>245</v>
      </c>
      <c r="B235" s="2">
        <v>492246</v>
      </c>
      <c r="C235" s="191" t="s">
        <v>1384</v>
      </c>
      <c r="D235" s="191" t="s">
        <v>9887</v>
      </c>
      <c r="E235" s="191" t="s">
        <v>9888</v>
      </c>
      <c r="F235" s="192" t="s">
        <v>5202</v>
      </c>
      <c r="G235" s="191">
        <v>3</v>
      </c>
      <c r="H235" s="191" t="s">
        <v>5834</v>
      </c>
      <c r="I235" s="191" t="s">
        <v>343</v>
      </c>
      <c r="J235" s="191" t="s">
        <v>6359</v>
      </c>
      <c r="K235" s="191" t="s">
        <v>42</v>
      </c>
      <c r="L235" s="35" t="str">
        <f t="shared" si="12"/>
        <v>望月　こはく (3)</v>
      </c>
      <c r="M235" s="34" t="str">
        <f t="shared" si="13"/>
        <v>04</v>
      </c>
      <c r="N235" s="35" t="str">
        <f t="shared" si="14"/>
        <v>Kohaku MOCHIZUKI (04)</v>
      </c>
      <c r="O235" s="35">
        <f t="shared" si="15"/>
        <v>200000245</v>
      </c>
    </row>
    <row r="236" spans="1:15" ht="18">
      <c r="A236" s="190">
        <v>246</v>
      </c>
      <c r="B236" s="2">
        <v>492246</v>
      </c>
      <c r="C236" s="191" t="s">
        <v>1384</v>
      </c>
      <c r="D236" s="191" t="s">
        <v>3747</v>
      </c>
      <c r="E236" s="191" t="s">
        <v>3748</v>
      </c>
      <c r="F236" s="192" t="s">
        <v>3749</v>
      </c>
      <c r="G236" s="191">
        <v>3</v>
      </c>
      <c r="H236" s="191" t="s">
        <v>5768</v>
      </c>
      <c r="I236" s="191" t="s">
        <v>192</v>
      </c>
      <c r="J236" s="191" t="s">
        <v>1258</v>
      </c>
      <c r="K236" s="191" t="s">
        <v>42</v>
      </c>
      <c r="L236" s="35" t="str">
        <f t="shared" si="12"/>
        <v>山下　璃子 (3)</v>
      </c>
      <c r="M236" s="34" t="str">
        <f t="shared" si="13"/>
        <v>04</v>
      </c>
      <c r="N236" s="35" t="str">
        <f t="shared" si="14"/>
        <v>Riko YAMASHITA (04)</v>
      </c>
      <c r="O236" s="35">
        <f t="shared" si="15"/>
        <v>200000246</v>
      </c>
    </row>
    <row r="237" spans="1:15" ht="18">
      <c r="A237" s="190">
        <v>247</v>
      </c>
      <c r="B237" s="2">
        <v>492246</v>
      </c>
      <c r="C237" s="191" t="s">
        <v>1384</v>
      </c>
      <c r="D237" s="191" t="s">
        <v>3765</v>
      </c>
      <c r="E237" s="191" t="s">
        <v>3766</v>
      </c>
      <c r="F237" s="192" t="s">
        <v>3767</v>
      </c>
      <c r="G237" s="191">
        <v>3</v>
      </c>
      <c r="H237" s="191" t="s">
        <v>6027</v>
      </c>
      <c r="I237" s="191" t="s">
        <v>1741</v>
      </c>
      <c r="J237" s="191" t="s">
        <v>299</v>
      </c>
      <c r="K237" s="191" t="s">
        <v>42</v>
      </c>
      <c r="L237" s="35" t="str">
        <f t="shared" si="12"/>
        <v>横田　瑞樹 (3)</v>
      </c>
      <c r="M237" s="34" t="str">
        <f t="shared" si="13"/>
        <v>04</v>
      </c>
      <c r="N237" s="35" t="str">
        <f t="shared" si="14"/>
        <v>Mizuki YOKOTA (04)</v>
      </c>
      <c r="O237" s="35">
        <f t="shared" si="15"/>
        <v>200000247</v>
      </c>
    </row>
    <row r="238" spans="1:15" ht="18">
      <c r="A238" s="190">
        <v>248</v>
      </c>
      <c r="B238" s="2">
        <v>492246</v>
      </c>
      <c r="C238" s="191" t="s">
        <v>1384</v>
      </c>
      <c r="D238" s="191" t="s">
        <v>9889</v>
      </c>
      <c r="E238" s="191" t="s">
        <v>9890</v>
      </c>
      <c r="F238" s="192" t="s">
        <v>9891</v>
      </c>
      <c r="G238" s="191">
        <v>3</v>
      </c>
      <c r="H238" s="191" t="s">
        <v>5834</v>
      </c>
      <c r="I238" s="191" t="s">
        <v>9892</v>
      </c>
      <c r="J238" s="191" t="s">
        <v>1341</v>
      </c>
      <c r="K238" s="191" t="s">
        <v>42</v>
      </c>
      <c r="L238" s="35" t="str">
        <f t="shared" si="12"/>
        <v>畑山　莉穂 (3)</v>
      </c>
      <c r="M238" s="34" t="str">
        <f t="shared" si="13"/>
        <v>04</v>
      </c>
      <c r="N238" s="35" t="str">
        <f t="shared" si="14"/>
        <v>Riho HATAKEYAMA (04)</v>
      </c>
      <c r="O238" s="35">
        <f t="shared" si="15"/>
        <v>200000248</v>
      </c>
    </row>
    <row r="239" spans="1:15" ht="18">
      <c r="A239" s="190">
        <v>249</v>
      </c>
      <c r="B239" s="2">
        <v>492246</v>
      </c>
      <c r="C239" s="191" t="s">
        <v>1384</v>
      </c>
      <c r="D239" s="191" t="s">
        <v>9893</v>
      </c>
      <c r="E239" s="191" t="s">
        <v>9894</v>
      </c>
      <c r="F239" s="192" t="s">
        <v>3903</v>
      </c>
      <c r="G239" s="191">
        <v>3</v>
      </c>
      <c r="H239" s="191" t="s">
        <v>5834</v>
      </c>
      <c r="I239" s="191" t="s">
        <v>442</v>
      </c>
      <c r="J239" s="191" t="s">
        <v>9895</v>
      </c>
      <c r="K239" s="191" t="s">
        <v>42</v>
      </c>
      <c r="L239" s="35" t="str">
        <f t="shared" si="12"/>
        <v>平田　暖 (3)</v>
      </c>
      <c r="M239" s="34" t="str">
        <f t="shared" si="13"/>
        <v>04</v>
      </c>
      <c r="N239" s="35" t="str">
        <f t="shared" si="14"/>
        <v>Non HIRATA (04)</v>
      </c>
      <c r="O239" s="35">
        <f t="shared" si="15"/>
        <v>200000249</v>
      </c>
    </row>
    <row r="240" spans="1:15" ht="18">
      <c r="A240" s="190">
        <v>250</v>
      </c>
      <c r="B240" s="2">
        <v>492246</v>
      </c>
      <c r="C240" s="191" t="s">
        <v>1384</v>
      </c>
      <c r="D240" s="191" t="s">
        <v>9896</v>
      </c>
      <c r="E240" s="191" t="s">
        <v>9897</v>
      </c>
      <c r="F240" s="192" t="s">
        <v>6978</v>
      </c>
      <c r="G240" s="191">
        <v>2</v>
      </c>
      <c r="H240" s="191" t="s">
        <v>5760</v>
      </c>
      <c r="I240" s="191" t="s">
        <v>125</v>
      </c>
      <c r="J240" s="191" t="s">
        <v>398</v>
      </c>
      <c r="K240" s="191" t="s">
        <v>42</v>
      </c>
      <c r="L240" s="35" t="str">
        <f t="shared" si="12"/>
        <v>安藤　雅姫 (2)</v>
      </c>
      <c r="M240" s="34" t="str">
        <f t="shared" si="13"/>
        <v>05</v>
      </c>
      <c r="N240" s="35" t="str">
        <f t="shared" si="14"/>
        <v>Miyabi ANDO (05)</v>
      </c>
      <c r="O240" s="35">
        <f t="shared" si="15"/>
        <v>200000250</v>
      </c>
    </row>
    <row r="241" spans="1:15" ht="18">
      <c r="A241" s="190">
        <v>251</v>
      </c>
      <c r="B241" s="2">
        <v>492246</v>
      </c>
      <c r="C241" s="191" t="s">
        <v>1384</v>
      </c>
      <c r="D241" s="191" t="s">
        <v>9898</v>
      </c>
      <c r="E241" s="191" t="s">
        <v>4426</v>
      </c>
      <c r="F241" s="192" t="s">
        <v>9899</v>
      </c>
      <c r="G241" s="191">
        <v>2</v>
      </c>
      <c r="H241" s="191" t="s">
        <v>6023</v>
      </c>
      <c r="I241" s="191" t="s">
        <v>747</v>
      </c>
      <c r="J241" s="191" t="s">
        <v>1295</v>
      </c>
      <c r="K241" s="191" t="s">
        <v>42</v>
      </c>
      <c r="L241" s="35" t="str">
        <f t="shared" si="12"/>
        <v>小松　迦帆 (2)</v>
      </c>
      <c r="M241" s="34" t="str">
        <f t="shared" si="13"/>
        <v>06</v>
      </c>
      <c r="N241" s="35" t="str">
        <f t="shared" si="14"/>
        <v>Kaho KOMATSU (06)</v>
      </c>
      <c r="O241" s="35">
        <f t="shared" si="15"/>
        <v>200000251</v>
      </c>
    </row>
    <row r="242" spans="1:15" ht="18">
      <c r="A242" s="190">
        <v>252</v>
      </c>
      <c r="B242" s="2">
        <v>492246</v>
      </c>
      <c r="C242" s="191" t="s">
        <v>1384</v>
      </c>
      <c r="D242" s="191" t="s">
        <v>9900</v>
      </c>
      <c r="E242" s="191" t="s">
        <v>9901</v>
      </c>
      <c r="F242" s="192" t="s">
        <v>6601</v>
      </c>
      <c r="G242" s="191">
        <v>2</v>
      </c>
      <c r="H242" s="191" t="s">
        <v>5760</v>
      </c>
      <c r="I242" s="191" t="s">
        <v>177</v>
      </c>
      <c r="J242" s="191" t="s">
        <v>1300</v>
      </c>
      <c r="K242" s="191" t="s">
        <v>42</v>
      </c>
      <c r="L242" s="35" t="str">
        <f t="shared" si="12"/>
        <v>鈴木　彩生 (2)</v>
      </c>
      <c r="M242" s="34" t="str">
        <f t="shared" si="13"/>
        <v>05</v>
      </c>
      <c r="N242" s="35" t="str">
        <f t="shared" si="14"/>
        <v>Ayami SUZUKI (05)</v>
      </c>
      <c r="O242" s="35">
        <f t="shared" si="15"/>
        <v>200000252</v>
      </c>
    </row>
    <row r="243" spans="1:15" ht="18">
      <c r="A243" s="190">
        <v>253</v>
      </c>
      <c r="B243" s="2">
        <v>492246</v>
      </c>
      <c r="C243" s="191" t="s">
        <v>1384</v>
      </c>
      <c r="D243" s="191" t="s">
        <v>9902</v>
      </c>
      <c r="E243" s="191" t="s">
        <v>9903</v>
      </c>
      <c r="F243" s="192" t="s">
        <v>6135</v>
      </c>
      <c r="G243" s="191">
        <v>2</v>
      </c>
      <c r="H243" s="191" t="s">
        <v>5779</v>
      </c>
      <c r="I243" s="191" t="s">
        <v>242</v>
      </c>
      <c r="J243" s="191" t="s">
        <v>2238</v>
      </c>
      <c r="K243" s="191" t="s">
        <v>42</v>
      </c>
      <c r="L243" s="35" t="str">
        <f t="shared" si="12"/>
        <v>中山　瑞佳 (2)</v>
      </c>
      <c r="M243" s="34" t="str">
        <f t="shared" si="13"/>
        <v>06</v>
      </c>
      <c r="N243" s="35" t="str">
        <f t="shared" si="14"/>
        <v>Mizuka NAKAYAMA (06)</v>
      </c>
      <c r="O243" s="35">
        <f t="shared" si="15"/>
        <v>200000253</v>
      </c>
    </row>
    <row r="244" spans="1:15" ht="18">
      <c r="A244" s="190">
        <v>254</v>
      </c>
      <c r="B244" s="2">
        <v>492246</v>
      </c>
      <c r="C244" s="191" t="s">
        <v>1384</v>
      </c>
      <c r="D244" s="191" t="s">
        <v>9904</v>
      </c>
      <c r="E244" s="191" t="s">
        <v>9905</v>
      </c>
      <c r="F244" s="192" t="s">
        <v>5892</v>
      </c>
      <c r="G244" s="191">
        <v>2</v>
      </c>
      <c r="H244" s="191" t="s">
        <v>5760</v>
      </c>
      <c r="I244" s="191" t="s">
        <v>395</v>
      </c>
      <c r="J244" s="191" t="s">
        <v>1296</v>
      </c>
      <c r="K244" s="191" t="s">
        <v>42</v>
      </c>
      <c r="L244" s="35" t="str">
        <f t="shared" si="12"/>
        <v>西田　佳那 (2)</v>
      </c>
      <c r="M244" s="34" t="str">
        <f t="shared" si="13"/>
        <v>05</v>
      </c>
      <c r="N244" s="35" t="str">
        <f t="shared" si="14"/>
        <v>Kana NISHIDA (05)</v>
      </c>
      <c r="O244" s="35">
        <f t="shared" si="15"/>
        <v>200000254</v>
      </c>
    </row>
    <row r="245" spans="1:15" ht="18">
      <c r="A245" s="190">
        <v>255</v>
      </c>
      <c r="B245" s="2">
        <v>492246</v>
      </c>
      <c r="C245" s="191" t="s">
        <v>1384</v>
      </c>
      <c r="D245" s="191" t="s">
        <v>9906</v>
      </c>
      <c r="E245" s="191" t="s">
        <v>9907</v>
      </c>
      <c r="F245" s="192" t="s">
        <v>9908</v>
      </c>
      <c r="G245" s="191">
        <v>2</v>
      </c>
      <c r="H245" s="191" t="s">
        <v>5760</v>
      </c>
      <c r="I245" s="191" t="s">
        <v>9909</v>
      </c>
      <c r="J245" s="191" t="s">
        <v>9910</v>
      </c>
      <c r="K245" s="191" t="s">
        <v>42</v>
      </c>
      <c r="L245" s="35" t="str">
        <f t="shared" si="12"/>
        <v>舛永　心音 (2)</v>
      </c>
      <c r="M245" s="34" t="str">
        <f t="shared" si="13"/>
        <v>06</v>
      </c>
      <c r="N245" s="35" t="str">
        <f t="shared" si="14"/>
        <v>Kokone MASUNAGA (06)</v>
      </c>
      <c r="O245" s="35">
        <f t="shared" si="15"/>
        <v>200000255</v>
      </c>
    </row>
    <row r="246" spans="1:15" ht="18">
      <c r="A246" s="190">
        <v>256</v>
      </c>
      <c r="B246" s="2">
        <v>492246</v>
      </c>
      <c r="C246" s="191" t="s">
        <v>1384</v>
      </c>
      <c r="D246" s="191" t="s">
        <v>9911</v>
      </c>
      <c r="E246" s="191" t="s">
        <v>9912</v>
      </c>
      <c r="F246" s="192" t="s">
        <v>5880</v>
      </c>
      <c r="G246" s="191">
        <v>2</v>
      </c>
      <c r="H246" s="191" t="s">
        <v>5759</v>
      </c>
      <c r="I246" s="191" t="s">
        <v>207</v>
      </c>
      <c r="J246" s="191" t="s">
        <v>210</v>
      </c>
      <c r="K246" s="191" t="s">
        <v>42</v>
      </c>
      <c r="L246" s="35" t="str">
        <f t="shared" si="12"/>
        <v>松山　奈穂 (2)</v>
      </c>
      <c r="M246" s="34" t="str">
        <f t="shared" si="13"/>
        <v>05</v>
      </c>
      <c r="N246" s="35" t="str">
        <f t="shared" si="14"/>
        <v>Nao MATSUYAMA (05)</v>
      </c>
      <c r="O246" s="35">
        <f t="shared" si="15"/>
        <v>200000256</v>
      </c>
    </row>
    <row r="247" spans="1:15" ht="18">
      <c r="A247" s="190">
        <v>257</v>
      </c>
      <c r="B247" s="2">
        <v>492246</v>
      </c>
      <c r="C247" s="191" t="s">
        <v>1384</v>
      </c>
      <c r="D247" s="191" t="s">
        <v>9913</v>
      </c>
      <c r="E247" s="191" t="s">
        <v>9914</v>
      </c>
      <c r="F247" s="192" t="s">
        <v>5974</v>
      </c>
      <c r="G247" s="191">
        <v>2</v>
      </c>
      <c r="H247" s="191" t="s">
        <v>5760</v>
      </c>
      <c r="I247" s="191" t="s">
        <v>2190</v>
      </c>
      <c r="J247" s="191" t="s">
        <v>6786</v>
      </c>
      <c r="K247" s="191" t="s">
        <v>42</v>
      </c>
      <c r="L247" s="35" t="str">
        <f t="shared" si="12"/>
        <v>柳井　蓮音 (2)</v>
      </c>
      <c r="M247" s="34" t="str">
        <f t="shared" si="13"/>
        <v>05</v>
      </c>
      <c r="N247" s="35" t="str">
        <f t="shared" si="14"/>
        <v>Renon YANAI (05)</v>
      </c>
      <c r="O247" s="35">
        <f t="shared" si="15"/>
        <v>200000257</v>
      </c>
    </row>
    <row r="248" spans="1:15" ht="18">
      <c r="A248" s="190">
        <v>258</v>
      </c>
      <c r="B248" s="2">
        <v>492246</v>
      </c>
      <c r="C248" s="191" t="s">
        <v>1384</v>
      </c>
      <c r="D248" s="191" t="s">
        <v>9915</v>
      </c>
      <c r="E248" s="191" t="s">
        <v>9916</v>
      </c>
      <c r="F248" s="192" t="s">
        <v>7074</v>
      </c>
      <c r="G248" s="191">
        <v>2</v>
      </c>
      <c r="H248" s="191" t="s">
        <v>5760</v>
      </c>
      <c r="I248" s="191" t="s">
        <v>6912</v>
      </c>
      <c r="J248" s="191" t="s">
        <v>9917</v>
      </c>
      <c r="K248" s="191" t="s">
        <v>42</v>
      </c>
      <c r="L248" s="35" t="str">
        <f t="shared" si="12"/>
        <v>柳　美幸 (2)</v>
      </c>
      <c r="M248" s="34" t="str">
        <f t="shared" si="13"/>
        <v>05</v>
      </c>
      <c r="N248" s="35" t="str">
        <f t="shared" si="14"/>
        <v>Miyuki YANAGI (05)</v>
      </c>
      <c r="O248" s="35">
        <f t="shared" si="15"/>
        <v>200000258</v>
      </c>
    </row>
    <row r="249" spans="1:15" ht="18">
      <c r="A249" s="190">
        <v>259</v>
      </c>
      <c r="B249" s="2">
        <v>492246</v>
      </c>
      <c r="C249" s="191" t="s">
        <v>1384</v>
      </c>
      <c r="D249" s="191" t="s">
        <v>9918</v>
      </c>
      <c r="E249" s="191" t="s">
        <v>9919</v>
      </c>
      <c r="F249" s="192" t="s">
        <v>6356</v>
      </c>
      <c r="G249" s="191">
        <v>2</v>
      </c>
      <c r="H249" s="191" t="s">
        <v>5768</v>
      </c>
      <c r="I249" s="191" t="s">
        <v>274</v>
      </c>
      <c r="J249" s="191" t="s">
        <v>2168</v>
      </c>
      <c r="K249" s="191" t="s">
        <v>42</v>
      </c>
      <c r="L249" s="35" t="str">
        <f t="shared" si="12"/>
        <v>山本　花音 (2)</v>
      </c>
      <c r="M249" s="34" t="str">
        <f t="shared" si="13"/>
        <v>05</v>
      </c>
      <c r="N249" s="35" t="str">
        <f t="shared" si="14"/>
        <v>Hanane YAMAMOTO (05)</v>
      </c>
      <c r="O249" s="35">
        <f t="shared" si="15"/>
        <v>200000259</v>
      </c>
    </row>
    <row r="250" spans="1:15" ht="18">
      <c r="A250" s="190">
        <v>260</v>
      </c>
      <c r="B250" s="2">
        <v>492246</v>
      </c>
      <c r="C250" s="191" t="s">
        <v>1384</v>
      </c>
      <c r="D250" s="191" t="s">
        <v>9920</v>
      </c>
      <c r="E250" s="191" t="s">
        <v>9921</v>
      </c>
      <c r="F250" s="192" t="s">
        <v>7791</v>
      </c>
      <c r="G250" s="191">
        <v>1</v>
      </c>
      <c r="H250" s="191" t="s">
        <v>5760</v>
      </c>
      <c r="I250" s="191" t="s">
        <v>9922</v>
      </c>
      <c r="J250" s="191" t="s">
        <v>1310</v>
      </c>
      <c r="K250" s="191" t="s">
        <v>42</v>
      </c>
      <c r="L250" s="35" t="str">
        <f t="shared" si="12"/>
        <v>家氏　玲奈 (1)</v>
      </c>
      <c r="M250" s="34" t="str">
        <f t="shared" si="13"/>
        <v>06</v>
      </c>
      <c r="N250" s="35" t="str">
        <f t="shared" si="14"/>
        <v>Rena IEUJI (06)</v>
      </c>
      <c r="O250" s="35">
        <f t="shared" si="15"/>
        <v>200000260</v>
      </c>
    </row>
    <row r="251" spans="1:15" ht="18">
      <c r="A251" s="190">
        <v>261</v>
      </c>
      <c r="B251" s="2">
        <v>492246</v>
      </c>
      <c r="C251" s="191" t="s">
        <v>1384</v>
      </c>
      <c r="D251" s="191" t="s">
        <v>1453</v>
      </c>
      <c r="E251" s="191" t="s">
        <v>9923</v>
      </c>
      <c r="F251" s="192" t="s">
        <v>7286</v>
      </c>
      <c r="G251" s="191">
        <v>1</v>
      </c>
      <c r="H251" s="191" t="s">
        <v>5760</v>
      </c>
      <c r="I251" s="191" t="s">
        <v>560</v>
      </c>
      <c r="J251" s="191" t="s">
        <v>9924</v>
      </c>
      <c r="K251" s="191" t="s">
        <v>42</v>
      </c>
      <c r="L251" s="35" t="str">
        <f t="shared" si="12"/>
        <v>池田　朱里 (1)</v>
      </c>
      <c r="M251" s="34" t="str">
        <f t="shared" si="13"/>
        <v>06</v>
      </c>
      <c r="N251" s="35" t="str">
        <f t="shared" si="14"/>
        <v>Syuri IKEDA (06)</v>
      </c>
      <c r="O251" s="35">
        <f t="shared" si="15"/>
        <v>200000261</v>
      </c>
    </row>
    <row r="252" spans="1:15" ht="18">
      <c r="A252" s="190">
        <v>262</v>
      </c>
      <c r="B252" s="2">
        <v>492246</v>
      </c>
      <c r="C252" s="191" t="s">
        <v>1384</v>
      </c>
      <c r="D252" s="191" t="s">
        <v>9925</v>
      </c>
      <c r="E252" s="191" t="s">
        <v>9926</v>
      </c>
      <c r="F252" s="192" t="s">
        <v>9927</v>
      </c>
      <c r="G252" s="191">
        <v>1</v>
      </c>
      <c r="H252" s="191" t="s">
        <v>5760</v>
      </c>
      <c r="I252" s="191" t="s">
        <v>278</v>
      </c>
      <c r="J252" s="191" t="s">
        <v>1306</v>
      </c>
      <c r="K252" s="191" t="s">
        <v>42</v>
      </c>
      <c r="L252" s="35" t="str">
        <f t="shared" si="12"/>
        <v>井上　柚奈 (1)</v>
      </c>
      <c r="M252" s="34" t="str">
        <f t="shared" si="13"/>
        <v>07</v>
      </c>
      <c r="N252" s="35" t="str">
        <f t="shared" si="14"/>
        <v>Yuna INOUE (07)</v>
      </c>
      <c r="O252" s="35">
        <f t="shared" si="15"/>
        <v>200000262</v>
      </c>
    </row>
    <row r="253" spans="1:15" ht="18">
      <c r="A253" s="190">
        <v>263</v>
      </c>
      <c r="B253" s="2">
        <v>492246</v>
      </c>
      <c r="C253" s="191" t="s">
        <v>1384</v>
      </c>
      <c r="D253" s="191" t="s">
        <v>9928</v>
      </c>
      <c r="E253" s="191" t="s">
        <v>9929</v>
      </c>
      <c r="F253" s="192" t="s">
        <v>6163</v>
      </c>
      <c r="G253" s="191">
        <v>1</v>
      </c>
      <c r="H253" s="191" t="s">
        <v>5759</v>
      </c>
      <c r="I253" s="191" t="s">
        <v>1067</v>
      </c>
      <c r="J253" s="191" t="s">
        <v>1234</v>
      </c>
      <c r="K253" s="191" t="s">
        <v>42</v>
      </c>
      <c r="L253" s="35" t="str">
        <f t="shared" si="12"/>
        <v>井村　愛奈 (1)</v>
      </c>
      <c r="M253" s="34" t="str">
        <f t="shared" si="13"/>
        <v>06</v>
      </c>
      <c r="N253" s="35" t="str">
        <f t="shared" si="14"/>
        <v>Aina IMURA (06)</v>
      </c>
      <c r="O253" s="35">
        <f t="shared" si="15"/>
        <v>200000263</v>
      </c>
    </row>
    <row r="254" spans="1:15" ht="18">
      <c r="A254" s="190">
        <v>264</v>
      </c>
      <c r="B254" s="2">
        <v>492246</v>
      </c>
      <c r="C254" s="191" t="s">
        <v>1384</v>
      </c>
      <c r="D254" s="191" t="s">
        <v>9930</v>
      </c>
      <c r="E254" s="191" t="s">
        <v>9931</v>
      </c>
      <c r="F254" s="192" t="s">
        <v>7144</v>
      </c>
      <c r="G254" s="191">
        <v>1</v>
      </c>
      <c r="H254" s="191" t="s">
        <v>5760</v>
      </c>
      <c r="I254" s="191" t="s">
        <v>95</v>
      </c>
      <c r="J254" s="191" t="s">
        <v>1344</v>
      </c>
      <c r="K254" s="191" t="s">
        <v>42</v>
      </c>
      <c r="L254" s="35" t="str">
        <f t="shared" si="12"/>
        <v>上田　梨央 (1)</v>
      </c>
      <c r="M254" s="34" t="str">
        <f t="shared" si="13"/>
        <v>06</v>
      </c>
      <c r="N254" s="35" t="str">
        <f t="shared" si="14"/>
        <v>Rio UEDA (06)</v>
      </c>
      <c r="O254" s="35">
        <f t="shared" si="15"/>
        <v>200000264</v>
      </c>
    </row>
    <row r="255" spans="1:15" ht="18">
      <c r="A255" s="190">
        <v>265</v>
      </c>
      <c r="B255" s="2">
        <v>492246</v>
      </c>
      <c r="C255" s="191" t="s">
        <v>1384</v>
      </c>
      <c r="D255" s="191" t="s">
        <v>9932</v>
      </c>
      <c r="E255" s="191" t="s">
        <v>9933</v>
      </c>
      <c r="F255" s="192" t="s">
        <v>7258</v>
      </c>
      <c r="G255" s="191">
        <v>1</v>
      </c>
      <c r="H255" s="191" t="s">
        <v>5760</v>
      </c>
      <c r="I255" s="191" t="s">
        <v>9934</v>
      </c>
      <c r="J255" s="191" t="s">
        <v>4394</v>
      </c>
      <c r="K255" s="191" t="s">
        <v>42</v>
      </c>
      <c r="L255" s="35" t="str">
        <f t="shared" si="12"/>
        <v>梶尾　彩智 (1)</v>
      </c>
      <c r="M255" s="34" t="str">
        <f t="shared" si="13"/>
        <v>06</v>
      </c>
      <c r="N255" s="35" t="str">
        <f t="shared" si="14"/>
        <v>Sachi KAJIO (06)</v>
      </c>
      <c r="O255" s="35">
        <f t="shared" si="15"/>
        <v>200000265</v>
      </c>
    </row>
    <row r="256" spans="1:15" ht="18">
      <c r="A256" s="190">
        <v>266</v>
      </c>
      <c r="B256" s="2">
        <v>492246</v>
      </c>
      <c r="C256" s="191" t="s">
        <v>1384</v>
      </c>
      <c r="D256" s="191" t="s">
        <v>9935</v>
      </c>
      <c r="E256" s="191" t="s">
        <v>9936</v>
      </c>
      <c r="F256" s="192" t="s">
        <v>9937</v>
      </c>
      <c r="G256" s="191">
        <v>1</v>
      </c>
      <c r="H256" s="191" t="s">
        <v>5759</v>
      </c>
      <c r="I256" s="191" t="s">
        <v>9938</v>
      </c>
      <c r="J256" s="191" t="s">
        <v>9939</v>
      </c>
      <c r="K256" s="191" t="s">
        <v>42</v>
      </c>
      <c r="L256" s="35" t="str">
        <f t="shared" si="12"/>
        <v>清弘　麻瑠 (1)</v>
      </c>
      <c r="M256" s="34" t="str">
        <f t="shared" si="13"/>
        <v>06</v>
      </c>
      <c r="N256" s="35" t="str">
        <f t="shared" si="14"/>
        <v>Maru KIYOHIRO (06)</v>
      </c>
      <c r="O256" s="35">
        <f t="shared" si="15"/>
        <v>200000266</v>
      </c>
    </row>
    <row r="257" spans="1:15" ht="18">
      <c r="A257" s="190">
        <v>267</v>
      </c>
      <c r="B257" s="2">
        <v>492246</v>
      </c>
      <c r="C257" s="191" t="s">
        <v>1384</v>
      </c>
      <c r="D257" s="191" t="s">
        <v>9940</v>
      </c>
      <c r="E257" s="191" t="s">
        <v>9941</v>
      </c>
      <c r="F257" s="192" t="s">
        <v>7435</v>
      </c>
      <c r="G257" s="191">
        <v>1</v>
      </c>
      <c r="H257" s="191" t="s">
        <v>5760</v>
      </c>
      <c r="I257" s="191" t="s">
        <v>410</v>
      </c>
      <c r="J257" s="191" t="s">
        <v>9942</v>
      </c>
      <c r="K257" s="191" t="s">
        <v>42</v>
      </c>
      <c r="L257" s="35" t="str">
        <f t="shared" si="12"/>
        <v>後藤　萌奈 (1)</v>
      </c>
      <c r="M257" s="34" t="str">
        <f t="shared" si="13"/>
        <v>06</v>
      </c>
      <c r="N257" s="35" t="str">
        <f t="shared" si="14"/>
        <v>Mona GOTO (06)</v>
      </c>
      <c r="O257" s="35">
        <f t="shared" si="15"/>
        <v>200000267</v>
      </c>
    </row>
    <row r="258" spans="1:15" ht="18">
      <c r="A258" s="190">
        <v>268</v>
      </c>
      <c r="B258" s="2">
        <v>492246</v>
      </c>
      <c r="C258" s="191" t="s">
        <v>1384</v>
      </c>
      <c r="D258" s="191" t="s">
        <v>9943</v>
      </c>
      <c r="E258" s="191" t="s">
        <v>9944</v>
      </c>
      <c r="F258" s="192" t="s">
        <v>7435</v>
      </c>
      <c r="G258" s="191">
        <v>1</v>
      </c>
      <c r="H258" s="191" t="s">
        <v>5759</v>
      </c>
      <c r="I258" s="191" t="s">
        <v>699</v>
      </c>
      <c r="J258" s="191" t="s">
        <v>5424</v>
      </c>
      <c r="K258" s="191" t="s">
        <v>42</v>
      </c>
      <c r="L258" s="35" t="str">
        <f t="shared" ref="L258:L321" si="16">IF($A258="","",$D258&amp;" ("&amp;$G258&amp;")")</f>
        <v>高原　侑楽 (1)</v>
      </c>
      <c r="M258" s="34" t="str">
        <f t="shared" ref="M258:M321" si="17">IF($A258="","",RIGHT(YEAR($F258),2))</f>
        <v>06</v>
      </c>
      <c r="N258" s="35" t="str">
        <f t="shared" ref="N258:N321" si="18">IF($A258="","",$J258&amp;" "&amp;$I258&amp;" ("&amp;$M258&amp;")")</f>
        <v>Uta TAKAHARA (06)</v>
      </c>
      <c r="O258" s="35">
        <f t="shared" ref="O258:O321" si="19">IF($A258="","",200000000+$A258)</f>
        <v>200000268</v>
      </c>
    </row>
    <row r="259" spans="1:15" ht="18">
      <c r="A259" s="190">
        <v>269</v>
      </c>
      <c r="B259" s="2">
        <v>492246</v>
      </c>
      <c r="C259" s="191" t="s">
        <v>1384</v>
      </c>
      <c r="D259" s="191" t="s">
        <v>9945</v>
      </c>
      <c r="E259" s="191" t="s">
        <v>9946</v>
      </c>
      <c r="F259" s="192" t="s">
        <v>9143</v>
      </c>
      <c r="G259" s="191">
        <v>1</v>
      </c>
      <c r="H259" s="191" t="s">
        <v>5760</v>
      </c>
      <c r="I259" s="191" t="s">
        <v>765</v>
      </c>
      <c r="J259" s="191" t="s">
        <v>1304</v>
      </c>
      <c r="K259" s="191" t="s">
        <v>42</v>
      </c>
      <c r="L259" s="35" t="str">
        <f t="shared" si="16"/>
        <v>田上　京夏 (1)</v>
      </c>
      <c r="M259" s="34" t="str">
        <f t="shared" si="17"/>
        <v>06</v>
      </c>
      <c r="N259" s="35" t="str">
        <f t="shared" si="18"/>
        <v>Kyoka TANOUE (06)</v>
      </c>
      <c r="O259" s="35">
        <f t="shared" si="19"/>
        <v>200000269</v>
      </c>
    </row>
    <row r="260" spans="1:15" ht="18">
      <c r="A260" s="190">
        <v>270</v>
      </c>
      <c r="B260" s="2">
        <v>492246</v>
      </c>
      <c r="C260" s="191" t="s">
        <v>1384</v>
      </c>
      <c r="D260" s="191" t="s">
        <v>9947</v>
      </c>
      <c r="E260" s="191" t="s">
        <v>9948</v>
      </c>
      <c r="F260" s="192" t="s">
        <v>9777</v>
      </c>
      <c r="G260" s="191">
        <v>1</v>
      </c>
      <c r="H260" s="191" t="s">
        <v>5946</v>
      </c>
      <c r="I260" s="191" t="s">
        <v>9949</v>
      </c>
      <c r="J260" s="191" t="s">
        <v>964</v>
      </c>
      <c r="K260" s="191" t="s">
        <v>42</v>
      </c>
      <c r="L260" s="35" t="str">
        <f t="shared" si="16"/>
        <v>道見　日和 (1)</v>
      </c>
      <c r="M260" s="34" t="str">
        <f t="shared" si="17"/>
        <v>07</v>
      </c>
      <c r="N260" s="35" t="str">
        <f t="shared" si="18"/>
        <v>Hiyori DOUMI (07)</v>
      </c>
      <c r="O260" s="35">
        <f t="shared" si="19"/>
        <v>200000270</v>
      </c>
    </row>
    <row r="261" spans="1:15" ht="18">
      <c r="A261" s="190">
        <v>271</v>
      </c>
      <c r="B261" s="2">
        <v>492246</v>
      </c>
      <c r="C261" s="191" t="s">
        <v>1384</v>
      </c>
      <c r="D261" s="191" t="s">
        <v>9950</v>
      </c>
      <c r="E261" s="191" t="s">
        <v>9951</v>
      </c>
      <c r="F261" s="192" t="s">
        <v>9952</v>
      </c>
      <c r="G261" s="191">
        <v>1</v>
      </c>
      <c r="H261" s="191" t="s">
        <v>5779</v>
      </c>
      <c r="I261" s="191" t="s">
        <v>9953</v>
      </c>
      <c r="J261" s="191" t="s">
        <v>9954</v>
      </c>
      <c r="K261" s="191" t="s">
        <v>42</v>
      </c>
      <c r="L261" s="35" t="str">
        <f t="shared" si="16"/>
        <v>友田　一花 (1)</v>
      </c>
      <c r="M261" s="34" t="str">
        <f t="shared" si="17"/>
        <v>06</v>
      </c>
      <c r="N261" s="35" t="str">
        <f t="shared" si="18"/>
        <v>Hitoka TOMODA (06)</v>
      </c>
      <c r="O261" s="35">
        <f t="shared" si="19"/>
        <v>200000271</v>
      </c>
    </row>
    <row r="262" spans="1:15" ht="18">
      <c r="A262" s="190">
        <v>272</v>
      </c>
      <c r="B262" s="2">
        <v>492246</v>
      </c>
      <c r="C262" s="191" t="s">
        <v>1384</v>
      </c>
      <c r="D262" s="191" t="s">
        <v>9955</v>
      </c>
      <c r="E262" s="191" t="s">
        <v>9956</v>
      </c>
      <c r="F262" s="192" t="s">
        <v>9330</v>
      </c>
      <c r="G262" s="191">
        <v>1</v>
      </c>
      <c r="H262" s="191" t="s">
        <v>6024</v>
      </c>
      <c r="I262" s="191" t="s">
        <v>583</v>
      </c>
      <c r="J262" s="191" t="s">
        <v>1351</v>
      </c>
      <c r="K262" s="191" t="s">
        <v>42</v>
      </c>
      <c r="L262" s="35" t="str">
        <f t="shared" si="16"/>
        <v>中井　愛梨 (1)</v>
      </c>
      <c r="M262" s="34" t="str">
        <f t="shared" si="17"/>
        <v>06</v>
      </c>
      <c r="N262" s="35" t="str">
        <f t="shared" si="18"/>
        <v>Airi NAKAI (06)</v>
      </c>
      <c r="O262" s="35">
        <f t="shared" si="19"/>
        <v>200000272</v>
      </c>
    </row>
    <row r="263" spans="1:15" ht="18">
      <c r="A263" s="190">
        <v>273</v>
      </c>
      <c r="B263" s="2">
        <v>492246</v>
      </c>
      <c r="C263" s="191" t="s">
        <v>1384</v>
      </c>
      <c r="D263" s="191" t="s">
        <v>9957</v>
      </c>
      <c r="E263" s="191" t="s">
        <v>9958</v>
      </c>
      <c r="F263" s="192" t="s">
        <v>8906</v>
      </c>
      <c r="G263" s="191">
        <v>1</v>
      </c>
      <c r="H263" s="191" t="s">
        <v>6024</v>
      </c>
      <c r="I263" s="191" t="s">
        <v>356</v>
      </c>
      <c r="J263" s="191" t="s">
        <v>541</v>
      </c>
      <c r="K263" s="191" t="s">
        <v>42</v>
      </c>
      <c r="L263" s="35" t="str">
        <f t="shared" si="16"/>
        <v>西山　青空 (1)</v>
      </c>
      <c r="M263" s="34" t="str">
        <f t="shared" si="17"/>
        <v>07</v>
      </c>
      <c r="N263" s="35" t="str">
        <f t="shared" si="18"/>
        <v>Sora NISHIYAMA (07)</v>
      </c>
      <c r="O263" s="35">
        <f t="shared" si="19"/>
        <v>200000273</v>
      </c>
    </row>
    <row r="264" spans="1:15" ht="18">
      <c r="A264" s="190">
        <v>274</v>
      </c>
      <c r="B264" s="2">
        <v>492246</v>
      </c>
      <c r="C264" s="191" t="s">
        <v>1384</v>
      </c>
      <c r="D264" s="191" t="s">
        <v>9959</v>
      </c>
      <c r="E264" s="191" t="s">
        <v>9960</v>
      </c>
      <c r="F264" s="192" t="s">
        <v>8120</v>
      </c>
      <c r="G264" s="191">
        <v>1</v>
      </c>
      <c r="H264" s="191" t="s">
        <v>5760</v>
      </c>
      <c r="I264" s="191" t="s">
        <v>473</v>
      </c>
      <c r="J264" s="191" t="s">
        <v>9961</v>
      </c>
      <c r="K264" s="191" t="s">
        <v>42</v>
      </c>
      <c r="L264" s="35" t="str">
        <f t="shared" si="16"/>
        <v>長谷川　詩真 (1)</v>
      </c>
      <c r="M264" s="34" t="str">
        <f t="shared" si="17"/>
        <v>06</v>
      </c>
      <c r="N264" s="35" t="str">
        <f t="shared" si="18"/>
        <v>Shima HASEGAWA (06)</v>
      </c>
      <c r="O264" s="35">
        <f t="shared" si="19"/>
        <v>200000274</v>
      </c>
    </row>
    <row r="265" spans="1:15" ht="18">
      <c r="A265" s="190">
        <v>275</v>
      </c>
      <c r="B265" s="2">
        <v>492246</v>
      </c>
      <c r="C265" s="191" t="s">
        <v>1384</v>
      </c>
      <c r="D265" s="191" t="s">
        <v>9962</v>
      </c>
      <c r="E265" s="191" t="s">
        <v>9963</v>
      </c>
      <c r="F265" s="192" t="s">
        <v>9964</v>
      </c>
      <c r="G265" s="191">
        <v>1</v>
      </c>
      <c r="H265" s="191" t="s">
        <v>5760</v>
      </c>
      <c r="I265" s="191" t="s">
        <v>9965</v>
      </c>
      <c r="J265" s="191" t="s">
        <v>1442</v>
      </c>
      <c r="K265" s="191" t="s">
        <v>42</v>
      </c>
      <c r="L265" s="35" t="str">
        <f t="shared" si="16"/>
        <v>福安　瑠奈 (1)</v>
      </c>
      <c r="M265" s="34" t="str">
        <f t="shared" si="17"/>
        <v>06</v>
      </c>
      <c r="N265" s="35" t="str">
        <f t="shared" si="18"/>
        <v>Runa FUKUYASU (06)</v>
      </c>
      <c r="O265" s="35">
        <f t="shared" si="19"/>
        <v>200000275</v>
      </c>
    </row>
    <row r="266" spans="1:15" ht="18">
      <c r="A266" s="190">
        <v>276</v>
      </c>
      <c r="B266" s="2">
        <v>492246</v>
      </c>
      <c r="C266" s="191" t="s">
        <v>1384</v>
      </c>
      <c r="D266" s="191" t="s">
        <v>9966</v>
      </c>
      <c r="E266" s="191" t="s">
        <v>9967</v>
      </c>
      <c r="F266" s="192" t="s">
        <v>9968</v>
      </c>
      <c r="G266" s="191">
        <v>1</v>
      </c>
      <c r="H266" s="191" t="s">
        <v>5759</v>
      </c>
      <c r="I266" s="191" t="s">
        <v>204</v>
      </c>
      <c r="J266" s="191" t="s">
        <v>1233</v>
      </c>
      <c r="K266" s="191" t="s">
        <v>42</v>
      </c>
      <c r="L266" s="35" t="str">
        <f t="shared" si="16"/>
        <v>藤田　美來 (1)</v>
      </c>
      <c r="M266" s="34" t="str">
        <f t="shared" si="17"/>
        <v>06</v>
      </c>
      <c r="N266" s="35" t="str">
        <f t="shared" si="18"/>
        <v>Miku FUJITA (06)</v>
      </c>
      <c r="O266" s="35">
        <f t="shared" si="19"/>
        <v>200000276</v>
      </c>
    </row>
    <row r="267" spans="1:15" ht="18">
      <c r="A267" s="190">
        <v>277</v>
      </c>
      <c r="B267" s="2">
        <v>492246</v>
      </c>
      <c r="C267" s="191" t="s">
        <v>1384</v>
      </c>
      <c r="D267" s="191" t="s">
        <v>9969</v>
      </c>
      <c r="E267" s="191" t="s">
        <v>9970</v>
      </c>
      <c r="F267" s="192" t="s">
        <v>8115</v>
      </c>
      <c r="G267" s="191">
        <v>1</v>
      </c>
      <c r="H267" s="191" t="s">
        <v>5760</v>
      </c>
      <c r="I267" s="191" t="s">
        <v>3019</v>
      </c>
      <c r="J267" s="191" t="s">
        <v>1285</v>
      </c>
      <c r="K267" s="191" t="s">
        <v>42</v>
      </c>
      <c r="L267" s="35" t="str">
        <f t="shared" si="16"/>
        <v>古田　こころ (1)</v>
      </c>
      <c r="M267" s="34" t="str">
        <f t="shared" si="17"/>
        <v>06</v>
      </c>
      <c r="N267" s="35" t="str">
        <f t="shared" si="18"/>
        <v>Kokoro FURUTA (06)</v>
      </c>
      <c r="O267" s="35">
        <f t="shared" si="19"/>
        <v>200000277</v>
      </c>
    </row>
    <row r="268" spans="1:15" ht="18">
      <c r="A268" s="190">
        <v>278</v>
      </c>
      <c r="B268" s="2">
        <v>492246</v>
      </c>
      <c r="C268" s="191" t="s">
        <v>1384</v>
      </c>
      <c r="D268" s="191" t="s">
        <v>9971</v>
      </c>
      <c r="E268" s="191" t="s">
        <v>9972</v>
      </c>
      <c r="F268" s="192" t="s">
        <v>9973</v>
      </c>
      <c r="G268" s="191">
        <v>1</v>
      </c>
      <c r="H268" s="191" t="s">
        <v>5759</v>
      </c>
      <c r="I268" s="191" t="s">
        <v>207</v>
      </c>
      <c r="J268" s="191" t="s">
        <v>1477</v>
      </c>
      <c r="K268" s="191" t="s">
        <v>42</v>
      </c>
      <c r="L268" s="35" t="str">
        <f t="shared" si="16"/>
        <v>松山　沙悠 (1)</v>
      </c>
      <c r="M268" s="34" t="str">
        <f t="shared" si="17"/>
        <v>07</v>
      </c>
      <c r="N268" s="35" t="str">
        <f t="shared" si="18"/>
        <v>Sayu MATSUYAMA (07)</v>
      </c>
      <c r="O268" s="35">
        <f t="shared" si="19"/>
        <v>200000278</v>
      </c>
    </row>
    <row r="269" spans="1:15" ht="18">
      <c r="A269" s="190">
        <v>279</v>
      </c>
      <c r="B269" s="2">
        <v>492246</v>
      </c>
      <c r="C269" s="191" t="s">
        <v>1384</v>
      </c>
      <c r="D269" s="191" t="s">
        <v>9974</v>
      </c>
      <c r="E269" s="191" t="s">
        <v>9975</v>
      </c>
      <c r="F269" s="192" t="s">
        <v>9927</v>
      </c>
      <c r="G269" s="191">
        <v>1</v>
      </c>
      <c r="H269" s="191" t="s">
        <v>5779</v>
      </c>
      <c r="I269" s="191" t="s">
        <v>542</v>
      </c>
      <c r="J269" s="191" t="s">
        <v>1272</v>
      </c>
      <c r="K269" s="191" t="s">
        <v>42</v>
      </c>
      <c r="L269" s="35" t="str">
        <f t="shared" si="16"/>
        <v>三上　優芽 (1)</v>
      </c>
      <c r="M269" s="34" t="str">
        <f t="shared" si="17"/>
        <v>07</v>
      </c>
      <c r="N269" s="35" t="str">
        <f t="shared" si="18"/>
        <v>Yume MIKAMI (07)</v>
      </c>
      <c r="O269" s="35">
        <f t="shared" si="19"/>
        <v>200000279</v>
      </c>
    </row>
    <row r="270" spans="1:15" ht="18">
      <c r="A270" s="190">
        <v>280</v>
      </c>
      <c r="B270" s="2">
        <v>492246</v>
      </c>
      <c r="C270" s="191" t="s">
        <v>1384</v>
      </c>
      <c r="D270" s="191" t="s">
        <v>1348</v>
      </c>
      <c r="E270" s="191" t="s">
        <v>1349</v>
      </c>
      <c r="F270" s="192" t="s">
        <v>8240</v>
      </c>
      <c r="G270" s="191">
        <v>1</v>
      </c>
      <c r="H270" s="191" t="s">
        <v>5759</v>
      </c>
      <c r="I270" s="191" t="s">
        <v>192</v>
      </c>
      <c r="J270" s="191" t="s">
        <v>1261</v>
      </c>
      <c r="K270" s="191" t="s">
        <v>42</v>
      </c>
      <c r="L270" s="35" t="str">
        <f t="shared" si="16"/>
        <v>山下　夏実 (1)</v>
      </c>
      <c r="M270" s="34" t="str">
        <f t="shared" si="17"/>
        <v>06</v>
      </c>
      <c r="N270" s="35" t="str">
        <f t="shared" si="18"/>
        <v>Natsumi YAMASHITA (06)</v>
      </c>
      <c r="O270" s="35">
        <f t="shared" si="19"/>
        <v>200000280</v>
      </c>
    </row>
    <row r="271" spans="1:15" ht="18">
      <c r="A271" s="190">
        <v>281</v>
      </c>
      <c r="B271" s="2">
        <v>492213</v>
      </c>
      <c r="C271" s="191" t="s">
        <v>438</v>
      </c>
      <c r="D271" s="191" t="s">
        <v>3174</v>
      </c>
      <c r="E271" s="191" t="s">
        <v>3175</v>
      </c>
      <c r="F271" s="192" t="s">
        <v>3714</v>
      </c>
      <c r="G271" s="191">
        <v>4</v>
      </c>
      <c r="H271" s="191" t="s">
        <v>5759</v>
      </c>
      <c r="I271" s="191" t="s">
        <v>3264</v>
      </c>
      <c r="J271" s="191" t="s">
        <v>3265</v>
      </c>
      <c r="K271" s="191" t="s">
        <v>42</v>
      </c>
      <c r="L271" s="35" t="str">
        <f t="shared" si="16"/>
        <v>波江野　夏帆 (4)</v>
      </c>
      <c r="M271" s="34" t="str">
        <f t="shared" si="17"/>
        <v>03</v>
      </c>
      <c r="N271" s="35" t="str">
        <f t="shared" si="18"/>
        <v>Natsuho HAENO (03)</v>
      </c>
      <c r="O271" s="35">
        <f t="shared" si="19"/>
        <v>200000281</v>
      </c>
    </row>
    <row r="272" spans="1:15" ht="18">
      <c r="A272" s="190">
        <v>282</v>
      </c>
      <c r="B272" s="2">
        <v>492213</v>
      </c>
      <c r="C272" s="191" t="s">
        <v>438</v>
      </c>
      <c r="D272" s="191" t="s">
        <v>3176</v>
      </c>
      <c r="E272" s="191" t="s">
        <v>3177</v>
      </c>
      <c r="F272" s="192" t="s">
        <v>3715</v>
      </c>
      <c r="G272" s="191">
        <v>4</v>
      </c>
      <c r="H272" s="191" t="s">
        <v>6027</v>
      </c>
      <c r="I272" s="191" t="s">
        <v>591</v>
      </c>
      <c r="J272" s="191" t="s">
        <v>1277</v>
      </c>
      <c r="K272" s="191" t="s">
        <v>42</v>
      </c>
      <c r="L272" s="35" t="str">
        <f t="shared" si="16"/>
        <v>矢野　遥楓 (4)</v>
      </c>
      <c r="M272" s="34" t="str">
        <f t="shared" si="17"/>
        <v>03</v>
      </c>
      <c r="N272" s="35" t="str">
        <f t="shared" si="18"/>
        <v>Haruka YANO (03)</v>
      </c>
      <c r="O272" s="35">
        <f t="shared" si="19"/>
        <v>200000282</v>
      </c>
    </row>
    <row r="273" spans="1:15" ht="18">
      <c r="A273" s="190">
        <v>283</v>
      </c>
      <c r="B273" s="2">
        <v>492213</v>
      </c>
      <c r="C273" s="191" t="s">
        <v>438</v>
      </c>
      <c r="D273" s="191" t="s">
        <v>3178</v>
      </c>
      <c r="E273" s="191" t="s">
        <v>3179</v>
      </c>
      <c r="F273" s="192" t="s">
        <v>3617</v>
      </c>
      <c r="G273" s="191">
        <v>4</v>
      </c>
      <c r="H273" s="191" t="s">
        <v>5830</v>
      </c>
      <c r="I273" s="191" t="s">
        <v>458</v>
      </c>
      <c r="J273" s="191" t="s">
        <v>1285</v>
      </c>
      <c r="K273" s="191" t="s">
        <v>42</v>
      </c>
      <c r="L273" s="35" t="str">
        <f t="shared" si="16"/>
        <v>川合　小想 (4)</v>
      </c>
      <c r="M273" s="34" t="str">
        <f t="shared" si="17"/>
        <v>03</v>
      </c>
      <c r="N273" s="35" t="str">
        <f t="shared" si="18"/>
        <v>Kokoro KAWAI (03)</v>
      </c>
      <c r="O273" s="35">
        <f t="shared" si="19"/>
        <v>200000283</v>
      </c>
    </row>
    <row r="274" spans="1:15" ht="18">
      <c r="A274" s="190">
        <v>284</v>
      </c>
      <c r="B274" s="2">
        <v>492213</v>
      </c>
      <c r="C274" s="191" t="s">
        <v>438</v>
      </c>
      <c r="D274" s="191" t="s">
        <v>3180</v>
      </c>
      <c r="E274" s="191" t="s">
        <v>3181</v>
      </c>
      <c r="F274" s="192" t="s">
        <v>3716</v>
      </c>
      <c r="G274" s="191">
        <v>4</v>
      </c>
      <c r="H274" s="191" t="s">
        <v>569</v>
      </c>
      <c r="I274" s="191" t="s">
        <v>1436</v>
      </c>
      <c r="J274" s="191" t="s">
        <v>3266</v>
      </c>
      <c r="K274" s="191" t="s">
        <v>42</v>
      </c>
      <c r="L274" s="35" t="str">
        <f t="shared" si="16"/>
        <v>進藤　きらら (4)</v>
      </c>
      <c r="M274" s="34" t="str">
        <f t="shared" si="17"/>
        <v>03</v>
      </c>
      <c r="N274" s="35" t="str">
        <f t="shared" si="18"/>
        <v>Kirara SHINDO (03)</v>
      </c>
      <c r="O274" s="35">
        <f t="shared" si="19"/>
        <v>200000284</v>
      </c>
    </row>
    <row r="275" spans="1:15" ht="18">
      <c r="A275" s="190">
        <v>285</v>
      </c>
      <c r="B275" s="2">
        <v>492213</v>
      </c>
      <c r="C275" s="191" t="s">
        <v>438</v>
      </c>
      <c r="D275" s="191" t="s">
        <v>3182</v>
      </c>
      <c r="E275" s="191" t="s">
        <v>3183</v>
      </c>
      <c r="F275" s="192" t="s">
        <v>3717</v>
      </c>
      <c r="G275" s="191">
        <v>4</v>
      </c>
      <c r="H275" s="191" t="s">
        <v>5996</v>
      </c>
      <c r="I275" s="191" t="s">
        <v>3267</v>
      </c>
      <c r="J275" s="191" t="s">
        <v>3268</v>
      </c>
      <c r="K275" s="191" t="s">
        <v>42</v>
      </c>
      <c r="L275" s="35" t="str">
        <f t="shared" si="16"/>
        <v>下間　星来 (4)</v>
      </c>
      <c r="M275" s="34" t="str">
        <f t="shared" si="17"/>
        <v>03</v>
      </c>
      <c r="N275" s="35" t="str">
        <f t="shared" si="18"/>
        <v>Seira SHIMOTSUMA (03)</v>
      </c>
      <c r="O275" s="35">
        <f t="shared" si="19"/>
        <v>200000285</v>
      </c>
    </row>
    <row r="276" spans="1:15" ht="18">
      <c r="A276" s="190">
        <v>286</v>
      </c>
      <c r="B276" s="2">
        <v>492213</v>
      </c>
      <c r="C276" s="191" t="s">
        <v>438</v>
      </c>
      <c r="D276" s="191" t="s">
        <v>3718</v>
      </c>
      <c r="E276" s="191" t="s">
        <v>3719</v>
      </c>
      <c r="F276" s="192" t="s">
        <v>3720</v>
      </c>
      <c r="G276" s="191">
        <v>4</v>
      </c>
      <c r="H276" s="191" t="s">
        <v>5759</v>
      </c>
      <c r="I276" s="191" t="s">
        <v>442</v>
      </c>
      <c r="J276" s="191" t="s">
        <v>541</v>
      </c>
      <c r="K276" s="191" t="s">
        <v>42</v>
      </c>
      <c r="L276" s="35" t="str">
        <f t="shared" si="16"/>
        <v>平田　空 (4)</v>
      </c>
      <c r="M276" s="34" t="str">
        <f t="shared" si="17"/>
        <v>03</v>
      </c>
      <c r="N276" s="35" t="str">
        <f t="shared" si="18"/>
        <v>Sora HIRATA (03)</v>
      </c>
      <c r="O276" s="35">
        <f t="shared" si="19"/>
        <v>200000286</v>
      </c>
    </row>
    <row r="277" spans="1:15" ht="18">
      <c r="A277" s="190">
        <v>287</v>
      </c>
      <c r="B277" s="2">
        <v>492213</v>
      </c>
      <c r="C277" s="191" t="s">
        <v>438</v>
      </c>
      <c r="D277" s="191" t="s">
        <v>3721</v>
      </c>
      <c r="E277" s="191" t="s">
        <v>3722</v>
      </c>
      <c r="F277" s="192" t="s">
        <v>3723</v>
      </c>
      <c r="G277" s="191">
        <v>4</v>
      </c>
      <c r="H277" s="191" t="s">
        <v>5769</v>
      </c>
      <c r="I277" s="191" t="s">
        <v>410</v>
      </c>
      <c r="J277" s="191" t="s">
        <v>2168</v>
      </c>
      <c r="K277" s="191" t="s">
        <v>42</v>
      </c>
      <c r="L277" s="35" t="str">
        <f t="shared" si="16"/>
        <v>後藤　花音 (4)</v>
      </c>
      <c r="M277" s="34" t="str">
        <f t="shared" si="17"/>
        <v>04</v>
      </c>
      <c r="N277" s="35" t="str">
        <f t="shared" si="18"/>
        <v>Hanane GOTO (04)</v>
      </c>
      <c r="O277" s="35">
        <f t="shared" si="19"/>
        <v>200000287</v>
      </c>
    </row>
    <row r="278" spans="1:15" ht="18">
      <c r="A278" s="190">
        <v>288</v>
      </c>
      <c r="B278" s="2">
        <v>492213</v>
      </c>
      <c r="C278" s="191" t="s">
        <v>438</v>
      </c>
      <c r="D278" s="191" t="s">
        <v>4354</v>
      </c>
      <c r="E278" s="191" t="s">
        <v>4355</v>
      </c>
      <c r="F278" s="192" t="s">
        <v>4356</v>
      </c>
      <c r="G278" s="191">
        <v>3</v>
      </c>
      <c r="H278" s="191" t="s">
        <v>5759</v>
      </c>
      <c r="I278" s="191" t="s">
        <v>4357</v>
      </c>
      <c r="J278" s="191" t="s">
        <v>541</v>
      </c>
      <c r="K278" s="191" t="s">
        <v>42</v>
      </c>
      <c r="L278" s="35" t="str">
        <f t="shared" si="16"/>
        <v>川島　空 (3)</v>
      </c>
      <c r="M278" s="34" t="str">
        <f t="shared" si="17"/>
        <v>04</v>
      </c>
      <c r="N278" s="35" t="str">
        <f t="shared" si="18"/>
        <v>Sora KAWASHIMA (04)</v>
      </c>
      <c r="O278" s="35">
        <f t="shared" si="19"/>
        <v>200000288</v>
      </c>
    </row>
    <row r="279" spans="1:15" ht="18">
      <c r="A279" s="190">
        <v>289</v>
      </c>
      <c r="B279" s="2">
        <v>492213</v>
      </c>
      <c r="C279" s="191" t="s">
        <v>438</v>
      </c>
      <c r="D279" s="191" t="s">
        <v>4358</v>
      </c>
      <c r="E279" s="191" t="s">
        <v>4359</v>
      </c>
      <c r="F279" s="192" t="s">
        <v>3655</v>
      </c>
      <c r="G279" s="191">
        <v>3</v>
      </c>
      <c r="H279" s="191" t="s">
        <v>5978</v>
      </c>
      <c r="I279" s="191" t="s">
        <v>623</v>
      </c>
      <c r="J279" s="191" t="s">
        <v>1287</v>
      </c>
      <c r="K279" s="191" t="s">
        <v>42</v>
      </c>
      <c r="L279" s="35" t="str">
        <f t="shared" si="16"/>
        <v>大久保　楓香 (3)</v>
      </c>
      <c r="M279" s="34" t="str">
        <f t="shared" si="17"/>
        <v>04</v>
      </c>
      <c r="N279" s="35" t="str">
        <f t="shared" si="18"/>
        <v>Fuka OKUBO (04)</v>
      </c>
      <c r="O279" s="35">
        <f t="shared" si="19"/>
        <v>200000289</v>
      </c>
    </row>
    <row r="280" spans="1:15" ht="18">
      <c r="A280" s="190">
        <v>290</v>
      </c>
      <c r="B280" s="2">
        <v>492213</v>
      </c>
      <c r="C280" s="191" t="s">
        <v>438</v>
      </c>
      <c r="D280" s="191" t="s">
        <v>4360</v>
      </c>
      <c r="E280" s="191" t="s">
        <v>4361</v>
      </c>
      <c r="F280" s="192" t="s">
        <v>4362</v>
      </c>
      <c r="G280" s="191">
        <v>3</v>
      </c>
      <c r="H280" s="191" t="s">
        <v>5759</v>
      </c>
      <c r="I280" s="191" t="s">
        <v>3099</v>
      </c>
      <c r="J280" s="191" t="s">
        <v>4363</v>
      </c>
      <c r="K280" s="191" t="s">
        <v>42</v>
      </c>
      <c r="L280" s="35" t="str">
        <f t="shared" si="16"/>
        <v>中原　鈴 (3)</v>
      </c>
      <c r="M280" s="34" t="str">
        <f t="shared" si="17"/>
        <v>04</v>
      </c>
      <c r="N280" s="35" t="str">
        <f t="shared" si="18"/>
        <v>Suzu NAKAHARA (04)</v>
      </c>
      <c r="O280" s="35">
        <f t="shared" si="19"/>
        <v>200000290</v>
      </c>
    </row>
    <row r="281" spans="1:15" ht="18">
      <c r="A281" s="190">
        <v>291</v>
      </c>
      <c r="B281" s="2">
        <v>492213</v>
      </c>
      <c r="C281" s="191" t="s">
        <v>438</v>
      </c>
      <c r="D281" s="191" t="s">
        <v>4364</v>
      </c>
      <c r="E281" s="191" t="s">
        <v>4365</v>
      </c>
      <c r="F281" s="192" t="s">
        <v>4078</v>
      </c>
      <c r="G281" s="191">
        <v>3</v>
      </c>
      <c r="H281" s="191" t="s">
        <v>5768</v>
      </c>
      <c r="I281" s="191" t="s">
        <v>441</v>
      </c>
      <c r="J281" s="191" t="s">
        <v>3289</v>
      </c>
      <c r="K281" s="191" t="s">
        <v>42</v>
      </c>
      <c r="L281" s="35" t="str">
        <f t="shared" si="16"/>
        <v>武田　光里 (3)</v>
      </c>
      <c r="M281" s="34" t="str">
        <f t="shared" si="17"/>
        <v>04</v>
      </c>
      <c r="N281" s="35" t="str">
        <f t="shared" si="18"/>
        <v>Hikari TAKEDA (04)</v>
      </c>
      <c r="O281" s="35">
        <f t="shared" si="19"/>
        <v>200000291</v>
      </c>
    </row>
    <row r="282" spans="1:15" ht="18">
      <c r="A282" s="190">
        <v>292</v>
      </c>
      <c r="B282" s="2">
        <v>492213</v>
      </c>
      <c r="C282" s="191" t="s">
        <v>438</v>
      </c>
      <c r="D282" s="191" t="s">
        <v>4366</v>
      </c>
      <c r="E282" s="191" t="s">
        <v>4367</v>
      </c>
      <c r="F282" s="192" t="s">
        <v>3957</v>
      </c>
      <c r="G282" s="191">
        <v>3</v>
      </c>
      <c r="H282" s="191" t="s">
        <v>5759</v>
      </c>
      <c r="I282" s="191" t="s">
        <v>4368</v>
      </c>
      <c r="J282" s="191" t="s">
        <v>1254</v>
      </c>
      <c r="K282" s="191" t="s">
        <v>42</v>
      </c>
      <c r="L282" s="35" t="str">
        <f t="shared" si="16"/>
        <v>利國　文音 (3)</v>
      </c>
      <c r="M282" s="34" t="str">
        <f t="shared" si="17"/>
        <v>04</v>
      </c>
      <c r="N282" s="35" t="str">
        <f t="shared" si="18"/>
        <v>Ayane TOSHIKUNI (04)</v>
      </c>
      <c r="O282" s="35">
        <f t="shared" si="19"/>
        <v>200000292</v>
      </c>
    </row>
    <row r="283" spans="1:15" ht="18">
      <c r="A283" s="190">
        <v>293</v>
      </c>
      <c r="B283" s="2">
        <v>492213</v>
      </c>
      <c r="C283" s="191" t="s">
        <v>438</v>
      </c>
      <c r="D283" s="191" t="s">
        <v>4419</v>
      </c>
      <c r="E283" s="191" t="s">
        <v>4420</v>
      </c>
      <c r="F283" s="192" t="s">
        <v>9976</v>
      </c>
      <c r="G283" s="191">
        <v>3</v>
      </c>
      <c r="H283" s="191" t="s">
        <v>5760</v>
      </c>
      <c r="I283" s="191" t="s">
        <v>4421</v>
      </c>
      <c r="J283" s="191" t="s">
        <v>4422</v>
      </c>
      <c r="K283" s="191" t="s">
        <v>42</v>
      </c>
      <c r="L283" s="35" t="str">
        <f t="shared" si="16"/>
        <v>片葺　かこ (3)</v>
      </c>
      <c r="M283" s="34" t="str">
        <f t="shared" si="17"/>
        <v>04</v>
      </c>
      <c r="N283" s="35" t="str">
        <f t="shared" si="18"/>
        <v>Kako KATABUKI (04)</v>
      </c>
      <c r="O283" s="35">
        <f t="shared" si="19"/>
        <v>200000293</v>
      </c>
    </row>
    <row r="284" spans="1:15" ht="18">
      <c r="A284" s="190">
        <v>294</v>
      </c>
      <c r="B284" s="2">
        <v>492213</v>
      </c>
      <c r="C284" s="191" t="s">
        <v>438</v>
      </c>
      <c r="D284" s="191" t="s">
        <v>4423</v>
      </c>
      <c r="E284" s="191" t="s">
        <v>4424</v>
      </c>
      <c r="F284" s="192" t="s">
        <v>4310</v>
      </c>
      <c r="G284" s="191">
        <v>3</v>
      </c>
      <c r="H284" s="191" t="s">
        <v>6074</v>
      </c>
      <c r="I284" s="191" t="s">
        <v>889</v>
      </c>
      <c r="J284" s="191" t="s">
        <v>1370</v>
      </c>
      <c r="K284" s="191" t="s">
        <v>42</v>
      </c>
      <c r="L284" s="35" t="str">
        <f t="shared" si="16"/>
        <v>細田　知花 (3)</v>
      </c>
      <c r="M284" s="34" t="str">
        <f t="shared" si="17"/>
        <v>04</v>
      </c>
      <c r="N284" s="35" t="str">
        <f t="shared" si="18"/>
        <v>Tomoka HOSODA (04)</v>
      </c>
      <c r="O284" s="35">
        <f t="shared" si="19"/>
        <v>200000294</v>
      </c>
    </row>
    <row r="285" spans="1:15" ht="18">
      <c r="A285" s="190">
        <v>295</v>
      </c>
      <c r="B285" s="2">
        <v>492213</v>
      </c>
      <c r="C285" s="191" t="s">
        <v>438</v>
      </c>
      <c r="D285" s="191" t="s">
        <v>4425</v>
      </c>
      <c r="E285" s="191" t="s">
        <v>4426</v>
      </c>
      <c r="F285" s="192" t="s">
        <v>4665</v>
      </c>
      <c r="G285" s="191">
        <v>3</v>
      </c>
      <c r="H285" s="191" t="s">
        <v>249</v>
      </c>
      <c r="I285" s="191" t="s">
        <v>747</v>
      </c>
      <c r="J285" s="191" t="s">
        <v>1295</v>
      </c>
      <c r="K285" s="191" t="s">
        <v>42</v>
      </c>
      <c r="L285" s="35" t="str">
        <f t="shared" si="16"/>
        <v>小松　夏歩 (3)</v>
      </c>
      <c r="M285" s="34" t="str">
        <f t="shared" si="17"/>
        <v>04</v>
      </c>
      <c r="N285" s="35" t="str">
        <f t="shared" si="18"/>
        <v>Kaho KOMATSU (04)</v>
      </c>
      <c r="O285" s="35">
        <f t="shared" si="19"/>
        <v>200000295</v>
      </c>
    </row>
    <row r="286" spans="1:15" ht="18">
      <c r="A286" s="190">
        <v>296</v>
      </c>
      <c r="B286" s="2">
        <v>492213</v>
      </c>
      <c r="C286" s="191" t="s">
        <v>438</v>
      </c>
      <c r="D286" s="191" t="s">
        <v>9977</v>
      </c>
      <c r="E286" s="191" t="s">
        <v>9978</v>
      </c>
      <c r="F286" s="192" t="s">
        <v>3577</v>
      </c>
      <c r="G286" s="191">
        <v>3</v>
      </c>
      <c r="H286" s="191" t="s">
        <v>5759</v>
      </c>
      <c r="I286" s="191" t="s">
        <v>100</v>
      </c>
      <c r="J286" s="191" t="s">
        <v>9979</v>
      </c>
      <c r="K286" s="191" t="s">
        <v>42</v>
      </c>
      <c r="L286" s="35" t="str">
        <f t="shared" si="16"/>
        <v>岩本　彩李 (3)</v>
      </c>
      <c r="M286" s="34" t="str">
        <f t="shared" si="17"/>
        <v>04</v>
      </c>
      <c r="N286" s="35" t="str">
        <f t="shared" si="18"/>
        <v>Ayari IWAMOTO (04)</v>
      </c>
      <c r="O286" s="35">
        <f t="shared" si="19"/>
        <v>200000296</v>
      </c>
    </row>
    <row r="287" spans="1:15" ht="18">
      <c r="A287" s="190">
        <v>297</v>
      </c>
      <c r="B287" s="2">
        <v>492213</v>
      </c>
      <c r="C287" s="191" t="s">
        <v>438</v>
      </c>
      <c r="D287" s="191" t="s">
        <v>9980</v>
      </c>
      <c r="E287" s="191" t="s">
        <v>9981</v>
      </c>
      <c r="F287" s="192" t="s">
        <v>3674</v>
      </c>
      <c r="G287" s="191">
        <v>3</v>
      </c>
      <c r="H287" s="191" t="s">
        <v>5760</v>
      </c>
      <c r="I287" s="191" t="s">
        <v>804</v>
      </c>
      <c r="J287" s="191" t="s">
        <v>3582</v>
      </c>
      <c r="K287" s="191" t="s">
        <v>42</v>
      </c>
      <c r="L287" s="35" t="str">
        <f t="shared" si="16"/>
        <v>平山　彩雪 (3)</v>
      </c>
      <c r="M287" s="34" t="str">
        <f t="shared" si="17"/>
        <v>05</v>
      </c>
      <c r="N287" s="35" t="str">
        <f t="shared" si="18"/>
        <v>Sayuki HIRAYAMA (05)</v>
      </c>
      <c r="O287" s="35">
        <f t="shared" si="19"/>
        <v>200000297</v>
      </c>
    </row>
    <row r="288" spans="1:15" ht="18">
      <c r="A288" s="190">
        <v>298</v>
      </c>
      <c r="B288" s="2">
        <v>492213</v>
      </c>
      <c r="C288" s="191" t="s">
        <v>438</v>
      </c>
      <c r="D288" s="191" t="s">
        <v>9982</v>
      </c>
      <c r="E288" s="191" t="s">
        <v>9983</v>
      </c>
      <c r="F288" s="192" t="s">
        <v>9578</v>
      </c>
      <c r="G288" s="191">
        <v>3</v>
      </c>
      <c r="H288" s="191" t="s">
        <v>5759</v>
      </c>
      <c r="I288" s="191" t="s">
        <v>298</v>
      </c>
      <c r="J288" s="191" t="s">
        <v>550</v>
      </c>
      <c r="K288" s="191" t="s">
        <v>42</v>
      </c>
      <c r="L288" s="35" t="str">
        <f t="shared" si="16"/>
        <v>中西　菜月 (3)</v>
      </c>
      <c r="M288" s="34" t="str">
        <f t="shared" si="17"/>
        <v>04</v>
      </c>
      <c r="N288" s="35" t="str">
        <f t="shared" si="18"/>
        <v>Natsuki NAKANISHI (04)</v>
      </c>
      <c r="O288" s="35">
        <f t="shared" si="19"/>
        <v>200000298</v>
      </c>
    </row>
    <row r="289" spans="1:15" ht="18">
      <c r="A289" s="190">
        <v>299</v>
      </c>
      <c r="B289" s="2">
        <v>492213</v>
      </c>
      <c r="C289" s="191" t="s">
        <v>438</v>
      </c>
      <c r="D289" s="191" t="s">
        <v>9984</v>
      </c>
      <c r="E289" s="191" t="s">
        <v>9985</v>
      </c>
      <c r="F289" s="192" t="s">
        <v>7698</v>
      </c>
      <c r="G289" s="191">
        <v>3</v>
      </c>
      <c r="H289" s="191" t="s">
        <v>5759</v>
      </c>
      <c r="I289" s="191" t="s">
        <v>1220</v>
      </c>
      <c r="J289" s="191" t="s">
        <v>1322</v>
      </c>
      <c r="K289" s="191" t="s">
        <v>42</v>
      </c>
      <c r="L289" s="35" t="str">
        <f t="shared" si="16"/>
        <v>長島　桃花 (3)</v>
      </c>
      <c r="M289" s="34" t="str">
        <f t="shared" si="17"/>
        <v>04</v>
      </c>
      <c r="N289" s="35" t="str">
        <f t="shared" si="18"/>
        <v>Momoka NAGASHIMA (04)</v>
      </c>
      <c r="O289" s="35">
        <f t="shared" si="19"/>
        <v>200000299</v>
      </c>
    </row>
    <row r="290" spans="1:15" ht="18">
      <c r="A290" s="190">
        <v>300</v>
      </c>
      <c r="B290" s="2">
        <v>492213</v>
      </c>
      <c r="C290" s="191" t="s">
        <v>438</v>
      </c>
      <c r="D290" s="191" t="s">
        <v>9986</v>
      </c>
      <c r="E290" s="191" t="s">
        <v>9987</v>
      </c>
      <c r="F290" s="192" t="s">
        <v>7674</v>
      </c>
      <c r="G290" s="191">
        <v>2</v>
      </c>
      <c r="H290" s="191" t="s">
        <v>5759</v>
      </c>
      <c r="I290" s="191" t="s">
        <v>252</v>
      </c>
      <c r="J290" s="191" t="s">
        <v>9988</v>
      </c>
      <c r="K290" s="191" t="s">
        <v>42</v>
      </c>
      <c r="L290" s="35" t="str">
        <f t="shared" si="16"/>
        <v>山口　祥華 (2)</v>
      </c>
      <c r="M290" s="34" t="str">
        <f t="shared" si="17"/>
        <v>05</v>
      </c>
      <c r="N290" s="35" t="str">
        <f t="shared" si="18"/>
        <v>Sachika YAMAGUCHI (05)</v>
      </c>
      <c r="O290" s="35">
        <f t="shared" si="19"/>
        <v>200000300</v>
      </c>
    </row>
    <row r="291" spans="1:15" ht="18">
      <c r="A291" s="190">
        <v>301</v>
      </c>
      <c r="B291" s="2">
        <v>492213</v>
      </c>
      <c r="C291" s="191" t="s">
        <v>438</v>
      </c>
      <c r="D291" s="191" t="s">
        <v>9989</v>
      </c>
      <c r="E291" s="191" t="s">
        <v>9990</v>
      </c>
      <c r="F291" s="192" t="s">
        <v>9991</v>
      </c>
      <c r="G291" s="191">
        <v>2</v>
      </c>
      <c r="H291" s="191" t="s">
        <v>5978</v>
      </c>
      <c r="I291" s="191" t="s">
        <v>8508</v>
      </c>
      <c r="J291" s="191" t="s">
        <v>1254</v>
      </c>
      <c r="K291" s="191" t="s">
        <v>42</v>
      </c>
      <c r="L291" s="35" t="str">
        <f t="shared" si="16"/>
        <v>尾本　彩心 (2)</v>
      </c>
      <c r="M291" s="34" t="str">
        <f t="shared" si="17"/>
        <v>05</v>
      </c>
      <c r="N291" s="35" t="str">
        <f t="shared" si="18"/>
        <v>Ayane OMOTO (05)</v>
      </c>
      <c r="O291" s="35">
        <f t="shared" si="19"/>
        <v>200000301</v>
      </c>
    </row>
    <row r="292" spans="1:15" ht="18">
      <c r="A292" s="190">
        <v>302</v>
      </c>
      <c r="B292" s="2">
        <v>492213</v>
      </c>
      <c r="C292" s="191" t="s">
        <v>438</v>
      </c>
      <c r="D292" s="191" t="s">
        <v>9992</v>
      </c>
      <c r="E292" s="191" t="s">
        <v>9993</v>
      </c>
      <c r="F292" s="192" t="s">
        <v>5888</v>
      </c>
      <c r="G292" s="191">
        <v>2</v>
      </c>
      <c r="H292" s="191" t="s">
        <v>5759</v>
      </c>
      <c r="I292" s="191" t="s">
        <v>95</v>
      </c>
      <c r="J292" s="191" t="s">
        <v>513</v>
      </c>
      <c r="K292" s="191" t="s">
        <v>42</v>
      </c>
      <c r="L292" s="35" t="str">
        <f t="shared" si="16"/>
        <v>上田　優 (2)</v>
      </c>
      <c r="M292" s="34" t="str">
        <f t="shared" si="17"/>
        <v>05</v>
      </c>
      <c r="N292" s="35" t="str">
        <f t="shared" si="18"/>
        <v>Yu UEDA (05)</v>
      </c>
      <c r="O292" s="35">
        <f t="shared" si="19"/>
        <v>200000302</v>
      </c>
    </row>
    <row r="293" spans="1:15" ht="18">
      <c r="A293" s="190">
        <v>303</v>
      </c>
      <c r="B293" s="2">
        <v>492213</v>
      </c>
      <c r="C293" s="191" t="s">
        <v>438</v>
      </c>
      <c r="D293" s="191" t="s">
        <v>9994</v>
      </c>
      <c r="E293" s="191" t="s">
        <v>9995</v>
      </c>
      <c r="F293" s="192" t="s">
        <v>9996</v>
      </c>
      <c r="G293" s="191">
        <v>2</v>
      </c>
      <c r="H293" s="191" t="s">
        <v>5830</v>
      </c>
      <c r="I293" s="191" t="s">
        <v>1400</v>
      </c>
      <c r="J293" s="191" t="s">
        <v>964</v>
      </c>
      <c r="K293" s="191" t="s">
        <v>42</v>
      </c>
      <c r="L293" s="35" t="str">
        <f t="shared" si="16"/>
        <v>青山　ひより (2)</v>
      </c>
      <c r="M293" s="34" t="str">
        <f t="shared" si="17"/>
        <v>05</v>
      </c>
      <c r="N293" s="35" t="str">
        <f t="shared" si="18"/>
        <v>Hiyori AOYAMA (05)</v>
      </c>
      <c r="O293" s="35">
        <f t="shared" si="19"/>
        <v>200000303</v>
      </c>
    </row>
    <row r="294" spans="1:15" ht="18">
      <c r="A294" s="190">
        <v>304</v>
      </c>
      <c r="B294" s="2">
        <v>492213</v>
      </c>
      <c r="C294" s="191" t="s">
        <v>438</v>
      </c>
      <c r="D294" s="191" t="s">
        <v>9997</v>
      </c>
      <c r="E294" s="191" t="s">
        <v>9998</v>
      </c>
      <c r="F294" s="192" t="s">
        <v>6978</v>
      </c>
      <c r="G294" s="191">
        <v>2</v>
      </c>
      <c r="H294" s="191" t="s">
        <v>5830</v>
      </c>
      <c r="I294" s="191" t="s">
        <v>204</v>
      </c>
      <c r="J294" s="191" t="s">
        <v>1405</v>
      </c>
      <c r="K294" s="191" t="s">
        <v>42</v>
      </c>
      <c r="L294" s="35" t="str">
        <f t="shared" si="16"/>
        <v>藤田　唯愛 (2)</v>
      </c>
      <c r="M294" s="34" t="str">
        <f t="shared" si="17"/>
        <v>05</v>
      </c>
      <c r="N294" s="35" t="str">
        <f t="shared" si="18"/>
        <v>Yua FUJITA (05)</v>
      </c>
      <c r="O294" s="35">
        <f t="shared" si="19"/>
        <v>200000304</v>
      </c>
    </row>
    <row r="295" spans="1:15" ht="18">
      <c r="A295" s="190">
        <v>305</v>
      </c>
      <c r="B295" s="2">
        <v>492213</v>
      </c>
      <c r="C295" s="191" t="s">
        <v>438</v>
      </c>
      <c r="D295" s="191" t="s">
        <v>9999</v>
      </c>
      <c r="E295" s="191" t="s">
        <v>10000</v>
      </c>
      <c r="F295" s="192" t="s">
        <v>7245</v>
      </c>
      <c r="G295" s="191">
        <v>2</v>
      </c>
      <c r="H295" s="191" t="s">
        <v>6027</v>
      </c>
      <c r="I295" s="191" t="s">
        <v>9736</v>
      </c>
      <c r="J295" s="191" t="s">
        <v>1408</v>
      </c>
      <c r="K295" s="191" t="s">
        <v>42</v>
      </c>
      <c r="L295" s="35" t="str">
        <f t="shared" si="16"/>
        <v>吉井　杏 (2)</v>
      </c>
      <c r="M295" s="34" t="str">
        <f t="shared" si="17"/>
        <v>05</v>
      </c>
      <c r="N295" s="35" t="str">
        <f t="shared" si="18"/>
        <v>Anzu YOSHII (05)</v>
      </c>
      <c r="O295" s="35">
        <f t="shared" si="19"/>
        <v>200000305</v>
      </c>
    </row>
    <row r="296" spans="1:15" ht="18">
      <c r="A296" s="190">
        <v>306</v>
      </c>
      <c r="B296" s="2">
        <v>492213</v>
      </c>
      <c r="C296" s="191" t="s">
        <v>438</v>
      </c>
      <c r="D296" s="191" t="s">
        <v>10001</v>
      </c>
      <c r="E296" s="191" t="s">
        <v>10002</v>
      </c>
      <c r="F296" s="192" t="s">
        <v>10003</v>
      </c>
      <c r="G296" s="191">
        <v>2</v>
      </c>
      <c r="H296" s="191" t="s">
        <v>6218</v>
      </c>
      <c r="I296" s="191" t="s">
        <v>340</v>
      </c>
      <c r="J296" s="191" t="s">
        <v>10004</v>
      </c>
      <c r="K296" s="191" t="s">
        <v>42</v>
      </c>
      <c r="L296" s="35" t="str">
        <f t="shared" si="16"/>
        <v>松原　しほり (2)</v>
      </c>
      <c r="M296" s="34" t="str">
        <f t="shared" si="17"/>
        <v>05</v>
      </c>
      <c r="N296" s="35" t="str">
        <f t="shared" si="18"/>
        <v>Shihori MATSUBARA (05)</v>
      </c>
      <c r="O296" s="35">
        <f t="shared" si="19"/>
        <v>200000306</v>
      </c>
    </row>
    <row r="297" spans="1:15" ht="18">
      <c r="A297" s="190">
        <v>307</v>
      </c>
      <c r="B297" s="2">
        <v>492213</v>
      </c>
      <c r="C297" s="191" t="s">
        <v>438</v>
      </c>
      <c r="D297" s="191" t="s">
        <v>10005</v>
      </c>
      <c r="E297" s="191" t="s">
        <v>10006</v>
      </c>
      <c r="F297" s="192" t="s">
        <v>8287</v>
      </c>
      <c r="G297" s="191">
        <v>2</v>
      </c>
      <c r="H297" s="191" t="s">
        <v>6216</v>
      </c>
      <c r="I297" s="191" t="s">
        <v>10007</v>
      </c>
      <c r="J297" s="191" t="s">
        <v>996</v>
      </c>
      <c r="K297" s="191" t="s">
        <v>42</v>
      </c>
      <c r="L297" s="35" t="str">
        <f t="shared" si="16"/>
        <v>新鞍　美柚 (2)</v>
      </c>
      <c r="M297" s="34" t="str">
        <f t="shared" si="17"/>
        <v>05</v>
      </c>
      <c r="N297" s="35" t="str">
        <f t="shared" si="18"/>
        <v>Miyu NIIKURA (05)</v>
      </c>
      <c r="O297" s="35">
        <f t="shared" si="19"/>
        <v>200000307</v>
      </c>
    </row>
    <row r="298" spans="1:15" ht="18">
      <c r="A298" s="190">
        <v>308</v>
      </c>
      <c r="B298" s="2">
        <v>492213</v>
      </c>
      <c r="C298" s="191" t="s">
        <v>438</v>
      </c>
      <c r="D298" s="191" t="s">
        <v>10008</v>
      </c>
      <c r="E298" s="191" t="s">
        <v>10009</v>
      </c>
      <c r="F298" s="192" t="s">
        <v>7074</v>
      </c>
      <c r="G298" s="191">
        <v>2</v>
      </c>
      <c r="H298" s="191" t="s">
        <v>6128</v>
      </c>
      <c r="I298" s="191" t="s">
        <v>968</v>
      </c>
      <c r="J298" s="191" t="s">
        <v>314</v>
      </c>
      <c r="K298" s="191" t="s">
        <v>42</v>
      </c>
      <c r="L298" s="35" t="str">
        <f t="shared" si="16"/>
        <v>朝田　千裕 (2)</v>
      </c>
      <c r="M298" s="34" t="str">
        <f t="shared" si="17"/>
        <v>05</v>
      </c>
      <c r="N298" s="35" t="str">
        <f t="shared" si="18"/>
        <v>Chihiro ASADA (05)</v>
      </c>
      <c r="O298" s="35">
        <f t="shared" si="19"/>
        <v>200000308</v>
      </c>
    </row>
    <row r="299" spans="1:15" ht="18">
      <c r="A299" s="190">
        <v>309</v>
      </c>
      <c r="B299" s="2">
        <v>492213</v>
      </c>
      <c r="C299" s="191" t="s">
        <v>438</v>
      </c>
      <c r="D299" s="191" t="s">
        <v>10010</v>
      </c>
      <c r="E299" s="191" t="s">
        <v>10011</v>
      </c>
      <c r="F299" s="192" t="s">
        <v>6062</v>
      </c>
      <c r="G299" s="191">
        <v>2</v>
      </c>
      <c r="H299" s="191" t="s">
        <v>5759</v>
      </c>
      <c r="I299" s="191" t="s">
        <v>204</v>
      </c>
      <c r="J299" s="191" t="s">
        <v>1368</v>
      </c>
      <c r="K299" s="191" t="s">
        <v>42</v>
      </c>
      <c r="L299" s="35" t="str">
        <f t="shared" si="16"/>
        <v>藤田　凛 (2)</v>
      </c>
      <c r="M299" s="34" t="str">
        <f t="shared" si="17"/>
        <v>05</v>
      </c>
      <c r="N299" s="35" t="str">
        <f t="shared" si="18"/>
        <v>Rin FUJITA (05)</v>
      </c>
      <c r="O299" s="35">
        <f t="shared" si="19"/>
        <v>200000309</v>
      </c>
    </row>
    <row r="300" spans="1:15" ht="18">
      <c r="A300" s="190">
        <v>310</v>
      </c>
      <c r="B300" s="2">
        <v>492213</v>
      </c>
      <c r="C300" s="191" t="s">
        <v>438</v>
      </c>
      <c r="D300" s="191" t="s">
        <v>10012</v>
      </c>
      <c r="E300" s="191" t="s">
        <v>10013</v>
      </c>
      <c r="F300" s="192" t="s">
        <v>7987</v>
      </c>
      <c r="G300" s="191">
        <v>2</v>
      </c>
      <c r="H300" s="191" t="s">
        <v>5759</v>
      </c>
      <c r="I300" s="191" t="s">
        <v>10014</v>
      </c>
      <c r="J300" s="191" t="s">
        <v>10015</v>
      </c>
      <c r="K300" s="191" t="s">
        <v>42</v>
      </c>
      <c r="L300" s="35" t="str">
        <f t="shared" si="16"/>
        <v>桝本　来羽 (2)</v>
      </c>
      <c r="M300" s="34" t="str">
        <f t="shared" si="17"/>
        <v>05</v>
      </c>
      <c r="N300" s="35" t="str">
        <f t="shared" si="18"/>
        <v>Kureha MASUMOTO (05)</v>
      </c>
      <c r="O300" s="35">
        <f t="shared" si="19"/>
        <v>200000310</v>
      </c>
    </row>
    <row r="301" spans="1:15" ht="18">
      <c r="A301" s="190">
        <v>311</v>
      </c>
      <c r="B301" s="2">
        <v>492213</v>
      </c>
      <c r="C301" s="191" t="s">
        <v>438</v>
      </c>
      <c r="D301" s="191" t="s">
        <v>10016</v>
      </c>
      <c r="E301" s="191" t="s">
        <v>10017</v>
      </c>
      <c r="F301" s="192" t="s">
        <v>5984</v>
      </c>
      <c r="G301" s="191">
        <v>2</v>
      </c>
      <c r="H301" s="191" t="s">
        <v>5759</v>
      </c>
      <c r="I301" s="191" t="s">
        <v>10018</v>
      </c>
      <c r="J301" s="191" t="s">
        <v>1231</v>
      </c>
      <c r="K301" s="191" t="s">
        <v>42</v>
      </c>
      <c r="L301" s="35" t="str">
        <f t="shared" si="16"/>
        <v>前園　奈那 (2)</v>
      </c>
      <c r="M301" s="34" t="str">
        <f t="shared" si="17"/>
        <v>05</v>
      </c>
      <c r="N301" s="35" t="str">
        <f t="shared" si="18"/>
        <v>Nana MAEZONO (05)</v>
      </c>
      <c r="O301" s="35">
        <f t="shared" si="19"/>
        <v>200000311</v>
      </c>
    </row>
    <row r="302" spans="1:15" ht="18">
      <c r="A302" s="190">
        <v>312</v>
      </c>
      <c r="B302" s="2">
        <v>492213</v>
      </c>
      <c r="C302" s="191" t="s">
        <v>438</v>
      </c>
      <c r="D302" s="191" t="s">
        <v>10019</v>
      </c>
      <c r="E302" s="191" t="s">
        <v>10020</v>
      </c>
      <c r="F302" s="192" t="s">
        <v>7754</v>
      </c>
      <c r="G302" s="191">
        <v>2</v>
      </c>
      <c r="H302" s="191" t="s">
        <v>5762</v>
      </c>
      <c r="I302" s="191" t="s">
        <v>487</v>
      </c>
      <c r="J302" s="191" t="s">
        <v>924</v>
      </c>
      <c r="K302" s="191" t="s">
        <v>42</v>
      </c>
      <c r="L302" s="35" t="str">
        <f t="shared" si="16"/>
        <v>大川　菜々未 (2)</v>
      </c>
      <c r="M302" s="34" t="str">
        <f t="shared" si="17"/>
        <v>05</v>
      </c>
      <c r="N302" s="35" t="str">
        <f t="shared" si="18"/>
        <v>Nanami OKAWA (05)</v>
      </c>
      <c r="O302" s="35">
        <f t="shared" si="19"/>
        <v>200000312</v>
      </c>
    </row>
    <row r="303" spans="1:15" ht="18">
      <c r="A303" s="190">
        <v>313</v>
      </c>
      <c r="B303" s="2">
        <v>492213</v>
      </c>
      <c r="C303" s="191" t="s">
        <v>438</v>
      </c>
      <c r="D303" s="191" t="s">
        <v>10021</v>
      </c>
      <c r="E303" s="191" t="s">
        <v>10022</v>
      </c>
      <c r="F303" s="192" t="s">
        <v>10023</v>
      </c>
      <c r="G303" s="191">
        <v>2</v>
      </c>
      <c r="H303" s="191" t="s">
        <v>5759</v>
      </c>
      <c r="I303" s="191" t="s">
        <v>521</v>
      </c>
      <c r="J303" s="191" t="s">
        <v>1262</v>
      </c>
      <c r="K303" s="191" t="s">
        <v>42</v>
      </c>
      <c r="L303" s="35" t="str">
        <f t="shared" si="16"/>
        <v>福原　由衣 (2)</v>
      </c>
      <c r="M303" s="34" t="str">
        <f t="shared" si="17"/>
        <v>06</v>
      </c>
      <c r="N303" s="35" t="str">
        <f t="shared" si="18"/>
        <v>Yui FUKUHARA (06)</v>
      </c>
      <c r="O303" s="35">
        <f t="shared" si="19"/>
        <v>200000313</v>
      </c>
    </row>
    <row r="304" spans="1:15" ht="18">
      <c r="A304" s="190">
        <v>314</v>
      </c>
      <c r="B304" s="2">
        <v>492213</v>
      </c>
      <c r="C304" s="191" t="s">
        <v>438</v>
      </c>
      <c r="D304" s="191" t="s">
        <v>10024</v>
      </c>
      <c r="E304" s="191" t="s">
        <v>10025</v>
      </c>
      <c r="F304" s="192" t="s">
        <v>5910</v>
      </c>
      <c r="G304" s="191">
        <v>3</v>
      </c>
      <c r="H304" s="191" t="s">
        <v>5759</v>
      </c>
      <c r="I304" s="191" t="s">
        <v>1102</v>
      </c>
      <c r="J304" s="191" t="s">
        <v>1258</v>
      </c>
      <c r="K304" s="191" t="s">
        <v>42</v>
      </c>
      <c r="L304" s="35" t="str">
        <f t="shared" si="16"/>
        <v>川辺　莉子 (3)</v>
      </c>
      <c r="M304" s="34" t="str">
        <f t="shared" si="17"/>
        <v>04</v>
      </c>
      <c r="N304" s="35" t="str">
        <f t="shared" si="18"/>
        <v>Riko KAWABE (04)</v>
      </c>
      <c r="O304" s="35">
        <f t="shared" si="19"/>
        <v>200000314</v>
      </c>
    </row>
    <row r="305" spans="1:15" ht="18">
      <c r="A305" s="190">
        <v>315</v>
      </c>
      <c r="B305" s="2">
        <v>492213</v>
      </c>
      <c r="C305" s="191" t="s">
        <v>438</v>
      </c>
      <c r="D305" s="191" t="s">
        <v>10026</v>
      </c>
      <c r="E305" s="191" t="s">
        <v>10027</v>
      </c>
      <c r="F305" s="192" t="s">
        <v>9143</v>
      </c>
      <c r="G305" s="191">
        <v>1</v>
      </c>
      <c r="H305" s="191" t="s">
        <v>5830</v>
      </c>
      <c r="I305" s="191" t="s">
        <v>1947</v>
      </c>
      <c r="J305" s="191" t="s">
        <v>1235</v>
      </c>
      <c r="K305" s="191" t="s">
        <v>42</v>
      </c>
      <c r="L305" s="35" t="str">
        <f t="shared" si="16"/>
        <v>井ノ口　世菜 (1)</v>
      </c>
      <c r="M305" s="34" t="str">
        <f t="shared" si="17"/>
        <v>06</v>
      </c>
      <c r="N305" s="35" t="str">
        <f t="shared" si="18"/>
        <v>Sena INOGUCHI (06)</v>
      </c>
      <c r="O305" s="35">
        <f t="shared" si="19"/>
        <v>200000315</v>
      </c>
    </row>
    <row r="306" spans="1:15" ht="18">
      <c r="A306" s="190">
        <v>316</v>
      </c>
      <c r="B306" s="2">
        <v>492213</v>
      </c>
      <c r="C306" s="191" t="s">
        <v>438</v>
      </c>
      <c r="D306" s="191" t="s">
        <v>10028</v>
      </c>
      <c r="E306" s="191" t="s">
        <v>10029</v>
      </c>
      <c r="F306" s="192" t="s">
        <v>7286</v>
      </c>
      <c r="G306" s="191">
        <v>1</v>
      </c>
      <c r="H306" s="191" t="s">
        <v>5762</v>
      </c>
      <c r="I306" s="191" t="s">
        <v>10030</v>
      </c>
      <c r="J306" s="191" t="s">
        <v>443</v>
      </c>
      <c r="K306" s="191" t="s">
        <v>42</v>
      </c>
      <c r="L306" s="35" t="str">
        <f t="shared" si="16"/>
        <v>久木　志音 (1)</v>
      </c>
      <c r="M306" s="34" t="str">
        <f t="shared" si="17"/>
        <v>06</v>
      </c>
      <c r="N306" s="35" t="str">
        <f t="shared" si="18"/>
        <v>Shion KUGI (06)</v>
      </c>
      <c r="O306" s="35">
        <f t="shared" si="19"/>
        <v>200000316</v>
      </c>
    </row>
    <row r="307" spans="1:15" ht="18">
      <c r="A307" s="190">
        <v>318</v>
      </c>
      <c r="B307" s="2">
        <v>492213</v>
      </c>
      <c r="C307" s="191" t="s">
        <v>438</v>
      </c>
      <c r="D307" s="191" t="s">
        <v>10031</v>
      </c>
      <c r="E307" s="191" t="s">
        <v>10032</v>
      </c>
      <c r="F307" s="192" t="s">
        <v>8164</v>
      </c>
      <c r="G307" s="191">
        <v>1</v>
      </c>
      <c r="H307" s="191" t="s">
        <v>5775</v>
      </c>
      <c r="I307" s="191" t="s">
        <v>10033</v>
      </c>
      <c r="J307" s="191" t="s">
        <v>10034</v>
      </c>
      <c r="K307" s="191" t="s">
        <v>42</v>
      </c>
      <c r="L307" s="35" t="str">
        <f t="shared" si="16"/>
        <v>中上　楓香 (1)</v>
      </c>
      <c r="M307" s="34" t="str">
        <f t="shared" si="17"/>
        <v>06</v>
      </c>
      <c r="N307" s="35" t="str">
        <f t="shared" si="18"/>
        <v>Soyoka NAKAUE (06)</v>
      </c>
      <c r="O307" s="35">
        <f t="shared" si="19"/>
        <v>200000318</v>
      </c>
    </row>
    <row r="308" spans="1:15" ht="18">
      <c r="A308" s="190">
        <v>319</v>
      </c>
      <c r="B308" s="2">
        <v>492213</v>
      </c>
      <c r="C308" s="191" t="s">
        <v>438</v>
      </c>
      <c r="D308" s="191" t="s">
        <v>10035</v>
      </c>
      <c r="E308" s="191" t="s">
        <v>10036</v>
      </c>
      <c r="F308" s="192" t="s">
        <v>10037</v>
      </c>
      <c r="G308" s="191">
        <v>1</v>
      </c>
      <c r="H308" s="191" t="s">
        <v>6024</v>
      </c>
      <c r="I308" s="191" t="s">
        <v>313</v>
      </c>
      <c r="J308" s="191" t="s">
        <v>1251</v>
      </c>
      <c r="K308" s="191" t="s">
        <v>42</v>
      </c>
      <c r="L308" s="35" t="str">
        <f t="shared" si="16"/>
        <v>安達　栞 (1)</v>
      </c>
      <c r="M308" s="34" t="str">
        <f t="shared" si="17"/>
        <v>06</v>
      </c>
      <c r="N308" s="35" t="str">
        <f t="shared" si="18"/>
        <v>Shiori ADACHI (06)</v>
      </c>
      <c r="O308" s="35">
        <f t="shared" si="19"/>
        <v>200000319</v>
      </c>
    </row>
    <row r="309" spans="1:15" ht="18">
      <c r="A309" s="190">
        <v>320</v>
      </c>
      <c r="B309" s="2">
        <v>492213</v>
      </c>
      <c r="C309" s="191" t="s">
        <v>438</v>
      </c>
      <c r="D309" s="191" t="s">
        <v>10038</v>
      </c>
      <c r="E309" s="191" t="s">
        <v>10039</v>
      </c>
      <c r="F309" s="192" t="s">
        <v>9645</v>
      </c>
      <c r="G309" s="191">
        <v>1</v>
      </c>
      <c r="H309" s="191" t="s">
        <v>5759</v>
      </c>
      <c r="I309" s="191" t="s">
        <v>10040</v>
      </c>
      <c r="J309" s="191" t="s">
        <v>10041</v>
      </c>
      <c r="K309" s="191" t="s">
        <v>42</v>
      </c>
      <c r="L309" s="35" t="str">
        <f t="shared" si="16"/>
        <v>翁長　華夢 (1)</v>
      </c>
      <c r="M309" s="34" t="str">
        <f t="shared" si="17"/>
        <v>06</v>
      </c>
      <c r="N309" s="35" t="str">
        <f t="shared" si="18"/>
        <v>Kami ONAGA (06)</v>
      </c>
      <c r="O309" s="35">
        <f t="shared" si="19"/>
        <v>200000320</v>
      </c>
    </row>
    <row r="310" spans="1:15" ht="18">
      <c r="A310" s="190">
        <v>321</v>
      </c>
      <c r="B310" s="2">
        <v>492213</v>
      </c>
      <c r="C310" s="191" t="s">
        <v>438</v>
      </c>
      <c r="D310" s="191" t="s">
        <v>10042</v>
      </c>
      <c r="E310" s="191" t="s">
        <v>10043</v>
      </c>
      <c r="F310" s="192" t="s">
        <v>10044</v>
      </c>
      <c r="G310" s="191">
        <v>1</v>
      </c>
      <c r="H310" s="191" t="s">
        <v>5759</v>
      </c>
      <c r="I310" s="191" t="s">
        <v>10045</v>
      </c>
      <c r="J310" s="191" t="s">
        <v>510</v>
      </c>
      <c r="K310" s="191" t="s">
        <v>42</v>
      </c>
      <c r="L310" s="35" t="str">
        <f t="shared" si="16"/>
        <v>坂　ちはる (1)</v>
      </c>
      <c r="M310" s="34" t="str">
        <f t="shared" si="17"/>
        <v>06</v>
      </c>
      <c r="N310" s="35" t="str">
        <f t="shared" si="18"/>
        <v>Chiharu SAKA (06)</v>
      </c>
      <c r="O310" s="35">
        <f t="shared" si="19"/>
        <v>200000321</v>
      </c>
    </row>
    <row r="311" spans="1:15" ht="18">
      <c r="A311" s="190">
        <v>322</v>
      </c>
      <c r="B311" s="2">
        <v>490049</v>
      </c>
      <c r="C311" s="191" t="s">
        <v>945</v>
      </c>
      <c r="D311" s="191" t="s">
        <v>3249</v>
      </c>
      <c r="E311" s="191" t="s">
        <v>3250</v>
      </c>
      <c r="F311" s="192" t="s">
        <v>3882</v>
      </c>
      <c r="G311" s="191">
        <v>4</v>
      </c>
      <c r="H311" s="191" t="s">
        <v>6025</v>
      </c>
      <c r="I311" s="191" t="s">
        <v>1455</v>
      </c>
      <c r="J311" s="191" t="s">
        <v>1462</v>
      </c>
      <c r="K311" s="191" t="s">
        <v>42</v>
      </c>
      <c r="L311" s="35" t="str">
        <f t="shared" si="16"/>
        <v>赤堀　もも (4)</v>
      </c>
      <c r="M311" s="34" t="str">
        <f t="shared" si="17"/>
        <v>03</v>
      </c>
      <c r="N311" s="35" t="str">
        <f t="shared" si="18"/>
        <v>Momo AKAHORI (03)</v>
      </c>
      <c r="O311" s="35">
        <f t="shared" si="19"/>
        <v>200000322</v>
      </c>
    </row>
    <row r="312" spans="1:15" ht="18">
      <c r="A312" s="190">
        <v>323</v>
      </c>
      <c r="B312" s="2">
        <v>490049</v>
      </c>
      <c r="C312" s="191" t="s">
        <v>945</v>
      </c>
      <c r="D312" s="191" t="s">
        <v>3253</v>
      </c>
      <c r="E312" s="191" t="s">
        <v>3254</v>
      </c>
      <c r="F312" s="192" t="s">
        <v>3884</v>
      </c>
      <c r="G312" s="191">
        <v>4</v>
      </c>
      <c r="H312" s="191" t="s">
        <v>6218</v>
      </c>
      <c r="I312" s="191" t="s">
        <v>754</v>
      </c>
      <c r="J312" s="191" t="s">
        <v>1243</v>
      </c>
      <c r="K312" s="191" t="s">
        <v>42</v>
      </c>
      <c r="L312" s="35" t="str">
        <f t="shared" si="16"/>
        <v>上木　杏香音 (4)</v>
      </c>
      <c r="M312" s="34" t="str">
        <f t="shared" si="17"/>
        <v>03</v>
      </c>
      <c r="N312" s="35" t="str">
        <f t="shared" si="18"/>
        <v>Akane UEKI (03)</v>
      </c>
      <c r="O312" s="35">
        <f t="shared" si="19"/>
        <v>200000323</v>
      </c>
    </row>
    <row r="313" spans="1:15" ht="18">
      <c r="A313" s="190">
        <v>324</v>
      </c>
      <c r="B313" s="2">
        <v>490049</v>
      </c>
      <c r="C313" s="191" t="s">
        <v>945</v>
      </c>
      <c r="D313" s="191" t="s">
        <v>3247</v>
      </c>
      <c r="E313" s="191" t="s">
        <v>3248</v>
      </c>
      <c r="F313" s="192" t="s">
        <v>3881</v>
      </c>
      <c r="G313" s="191">
        <v>4</v>
      </c>
      <c r="H313" s="191" t="s">
        <v>6024</v>
      </c>
      <c r="I313" s="191" t="s">
        <v>597</v>
      </c>
      <c r="J313" s="191" t="s">
        <v>1267</v>
      </c>
      <c r="K313" s="191" t="s">
        <v>42</v>
      </c>
      <c r="L313" s="35" t="str">
        <f t="shared" si="16"/>
        <v>塩田　美羽 (4)</v>
      </c>
      <c r="M313" s="34" t="str">
        <f t="shared" si="17"/>
        <v>03</v>
      </c>
      <c r="N313" s="35" t="str">
        <f t="shared" si="18"/>
        <v>Miu SHIOTA (03)</v>
      </c>
      <c r="O313" s="35">
        <f t="shared" si="19"/>
        <v>200000324</v>
      </c>
    </row>
    <row r="314" spans="1:15" ht="18">
      <c r="A314" s="190">
        <v>325</v>
      </c>
      <c r="B314" s="2">
        <v>490049</v>
      </c>
      <c r="C314" s="191" t="s">
        <v>945</v>
      </c>
      <c r="D314" s="191" t="s">
        <v>3251</v>
      </c>
      <c r="E314" s="191" t="s">
        <v>3252</v>
      </c>
      <c r="F314" s="192" t="s">
        <v>3883</v>
      </c>
      <c r="G314" s="191">
        <v>4</v>
      </c>
      <c r="H314" s="191" t="s">
        <v>5779</v>
      </c>
      <c r="I314" s="191" t="s">
        <v>129</v>
      </c>
      <c r="J314" s="191" t="s">
        <v>1382</v>
      </c>
      <c r="K314" s="191" t="s">
        <v>42</v>
      </c>
      <c r="L314" s="35" t="str">
        <f t="shared" si="16"/>
        <v>田中　紅衣 (4)</v>
      </c>
      <c r="M314" s="34" t="str">
        <f t="shared" si="17"/>
        <v>03</v>
      </c>
      <c r="N314" s="35" t="str">
        <f t="shared" si="18"/>
        <v>Ai TANAKA (03)</v>
      </c>
      <c r="O314" s="35">
        <f t="shared" si="19"/>
        <v>200000325</v>
      </c>
    </row>
    <row r="315" spans="1:15" ht="18">
      <c r="A315" s="190">
        <v>326</v>
      </c>
      <c r="B315" s="2">
        <v>490049</v>
      </c>
      <c r="C315" s="191" t="s">
        <v>945</v>
      </c>
      <c r="D315" s="191" t="s">
        <v>3885</v>
      </c>
      <c r="E315" s="191" t="s">
        <v>3886</v>
      </c>
      <c r="F315" s="192" t="s">
        <v>3528</v>
      </c>
      <c r="G315" s="191">
        <v>4</v>
      </c>
      <c r="H315" s="191" t="s">
        <v>5775</v>
      </c>
      <c r="I315" s="191" t="s">
        <v>3887</v>
      </c>
      <c r="J315" s="191" t="s">
        <v>2370</v>
      </c>
      <c r="K315" s="191" t="s">
        <v>42</v>
      </c>
      <c r="L315" s="35" t="str">
        <f t="shared" si="16"/>
        <v>拜郷　夢帆 (4)</v>
      </c>
      <c r="M315" s="34" t="str">
        <f t="shared" si="17"/>
        <v>03</v>
      </c>
      <c r="N315" s="35" t="str">
        <f t="shared" si="18"/>
        <v>Yumeho HAIGO (03)</v>
      </c>
      <c r="O315" s="35">
        <f t="shared" si="19"/>
        <v>200000326</v>
      </c>
    </row>
    <row r="316" spans="1:15" ht="18">
      <c r="A316" s="190">
        <v>327</v>
      </c>
      <c r="B316" s="2">
        <v>490049</v>
      </c>
      <c r="C316" s="191" t="s">
        <v>945</v>
      </c>
      <c r="D316" s="191" t="s">
        <v>2423</v>
      </c>
      <c r="E316" s="191" t="s">
        <v>2424</v>
      </c>
      <c r="F316" s="192" t="s">
        <v>3879</v>
      </c>
      <c r="G316" s="191">
        <v>4</v>
      </c>
      <c r="H316" s="191" t="s">
        <v>5779</v>
      </c>
      <c r="I316" s="191" t="s">
        <v>473</v>
      </c>
      <c r="J316" s="191" t="s">
        <v>414</v>
      </c>
      <c r="K316" s="191" t="s">
        <v>42</v>
      </c>
      <c r="L316" s="35" t="str">
        <f t="shared" si="16"/>
        <v>長谷川　麻央 (4)</v>
      </c>
      <c r="M316" s="34" t="str">
        <f t="shared" si="17"/>
        <v>03</v>
      </c>
      <c r="N316" s="35" t="str">
        <f t="shared" si="18"/>
        <v>Mahiro HASEGAWA (03)</v>
      </c>
      <c r="O316" s="35">
        <f t="shared" si="19"/>
        <v>200000327</v>
      </c>
    </row>
    <row r="317" spans="1:15" ht="18">
      <c r="A317" s="190">
        <v>328</v>
      </c>
      <c r="B317" s="2">
        <v>490049</v>
      </c>
      <c r="C317" s="191" t="s">
        <v>945</v>
      </c>
      <c r="D317" s="191" t="s">
        <v>2425</v>
      </c>
      <c r="E317" s="191" t="s">
        <v>2426</v>
      </c>
      <c r="F317" s="192" t="s">
        <v>3880</v>
      </c>
      <c r="G317" s="191">
        <v>4</v>
      </c>
      <c r="H317" s="191" t="s">
        <v>5779</v>
      </c>
      <c r="I317" s="191" t="s">
        <v>91</v>
      </c>
      <c r="J317" s="191" t="s">
        <v>2427</v>
      </c>
      <c r="K317" s="191" t="s">
        <v>42</v>
      </c>
      <c r="L317" s="35" t="str">
        <f t="shared" si="16"/>
        <v>藤原　一華 (4)</v>
      </c>
      <c r="M317" s="34" t="str">
        <f t="shared" si="17"/>
        <v>03</v>
      </c>
      <c r="N317" s="35" t="str">
        <f t="shared" si="18"/>
        <v>Ichika FUJIWARA (03)</v>
      </c>
      <c r="O317" s="35">
        <f t="shared" si="19"/>
        <v>200000328</v>
      </c>
    </row>
    <row r="318" spans="1:15" ht="18">
      <c r="A318" s="190">
        <v>329</v>
      </c>
      <c r="B318" s="2">
        <v>490049</v>
      </c>
      <c r="C318" s="191" t="s">
        <v>945</v>
      </c>
      <c r="D318" s="191" t="s">
        <v>10046</v>
      </c>
      <c r="E318" s="191" t="s">
        <v>10047</v>
      </c>
      <c r="F318" s="192" t="s">
        <v>4000</v>
      </c>
      <c r="G318" s="191">
        <v>3</v>
      </c>
      <c r="H318" s="191" t="s">
        <v>6218</v>
      </c>
      <c r="I318" s="191" t="s">
        <v>313</v>
      </c>
      <c r="J318" s="191" t="s">
        <v>9872</v>
      </c>
      <c r="K318" s="191" t="s">
        <v>42</v>
      </c>
      <c r="L318" s="35" t="str">
        <f t="shared" si="16"/>
        <v>足立　結野 (3)</v>
      </c>
      <c r="M318" s="34" t="str">
        <f t="shared" si="17"/>
        <v>05</v>
      </c>
      <c r="N318" s="35" t="str">
        <f t="shared" si="18"/>
        <v>Yuno ADACHI (05)</v>
      </c>
      <c r="O318" s="35">
        <f t="shared" si="19"/>
        <v>200000329</v>
      </c>
    </row>
    <row r="319" spans="1:15" ht="18">
      <c r="A319" s="190">
        <v>330</v>
      </c>
      <c r="B319" s="2">
        <v>490049</v>
      </c>
      <c r="C319" s="191" t="s">
        <v>945</v>
      </c>
      <c r="D319" s="191" t="s">
        <v>3891</v>
      </c>
      <c r="E319" s="191" t="s">
        <v>3892</v>
      </c>
      <c r="F319" s="192" t="s">
        <v>3893</v>
      </c>
      <c r="G319" s="191">
        <v>3</v>
      </c>
      <c r="H319" s="191" t="s">
        <v>5759</v>
      </c>
      <c r="I319" s="191" t="s">
        <v>419</v>
      </c>
      <c r="J319" s="191" t="s">
        <v>1248</v>
      </c>
      <c r="K319" s="191" t="s">
        <v>42</v>
      </c>
      <c r="L319" s="35" t="str">
        <f t="shared" si="16"/>
        <v>尾崎　真衣 (3)</v>
      </c>
      <c r="M319" s="34" t="str">
        <f t="shared" si="17"/>
        <v>05</v>
      </c>
      <c r="N319" s="35" t="str">
        <f t="shared" si="18"/>
        <v>Mai OZAKI (05)</v>
      </c>
      <c r="O319" s="35">
        <f t="shared" si="19"/>
        <v>200000330</v>
      </c>
    </row>
    <row r="320" spans="1:15" ht="18">
      <c r="A320" s="190">
        <v>331</v>
      </c>
      <c r="B320" s="2">
        <v>490049</v>
      </c>
      <c r="C320" s="191" t="s">
        <v>945</v>
      </c>
      <c r="D320" s="191" t="s">
        <v>4391</v>
      </c>
      <c r="E320" s="191" t="s">
        <v>4392</v>
      </c>
      <c r="F320" s="192" t="s">
        <v>5208</v>
      </c>
      <c r="G320" s="191">
        <v>3</v>
      </c>
      <c r="H320" s="191" t="s">
        <v>5775</v>
      </c>
      <c r="I320" s="191" t="s">
        <v>4393</v>
      </c>
      <c r="J320" s="191" t="s">
        <v>4394</v>
      </c>
      <c r="K320" s="191" t="s">
        <v>42</v>
      </c>
      <c r="L320" s="35" t="str">
        <f t="shared" si="16"/>
        <v>葛原　沙知 (3)</v>
      </c>
      <c r="M320" s="34" t="str">
        <f t="shared" si="17"/>
        <v>04</v>
      </c>
      <c r="N320" s="35" t="str">
        <f t="shared" si="18"/>
        <v>Sachi KUZUHARA (04)</v>
      </c>
      <c r="O320" s="35">
        <f t="shared" si="19"/>
        <v>200000331</v>
      </c>
    </row>
    <row r="321" spans="1:15" ht="18">
      <c r="A321" s="190">
        <v>332</v>
      </c>
      <c r="B321" s="2">
        <v>490049</v>
      </c>
      <c r="C321" s="191" t="s">
        <v>945</v>
      </c>
      <c r="D321" s="191" t="s">
        <v>10048</v>
      </c>
      <c r="E321" s="191" t="s">
        <v>10049</v>
      </c>
      <c r="F321" s="192" t="s">
        <v>4841</v>
      </c>
      <c r="G321" s="191">
        <v>3</v>
      </c>
      <c r="H321" s="191" t="s">
        <v>5779</v>
      </c>
      <c r="I321" s="191" t="s">
        <v>10050</v>
      </c>
      <c r="J321" s="191" t="s">
        <v>1340</v>
      </c>
      <c r="K321" s="191" t="s">
        <v>42</v>
      </c>
      <c r="L321" s="35" t="str">
        <f t="shared" si="16"/>
        <v>玉川　華菜 (3)</v>
      </c>
      <c r="M321" s="34" t="str">
        <f t="shared" si="17"/>
        <v>04</v>
      </c>
      <c r="N321" s="35" t="str">
        <f t="shared" si="18"/>
        <v>Haruna TAMAGAWA (04)</v>
      </c>
      <c r="O321" s="35">
        <f t="shared" si="19"/>
        <v>200000332</v>
      </c>
    </row>
    <row r="322" spans="1:15" ht="18">
      <c r="A322" s="190">
        <v>333</v>
      </c>
      <c r="B322" s="2">
        <v>490049</v>
      </c>
      <c r="C322" s="191" t="s">
        <v>945</v>
      </c>
      <c r="D322" s="191" t="s">
        <v>4388</v>
      </c>
      <c r="E322" s="191" t="s">
        <v>4389</v>
      </c>
      <c r="F322" s="192" t="s">
        <v>4078</v>
      </c>
      <c r="G322" s="191">
        <v>3</v>
      </c>
      <c r="H322" s="191" t="s">
        <v>5759</v>
      </c>
      <c r="I322" s="191" t="s">
        <v>295</v>
      </c>
      <c r="J322" s="191" t="s">
        <v>4390</v>
      </c>
      <c r="K322" s="191" t="s">
        <v>42</v>
      </c>
      <c r="L322" s="35" t="str">
        <f t="shared" ref="L322:L385" si="20">IF($A322="","",$D322&amp;" ("&amp;$G322&amp;")")</f>
        <v>津田　妃茉里 (3)</v>
      </c>
      <c r="M322" s="34" t="str">
        <f t="shared" ref="M322:M385" si="21">IF($A322="","",RIGHT(YEAR($F322),2))</f>
        <v>04</v>
      </c>
      <c r="N322" s="35" t="str">
        <f t="shared" ref="N322:N385" si="22">IF($A322="","",$J322&amp;" "&amp;$I322&amp;" ("&amp;$M322&amp;")")</f>
        <v>Himari TSUDA (04)</v>
      </c>
      <c r="O322" s="35">
        <f t="shared" ref="O322:O385" si="23">IF($A322="","",200000000+$A322)</f>
        <v>200000333</v>
      </c>
    </row>
    <row r="323" spans="1:15" ht="18">
      <c r="A323" s="190">
        <v>334</v>
      </c>
      <c r="B323" s="2">
        <v>490049</v>
      </c>
      <c r="C323" s="191" t="s">
        <v>945</v>
      </c>
      <c r="D323" s="191" t="s">
        <v>10051</v>
      </c>
      <c r="E323" s="191" t="s">
        <v>10052</v>
      </c>
      <c r="F323" s="192" t="s">
        <v>4113</v>
      </c>
      <c r="G323" s="191">
        <v>3</v>
      </c>
      <c r="H323" s="191" t="s">
        <v>5760</v>
      </c>
      <c r="I323" s="191" t="s">
        <v>3271</v>
      </c>
      <c r="J323" s="191" t="s">
        <v>10053</v>
      </c>
      <c r="K323" s="191" t="s">
        <v>42</v>
      </c>
      <c r="L323" s="35" t="str">
        <f t="shared" si="20"/>
        <v>正木　美琴 (3)</v>
      </c>
      <c r="M323" s="34" t="str">
        <f t="shared" si="21"/>
        <v>04</v>
      </c>
      <c r="N323" s="35" t="str">
        <f t="shared" si="22"/>
        <v>Mikoto MASAKI (04)</v>
      </c>
      <c r="O323" s="35">
        <f t="shared" si="23"/>
        <v>200000334</v>
      </c>
    </row>
    <row r="324" spans="1:15" ht="18">
      <c r="A324" s="190">
        <v>335</v>
      </c>
      <c r="B324" s="2">
        <v>490049</v>
      </c>
      <c r="C324" s="191" t="s">
        <v>945</v>
      </c>
      <c r="D324" s="191" t="s">
        <v>3888</v>
      </c>
      <c r="E324" s="191" t="s">
        <v>3889</v>
      </c>
      <c r="F324" s="192" t="s">
        <v>3890</v>
      </c>
      <c r="G324" s="191">
        <v>3</v>
      </c>
      <c r="H324" s="191" t="s">
        <v>6024</v>
      </c>
      <c r="I324" s="191" t="s">
        <v>941</v>
      </c>
      <c r="J324" s="191" t="s">
        <v>1378</v>
      </c>
      <c r="K324" s="191" t="s">
        <v>42</v>
      </c>
      <c r="L324" s="35" t="str">
        <f t="shared" si="20"/>
        <v>吉原　琴音 (3)</v>
      </c>
      <c r="M324" s="34" t="str">
        <f t="shared" si="21"/>
        <v>04</v>
      </c>
      <c r="N324" s="35" t="str">
        <f t="shared" si="22"/>
        <v>Kotone YOSHIHARA (04)</v>
      </c>
      <c r="O324" s="35">
        <f t="shared" si="23"/>
        <v>200000335</v>
      </c>
    </row>
    <row r="325" spans="1:15" ht="18">
      <c r="A325" s="190">
        <v>336</v>
      </c>
      <c r="B325" s="2">
        <v>490049</v>
      </c>
      <c r="C325" s="191" t="s">
        <v>945</v>
      </c>
      <c r="D325" s="191" t="s">
        <v>10054</v>
      </c>
      <c r="E325" s="191" t="s">
        <v>10055</v>
      </c>
      <c r="F325" s="192" t="s">
        <v>8695</v>
      </c>
      <c r="G325" s="191">
        <v>2</v>
      </c>
      <c r="H325" s="191" t="s">
        <v>5978</v>
      </c>
      <c r="I325" s="191" t="s">
        <v>255</v>
      </c>
      <c r="J325" s="191" t="s">
        <v>1467</v>
      </c>
      <c r="K325" s="191" t="s">
        <v>42</v>
      </c>
      <c r="L325" s="35" t="str">
        <f t="shared" si="20"/>
        <v>石川　優空 (2)</v>
      </c>
      <c r="M325" s="34" t="str">
        <f t="shared" si="21"/>
        <v>05</v>
      </c>
      <c r="N325" s="35" t="str">
        <f t="shared" si="22"/>
        <v>Yura ISHIKAWA (05)</v>
      </c>
      <c r="O325" s="35">
        <f t="shared" si="23"/>
        <v>200000336</v>
      </c>
    </row>
    <row r="326" spans="1:15" ht="18">
      <c r="A326" s="190">
        <v>337</v>
      </c>
      <c r="B326" s="2">
        <v>490049</v>
      </c>
      <c r="C326" s="191" t="s">
        <v>945</v>
      </c>
      <c r="D326" s="191" t="s">
        <v>10056</v>
      </c>
      <c r="E326" s="191" t="s">
        <v>10057</v>
      </c>
      <c r="F326" s="192" t="s">
        <v>7208</v>
      </c>
      <c r="G326" s="191">
        <v>2</v>
      </c>
      <c r="H326" s="191" t="s">
        <v>5775</v>
      </c>
      <c r="I326" s="191" t="s">
        <v>687</v>
      </c>
      <c r="J326" s="191" t="s">
        <v>1232</v>
      </c>
      <c r="K326" s="191" t="s">
        <v>42</v>
      </c>
      <c r="L326" s="35" t="str">
        <f t="shared" si="20"/>
        <v>石原　涼華 (2)</v>
      </c>
      <c r="M326" s="34" t="str">
        <f t="shared" si="21"/>
        <v>05</v>
      </c>
      <c r="N326" s="35" t="str">
        <f t="shared" si="22"/>
        <v>Suzuka ISHIHARA (05)</v>
      </c>
      <c r="O326" s="35">
        <f t="shared" si="23"/>
        <v>200000337</v>
      </c>
    </row>
    <row r="327" spans="1:15" ht="18">
      <c r="A327" s="190">
        <v>338</v>
      </c>
      <c r="B327" s="2">
        <v>490049</v>
      </c>
      <c r="C327" s="191" t="s">
        <v>945</v>
      </c>
      <c r="D327" s="191" t="s">
        <v>10058</v>
      </c>
      <c r="E327" s="191" t="s">
        <v>10059</v>
      </c>
      <c r="F327" s="192" t="s">
        <v>7780</v>
      </c>
      <c r="G327" s="191">
        <v>2</v>
      </c>
      <c r="H327" s="191" t="s">
        <v>5759</v>
      </c>
      <c r="I327" s="191" t="s">
        <v>6745</v>
      </c>
      <c r="J327" s="191" t="s">
        <v>2102</v>
      </c>
      <c r="K327" s="191" t="s">
        <v>42</v>
      </c>
      <c r="L327" s="35" t="str">
        <f t="shared" si="20"/>
        <v>亀井　咲里 (2)</v>
      </c>
      <c r="M327" s="34" t="str">
        <f t="shared" si="21"/>
        <v>06</v>
      </c>
      <c r="N327" s="35" t="str">
        <f t="shared" si="22"/>
        <v>Sari KAMEI (06)</v>
      </c>
      <c r="O327" s="35">
        <f t="shared" si="23"/>
        <v>200000338</v>
      </c>
    </row>
    <row r="328" spans="1:15" ht="18">
      <c r="A328" s="190">
        <v>339</v>
      </c>
      <c r="B328" s="2">
        <v>490049</v>
      </c>
      <c r="C328" s="191" t="s">
        <v>945</v>
      </c>
      <c r="D328" s="191" t="s">
        <v>10060</v>
      </c>
      <c r="E328" s="191" t="s">
        <v>10061</v>
      </c>
      <c r="F328" s="192" t="s">
        <v>6523</v>
      </c>
      <c r="G328" s="191">
        <v>2</v>
      </c>
      <c r="H328" s="191" t="s">
        <v>5779</v>
      </c>
      <c r="I328" s="191" t="s">
        <v>129</v>
      </c>
      <c r="J328" s="191" t="s">
        <v>3266</v>
      </c>
      <c r="K328" s="191" t="s">
        <v>42</v>
      </c>
      <c r="L328" s="35" t="str">
        <f t="shared" si="20"/>
        <v>田中　輝 (2)</v>
      </c>
      <c r="M328" s="34" t="str">
        <f t="shared" si="21"/>
        <v>05</v>
      </c>
      <c r="N328" s="35" t="str">
        <f t="shared" si="22"/>
        <v>Kirara TANAKA (05)</v>
      </c>
      <c r="O328" s="35">
        <f t="shared" si="23"/>
        <v>200000339</v>
      </c>
    </row>
    <row r="329" spans="1:15" ht="18">
      <c r="A329" s="190">
        <v>340</v>
      </c>
      <c r="B329" s="2">
        <v>490049</v>
      </c>
      <c r="C329" s="191" t="s">
        <v>945</v>
      </c>
      <c r="D329" s="191" t="s">
        <v>10062</v>
      </c>
      <c r="E329" s="191" t="s">
        <v>10063</v>
      </c>
      <c r="F329" s="192" t="s">
        <v>10064</v>
      </c>
      <c r="G329" s="191">
        <v>2</v>
      </c>
      <c r="H329" s="191" t="s">
        <v>6024</v>
      </c>
      <c r="I329" s="191" t="s">
        <v>369</v>
      </c>
      <c r="J329" s="191" t="s">
        <v>1356</v>
      </c>
      <c r="K329" s="191" t="s">
        <v>42</v>
      </c>
      <c r="L329" s="35" t="str">
        <f t="shared" si="20"/>
        <v>谷本　那津 (2)</v>
      </c>
      <c r="M329" s="34" t="str">
        <f t="shared" si="21"/>
        <v>05</v>
      </c>
      <c r="N329" s="35" t="str">
        <f t="shared" si="22"/>
        <v>Natsu TANIMOTO (05)</v>
      </c>
      <c r="O329" s="35">
        <f t="shared" si="23"/>
        <v>200000340</v>
      </c>
    </row>
    <row r="330" spans="1:15" ht="18">
      <c r="A330" s="190">
        <v>341</v>
      </c>
      <c r="B330" s="2">
        <v>490049</v>
      </c>
      <c r="C330" s="191" t="s">
        <v>945</v>
      </c>
      <c r="D330" s="191" t="s">
        <v>10065</v>
      </c>
      <c r="E330" s="191" t="s">
        <v>10066</v>
      </c>
      <c r="F330" s="192" t="s">
        <v>9591</v>
      </c>
      <c r="G330" s="191">
        <v>2</v>
      </c>
      <c r="H330" s="191" t="s">
        <v>5779</v>
      </c>
      <c r="I330" s="191" t="s">
        <v>6539</v>
      </c>
      <c r="J330" s="191" t="s">
        <v>1375</v>
      </c>
      <c r="K330" s="191" t="s">
        <v>42</v>
      </c>
      <c r="L330" s="35" t="str">
        <f t="shared" si="20"/>
        <v>松尾　愛利紗 (2)</v>
      </c>
      <c r="M330" s="34" t="str">
        <f t="shared" si="21"/>
        <v>05</v>
      </c>
      <c r="N330" s="35" t="str">
        <f t="shared" si="22"/>
        <v>Arisa MATSUO (05)</v>
      </c>
      <c r="O330" s="35">
        <f t="shared" si="23"/>
        <v>200000341</v>
      </c>
    </row>
    <row r="331" spans="1:15" ht="18">
      <c r="A331" s="190">
        <v>342</v>
      </c>
      <c r="B331" s="2">
        <v>490049</v>
      </c>
      <c r="C331" s="191" t="s">
        <v>945</v>
      </c>
      <c r="D331" s="191" t="s">
        <v>10067</v>
      </c>
      <c r="E331" s="191" t="s">
        <v>10068</v>
      </c>
      <c r="F331" s="192" t="s">
        <v>8485</v>
      </c>
      <c r="G331" s="191">
        <v>2</v>
      </c>
      <c r="H331" s="191" t="s">
        <v>5779</v>
      </c>
      <c r="I331" s="191" t="s">
        <v>2367</v>
      </c>
      <c r="J331" s="191" t="s">
        <v>3997</v>
      </c>
      <c r="K331" s="191" t="s">
        <v>42</v>
      </c>
      <c r="L331" s="35" t="str">
        <f t="shared" si="20"/>
        <v>宮下　祭華 (2)</v>
      </c>
      <c r="M331" s="34" t="str">
        <f t="shared" si="21"/>
        <v>05</v>
      </c>
      <c r="N331" s="35" t="str">
        <f t="shared" si="22"/>
        <v>Saika MIYASHITA (05)</v>
      </c>
      <c r="O331" s="35">
        <f t="shared" si="23"/>
        <v>200000342</v>
      </c>
    </row>
    <row r="332" spans="1:15" ht="18">
      <c r="A332" s="190">
        <v>343</v>
      </c>
      <c r="B332" s="2">
        <v>490049</v>
      </c>
      <c r="C332" s="191" t="s">
        <v>945</v>
      </c>
      <c r="D332" s="191" t="s">
        <v>1345</v>
      </c>
      <c r="E332" s="191" t="s">
        <v>1346</v>
      </c>
      <c r="F332" s="192" t="s">
        <v>3895</v>
      </c>
      <c r="G332" s="191" t="s">
        <v>501</v>
      </c>
      <c r="H332" s="191" t="s">
        <v>5760</v>
      </c>
      <c r="I332" s="191" t="s">
        <v>669</v>
      </c>
      <c r="J332" s="191" t="s">
        <v>1347</v>
      </c>
      <c r="K332" s="191" t="s">
        <v>42</v>
      </c>
      <c r="L332" s="35" t="str">
        <f t="shared" si="20"/>
        <v>中本　香 (M2)</v>
      </c>
      <c r="M332" s="34" t="str">
        <f t="shared" si="21"/>
        <v>01</v>
      </c>
      <c r="N332" s="35" t="str">
        <f t="shared" si="22"/>
        <v>Kaori NAKAMOTO (01)</v>
      </c>
      <c r="O332" s="35">
        <f t="shared" si="23"/>
        <v>200000343</v>
      </c>
    </row>
    <row r="333" spans="1:15" ht="18">
      <c r="A333" s="190">
        <v>344</v>
      </c>
      <c r="B333" s="2">
        <v>490049</v>
      </c>
      <c r="C333" s="191" t="s">
        <v>945</v>
      </c>
      <c r="D333" s="191" t="s">
        <v>10069</v>
      </c>
      <c r="E333" s="191" t="s">
        <v>10070</v>
      </c>
      <c r="F333" s="192" t="s">
        <v>10071</v>
      </c>
      <c r="G333" s="191">
        <v>1</v>
      </c>
      <c r="H333" s="191" t="s">
        <v>5775</v>
      </c>
      <c r="I333" s="191" t="s">
        <v>967</v>
      </c>
      <c r="J333" s="191" t="s">
        <v>1233</v>
      </c>
      <c r="K333" s="191" t="s">
        <v>42</v>
      </c>
      <c r="L333" s="35" t="str">
        <f t="shared" si="20"/>
        <v>岸田　美久 (1)</v>
      </c>
      <c r="M333" s="34" t="str">
        <f t="shared" si="21"/>
        <v>06</v>
      </c>
      <c r="N333" s="35" t="str">
        <f t="shared" si="22"/>
        <v>Miku KISHIDA (06)</v>
      </c>
      <c r="O333" s="35">
        <f t="shared" si="23"/>
        <v>200000344</v>
      </c>
    </row>
    <row r="334" spans="1:15" ht="18">
      <c r="A334" s="190">
        <v>345</v>
      </c>
      <c r="B334" s="2">
        <v>490049</v>
      </c>
      <c r="C334" s="191" t="s">
        <v>945</v>
      </c>
      <c r="D334" s="191" t="s">
        <v>10072</v>
      </c>
      <c r="E334" s="191" t="s">
        <v>10073</v>
      </c>
      <c r="F334" s="192" t="s">
        <v>7840</v>
      </c>
      <c r="G334" s="191">
        <v>1</v>
      </c>
      <c r="H334" s="191" t="s">
        <v>5761</v>
      </c>
      <c r="I334" s="191" t="s">
        <v>453</v>
      </c>
      <c r="J334" s="191" t="s">
        <v>1463</v>
      </c>
      <c r="K334" s="191" t="s">
        <v>42</v>
      </c>
      <c r="L334" s="35" t="str">
        <f t="shared" si="20"/>
        <v>水野　文由里 (1)</v>
      </c>
      <c r="M334" s="34" t="str">
        <f t="shared" si="21"/>
        <v>06</v>
      </c>
      <c r="N334" s="35" t="str">
        <f t="shared" si="22"/>
        <v>Ayuri MIZUNO (06)</v>
      </c>
      <c r="O334" s="35">
        <f t="shared" si="23"/>
        <v>200000345</v>
      </c>
    </row>
    <row r="335" spans="1:15" ht="18">
      <c r="A335" s="190">
        <v>346</v>
      </c>
      <c r="B335" s="2">
        <v>490049</v>
      </c>
      <c r="C335" s="191" t="s">
        <v>945</v>
      </c>
      <c r="D335" s="191" t="s">
        <v>10074</v>
      </c>
      <c r="E335" s="191" t="s">
        <v>10075</v>
      </c>
      <c r="F335" s="192" t="s">
        <v>6933</v>
      </c>
      <c r="G335" s="191">
        <v>1</v>
      </c>
      <c r="H335" s="191" t="s">
        <v>5769</v>
      </c>
      <c r="I335" s="191" t="s">
        <v>326</v>
      </c>
      <c r="J335" s="191" t="s">
        <v>10076</v>
      </c>
      <c r="K335" s="191" t="s">
        <v>42</v>
      </c>
      <c r="L335" s="35" t="str">
        <f t="shared" si="20"/>
        <v>島本　優美香 (1)</v>
      </c>
      <c r="M335" s="34" t="str">
        <f t="shared" si="21"/>
        <v>06</v>
      </c>
      <c r="N335" s="35" t="str">
        <f t="shared" si="22"/>
        <v>Yumika SHIMAMOTO (06)</v>
      </c>
      <c r="O335" s="35">
        <f t="shared" si="23"/>
        <v>200000346</v>
      </c>
    </row>
    <row r="336" spans="1:15" ht="18">
      <c r="A336" s="190">
        <v>347</v>
      </c>
      <c r="B336" s="2">
        <v>490049</v>
      </c>
      <c r="C336" s="191" t="s">
        <v>945</v>
      </c>
      <c r="D336" s="191" t="s">
        <v>10077</v>
      </c>
      <c r="E336" s="191" t="s">
        <v>10078</v>
      </c>
      <c r="F336" s="192" t="s">
        <v>10079</v>
      </c>
      <c r="G336" s="191">
        <v>1</v>
      </c>
      <c r="H336" s="191" t="s">
        <v>5779</v>
      </c>
      <c r="I336" s="191" t="s">
        <v>968</v>
      </c>
      <c r="J336" s="191" t="s">
        <v>1446</v>
      </c>
      <c r="K336" s="191" t="s">
        <v>42</v>
      </c>
      <c r="L336" s="35" t="str">
        <f t="shared" si="20"/>
        <v>浅田　万優子 (1)</v>
      </c>
      <c r="M336" s="34" t="str">
        <f t="shared" si="21"/>
        <v>07</v>
      </c>
      <c r="N336" s="35" t="str">
        <f t="shared" si="22"/>
        <v>Mayuko ASADA (07)</v>
      </c>
      <c r="O336" s="35">
        <f t="shared" si="23"/>
        <v>200000347</v>
      </c>
    </row>
    <row r="337" spans="1:15" ht="18">
      <c r="A337" s="190">
        <v>348</v>
      </c>
      <c r="B337" s="2">
        <v>492204</v>
      </c>
      <c r="C337" s="191" t="s">
        <v>883</v>
      </c>
      <c r="D337" s="191" t="s">
        <v>2335</v>
      </c>
      <c r="E337" s="191" t="s">
        <v>2336</v>
      </c>
      <c r="F337" s="192" t="s">
        <v>3830</v>
      </c>
      <c r="G337" s="191">
        <v>4</v>
      </c>
      <c r="H337" s="191" t="s">
        <v>5779</v>
      </c>
      <c r="I337" s="191" t="s">
        <v>2337</v>
      </c>
      <c r="J337" s="191" t="s">
        <v>2338</v>
      </c>
      <c r="K337" s="191" t="s">
        <v>42</v>
      </c>
      <c r="L337" s="35" t="str">
        <f t="shared" si="20"/>
        <v>鎌田　幸来 (4)</v>
      </c>
      <c r="M337" s="34" t="str">
        <f t="shared" si="21"/>
        <v>04</v>
      </c>
      <c r="N337" s="35" t="str">
        <f t="shared" si="22"/>
        <v>Koko KAMADA (04)</v>
      </c>
      <c r="O337" s="35">
        <f t="shared" si="23"/>
        <v>200000348</v>
      </c>
    </row>
    <row r="338" spans="1:15" ht="18">
      <c r="A338" s="190">
        <v>349</v>
      </c>
      <c r="B338" s="2">
        <v>492204</v>
      </c>
      <c r="C338" s="191" t="s">
        <v>883</v>
      </c>
      <c r="D338" s="191" t="s">
        <v>2339</v>
      </c>
      <c r="E338" s="191" t="s">
        <v>2340</v>
      </c>
      <c r="F338" s="192" t="s">
        <v>3798</v>
      </c>
      <c r="G338" s="191">
        <v>4</v>
      </c>
      <c r="H338" s="191" t="s">
        <v>569</v>
      </c>
      <c r="I338" s="191" t="s">
        <v>485</v>
      </c>
      <c r="J338" s="191" t="s">
        <v>1385</v>
      </c>
      <c r="K338" s="191" t="s">
        <v>42</v>
      </c>
      <c r="L338" s="35" t="str">
        <f t="shared" si="20"/>
        <v>三浦　萌 (4)</v>
      </c>
      <c r="M338" s="34" t="str">
        <f t="shared" si="21"/>
        <v>03</v>
      </c>
      <c r="N338" s="35" t="str">
        <f t="shared" si="22"/>
        <v>Moe MIURA (03)</v>
      </c>
      <c r="O338" s="35">
        <f t="shared" si="23"/>
        <v>200000349</v>
      </c>
    </row>
    <row r="339" spans="1:15" ht="18">
      <c r="A339" s="190">
        <v>350</v>
      </c>
      <c r="B339" s="2">
        <v>492204</v>
      </c>
      <c r="C339" s="191" t="s">
        <v>883</v>
      </c>
      <c r="D339" s="191" t="s">
        <v>2341</v>
      </c>
      <c r="E339" s="191" t="s">
        <v>2342</v>
      </c>
      <c r="F339" s="192" t="s">
        <v>3920</v>
      </c>
      <c r="G339" s="191">
        <v>4</v>
      </c>
      <c r="H339" s="191" t="s">
        <v>6288</v>
      </c>
      <c r="I339" s="191" t="s">
        <v>192</v>
      </c>
      <c r="J339" s="191" t="s">
        <v>1369</v>
      </c>
      <c r="K339" s="191" t="s">
        <v>42</v>
      </c>
      <c r="L339" s="35" t="str">
        <f t="shared" si="20"/>
        <v>山下　彩菜 (4)</v>
      </c>
      <c r="M339" s="34" t="str">
        <f t="shared" si="21"/>
        <v>04</v>
      </c>
      <c r="N339" s="35" t="str">
        <f t="shared" si="22"/>
        <v>Ayana YAMASHITA (04)</v>
      </c>
      <c r="O339" s="35">
        <f t="shared" si="23"/>
        <v>200000350</v>
      </c>
    </row>
    <row r="340" spans="1:15" ht="18">
      <c r="A340" s="190">
        <v>351</v>
      </c>
      <c r="B340" s="2">
        <v>492204</v>
      </c>
      <c r="C340" s="191" t="s">
        <v>883</v>
      </c>
      <c r="D340" s="191" t="s">
        <v>3973</v>
      </c>
      <c r="E340" s="191" t="s">
        <v>3974</v>
      </c>
      <c r="F340" s="192" t="s">
        <v>3975</v>
      </c>
      <c r="G340" s="191">
        <v>3</v>
      </c>
      <c r="H340" s="191" t="s">
        <v>5760</v>
      </c>
      <c r="I340" s="191" t="s">
        <v>876</v>
      </c>
      <c r="J340" s="191" t="s">
        <v>3976</v>
      </c>
      <c r="K340" s="191" t="s">
        <v>42</v>
      </c>
      <c r="L340" s="35" t="str">
        <f t="shared" si="20"/>
        <v>北野　寧々 (3)</v>
      </c>
      <c r="M340" s="34" t="str">
        <f t="shared" si="21"/>
        <v>04</v>
      </c>
      <c r="N340" s="35" t="str">
        <f t="shared" si="22"/>
        <v>Nene KITANO (04)</v>
      </c>
      <c r="O340" s="35">
        <f t="shared" si="23"/>
        <v>200000351</v>
      </c>
    </row>
    <row r="341" spans="1:15" ht="18">
      <c r="A341" s="190">
        <v>352</v>
      </c>
      <c r="B341" s="2">
        <v>492204</v>
      </c>
      <c r="C341" s="191" t="s">
        <v>883</v>
      </c>
      <c r="D341" s="191" t="s">
        <v>10080</v>
      </c>
      <c r="E341" s="191" t="s">
        <v>3970</v>
      </c>
      <c r="F341" s="192" t="s">
        <v>3971</v>
      </c>
      <c r="G341" s="191">
        <v>3</v>
      </c>
      <c r="H341" s="191" t="s">
        <v>6025</v>
      </c>
      <c r="I341" s="191" t="s">
        <v>3972</v>
      </c>
      <c r="J341" s="191" t="s">
        <v>1476</v>
      </c>
      <c r="K341" s="191" t="s">
        <v>42</v>
      </c>
      <c r="L341" s="35" t="str">
        <f t="shared" si="20"/>
        <v>千葉　妃華 (3)</v>
      </c>
      <c r="M341" s="34" t="str">
        <f t="shared" si="21"/>
        <v>04</v>
      </c>
      <c r="N341" s="35" t="str">
        <f t="shared" si="22"/>
        <v>Himeka CHIBA (04)</v>
      </c>
      <c r="O341" s="35">
        <f t="shared" si="23"/>
        <v>200000352</v>
      </c>
    </row>
    <row r="342" spans="1:15" ht="18">
      <c r="A342" s="190">
        <v>353</v>
      </c>
      <c r="B342" s="2">
        <v>492204</v>
      </c>
      <c r="C342" s="191" t="s">
        <v>883</v>
      </c>
      <c r="D342" s="191" t="s">
        <v>3968</v>
      </c>
      <c r="E342" s="191" t="s">
        <v>3969</v>
      </c>
      <c r="F342" s="192" t="s">
        <v>3632</v>
      </c>
      <c r="G342" s="191">
        <v>3</v>
      </c>
      <c r="H342" s="191" t="s">
        <v>6025</v>
      </c>
      <c r="I342" s="191" t="s">
        <v>1441</v>
      </c>
      <c r="J342" s="191" t="s">
        <v>1300</v>
      </c>
      <c r="K342" s="191" t="s">
        <v>42</v>
      </c>
      <c r="L342" s="35" t="str">
        <f t="shared" si="20"/>
        <v>依田　采巳 (3)</v>
      </c>
      <c r="M342" s="34" t="str">
        <f t="shared" si="21"/>
        <v>04</v>
      </c>
      <c r="N342" s="35" t="str">
        <f t="shared" si="22"/>
        <v>Ayami YODA (04)</v>
      </c>
      <c r="O342" s="35">
        <f t="shared" si="23"/>
        <v>200000353</v>
      </c>
    </row>
    <row r="343" spans="1:15" ht="18">
      <c r="A343" s="190">
        <v>354</v>
      </c>
      <c r="B343" s="2">
        <v>492204</v>
      </c>
      <c r="C343" s="191" t="s">
        <v>883</v>
      </c>
      <c r="D343" s="191" t="s">
        <v>10081</v>
      </c>
      <c r="E343" s="191" t="s">
        <v>10082</v>
      </c>
      <c r="F343" s="192" t="s">
        <v>6601</v>
      </c>
      <c r="G343" s="191">
        <v>2</v>
      </c>
      <c r="H343" s="191" t="s">
        <v>6025</v>
      </c>
      <c r="I343" s="191" t="s">
        <v>1455</v>
      </c>
      <c r="J343" s="191" t="s">
        <v>1396</v>
      </c>
      <c r="K343" s="191" t="s">
        <v>42</v>
      </c>
      <c r="L343" s="35" t="str">
        <f t="shared" si="20"/>
        <v>赤堀　華 (2)</v>
      </c>
      <c r="M343" s="34" t="str">
        <f t="shared" si="21"/>
        <v>05</v>
      </c>
      <c r="N343" s="35" t="str">
        <f t="shared" si="22"/>
        <v>Hana AKAHORI (05)</v>
      </c>
      <c r="O343" s="35">
        <f t="shared" si="23"/>
        <v>200000354</v>
      </c>
    </row>
    <row r="344" spans="1:15" ht="18">
      <c r="A344" s="190">
        <v>355</v>
      </c>
      <c r="B344" s="2">
        <v>492204</v>
      </c>
      <c r="C344" s="191" t="s">
        <v>883</v>
      </c>
      <c r="D344" s="191" t="s">
        <v>10083</v>
      </c>
      <c r="E344" s="191" t="s">
        <v>10084</v>
      </c>
      <c r="F344" s="192" t="s">
        <v>10085</v>
      </c>
      <c r="G344" s="191">
        <v>2</v>
      </c>
      <c r="H344" s="191" t="s">
        <v>6025</v>
      </c>
      <c r="I344" s="191" t="s">
        <v>642</v>
      </c>
      <c r="J344" s="191" t="s">
        <v>53</v>
      </c>
      <c r="K344" s="191" t="s">
        <v>42</v>
      </c>
      <c r="L344" s="35" t="str">
        <f t="shared" si="20"/>
        <v>大橋　友聖 (2)</v>
      </c>
      <c r="M344" s="34" t="str">
        <f t="shared" si="21"/>
        <v>05</v>
      </c>
      <c r="N344" s="35" t="str">
        <f t="shared" si="22"/>
        <v>Yuki OHASHI (05)</v>
      </c>
      <c r="O344" s="35">
        <f t="shared" si="23"/>
        <v>200000355</v>
      </c>
    </row>
    <row r="345" spans="1:15" ht="18">
      <c r="A345" s="190">
        <v>356</v>
      </c>
      <c r="B345" s="2">
        <v>492204</v>
      </c>
      <c r="C345" s="191" t="s">
        <v>883</v>
      </c>
      <c r="D345" s="191" t="s">
        <v>10086</v>
      </c>
      <c r="E345" s="191" t="s">
        <v>10087</v>
      </c>
      <c r="F345" s="192" t="s">
        <v>6586</v>
      </c>
      <c r="G345" s="191">
        <v>2</v>
      </c>
      <c r="H345" s="191" t="s">
        <v>5996</v>
      </c>
      <c r="I345" s="191" t="s">
        <v>10088</v>
      </c>
      <c r="J345" s="191" t="s">
        <v>299</v>
      </c>
      <c r="K345" s="191" t="s">
        <v>42</v>
      </c>
      <c r="L345" s="35" t="str">
        <f t="shared" si="20"/>
        <v>佐内　瑞希 (2)</v>
      </c>
      <c r="M345" s="34" t="str">
        <f t="shared" si="21"/>
        <v>05</v>
      </c>
      <c r="N345" s="35" t="str">
        <f t="shared" si="22"/>
        <v>Mizuki SANAI (05)</v>
      </c>
      <c r="O345" s="35">
        <f t="shared" si="23"/>
        <v>200000356</v>
      </c>
    </row>
    <row r="346" spans="1:15" ht="18">
      <c r="A346" s="190">
        <v>357</v>
      </c>
      <c r="B346" s="2">
        <v>492204</v>
      </c>
      <c r="C346" s="191" t="s">
        <v>883</v>
      </c>
      <c r="D346" s="191" t="s">
        <v>10089</v>
      </c>
      <c r="E346" s="191" t="s">
        <v>10090</v>
      </c>
      <c r="F346" s="192" t="s">
        <v>6055</v>
      </c>
      <c r="G346" s="191">
        <v>2</v>
      </c>
      <c r="H346" s="191" t="s">
        <v>6025</v>
      </c>
      <c r="I346" s="191" t="s">
        <v>129</v>
      </c>
      <c r="J346" s="191" t="s">
        <v>10091</v>
      </c>
      <c r="K346" s="191" t="s">
        <v>42</v>
      </c>
      <c r="L346" s="35" t="str">
        <f t="shared" si="20"/>
        <v>田中　海優 (2)</v>
      </c>
      <c r="M346" s="34" t="str">
        <f t="shared" si="21"/>
        <v>05</v>
      </c>
      <c r="N346" s="35" t="str">
        <f t="shared" si="22"/>
        <v>Uru TANAKA (05)</v>
      </c>
      <c r="O346" s="35">
        <f t="shared" si="23"/>
        <v>200000357</v>
      </c>
    </row>
    <row r="347" spans="1:15" ht="18">
      <c r="A347" s="190">
        <v>358</v>
      </c>
      <c r="B347" s="2">
        <v>492204</v>
      </c>
      <c r="C347" s="191" t="s">
        <v>883</v>
      </c>
      <c r="D347" s="191" t="s">
        <v>10092</v>
      </c>
      <c r="E347" s="191" t="s">
        <v>10093</v>
      </c>
      <c r="F347" s="192" t="s">
        <v>7015</v>
      </c>
      <c r="G347" s="191">
        <v>2</v>
      </c>
      <c r="H347" s="191" t="s">
        <v>6433</v>
      </c>
      <c r="I347" s="191" t="s">
        <v>129</v>
      </c>
      <c r="J347" s="191" t="s">
        <v>1262</v>
      </c>
      <c r="K347" s="191" t="s">
        <v>42</v>
      </c>
      <c r="L347" s="35" t="str">
        <f t="shared" si="20"/>
        <v>田中　優衣 (2)</v>
      </c>
      <c r="M347" s="34" t="str">
        <f t="shared" si="21"/>
        <v>05</v>
      </c>
      <c r="N347" s="35" t="str">
        <f t="shared" si="22"/>
        <v>Yui TANAKA (05)</v>
      </c>
      <c r="O347" s="35">
        <f t="shared" si="23"/>
        <v>200000358</v>
      </c>
    </row>
    <row r="348" spans="1:15" ht="18">
      <c r="A348" s="190">
        <v>359</v>
      </c>
      <c r="B348" s="2">
        <v>492204</v>
      </c>
      <c r="C348" s="191" t="s">
        <v>883</v>
      </c>
      <c r="D348" s="191" t="s">
        <v>10094</v>
      </c>
      <c r="E348" s="191" t="s">
        <v>10095</v>
      </c>
      <c r="F348" s="192" t="s">
        <v>7890</v>
      </c>
      <c r="G348" s="191">
        <v>2</v>
      </c>
      <c r="H348" s="191" t="s">
        <v>6074</v>
      </c>
      <c r="I348" s="191" t="s">
        <v>2225</v>
      </c>
      <c r="J348" s="191" t="s">
        <v>1397</v>
      </c>
      <c r="K348" s="191" t="s">
        <v>42</v>
      </c>
      <c r="L348" s="35" t="str">
        <f t="shared" si="20"/>
        <v>土橋　日菜子 (2)</v>
      </c>
      <c r="M348" s="34" t="str">
        <f t="shared" si="21"/>
        <v>05</v>
      </c>
      <c r="N348" s="35" t="str">
        <f t="shared" si="22"/>
        <v>Hinako DOBASHI (05)</v>
      </c>
      <c r="O348" s="35">
        <f t="shared" si="23"/>
        <v>200000359</v>
      </c>
    </row>
    <row r="349" spans="1:15" ht="18">
      <c r="A349" s="190">
        <v>360</v>
      </c>
      <c r="B349" s="2">
        <v>492204</v>
      </c>
      <c r="C349" s="191" t="s">
        <v>883</v>
      </c>
      <c r="D349" s="191" t="s">
        <v>10096</v>
      </c>
      <c r="E349" s="191" t="s">
        <v>10097</v>
      </c>
      <c r="F349" s="192" t="s">
        <v>7060</v>
      </c>
      <c r="G349" s="191">
        <v>2</v>
      </c>
      <c r="H349" s="191" t="s">
        <v>545</v>
      </c>
      <c r="I349" s="191" t="s">
        <v>3954</v>
      </c>
      <c r="J349" s="191" t="s">
        <v>10098</v>
      </c>
      <c r="K349" s="191" t="s">
        <v>42</v>
      </c>
      <c r="L349" s="35" t="str">
        <f t="shared" si="20"/>
        <v>星野　麗桜 (2)</v>
      </c>
      <c r="M349" s="34" t="str">
        <f t="shared" si="21"/>
        <v>05</v>
      </c>
      <c r="N349" s="35" t="str">
        <f t="shared" si="22"/>
        <v>Riara HOSHINO (05)</v>
      </c>
      <c r="O349" s="35">
        <f t="shared" si="23"/>
        <v>200000360</v>
      </c>
    </row>
    <row r="350" spans="1:15" ht="18">
      <c r="A350" s="190">
        <v>361</v>
      </c>
      <c r="B350" s="2">
        <v>492204</v>
      </c>
      <c r="C350" s="191" t="s">
        <v>883</v>
      </c>
      <c r="D350" s="191" t="s">
        <v>10099</v>
      </c>
      <c r="E350" s="191" t="s">
        <v>10100</v>
      </c>
      <c r="F350" s="192" t="s">
        <v>6538</v>
      </c>
      <c r="G350" s="191">
        <v>2</v>
      </c>
      <c r="H350" s="191" t="s">
        <v>6288</v>
      </c>
      <c r="I350" s="191" t="s">
        <v>507</v>
      </c>
      <c r="J350" s="191" t="s">
        <v>1273</v>
      </c>
      <c r="K350" s="191" t="s">
        <v>42</v>
      </c>
      <c r="L350" s="35" t="str">
        <f t="shared" si="20"/>
        <v>本田　心七海 (2)</v>
      </c>
      <c r="M350" s="34" t="str">
        <f t="shared" si="21"/>
        <v>05</v>
      </c>
      <c r="N350" s="35" t="str">
        <f t="shared" si="22"/>
        <v>Minami HONDA (05)</v>
      </c>
      <c r="O350" s="35">
        <f t="shared" si="23"/>
        <v>200000361</v>
      </c>
    </row>
    <row r="351" spans="1:15" ht="18">
      <c r="A351" s="190">
        <v>362</v>
      </c>
      <c r="B351" s="2">
        <v>492204</v>
      </c>
      <c r="C351" s="191" t="s">
        <v>883</v>
      </c>
      <c r="D351" s="191" t="s">
        <v>10101</v>
      </c>
      <c r="E351" s="191" t="s">
        <v>10102</v>
      </c>
      <c r="F351" s="192" t="s">
        <v>6317</v>
      </c>
      <c r="G351" s="191">
        <v>2</v>
      </c>
      <c r="H351" s="191" t="s">
        <v>6519</v>
      </c>
      <c r="I351" s="191" t="s">
        <v>10103</v>
      </c>
      <c r="J351" s="191" t="s">
        <v>10104</v>
      </c>
      <c r="K351" s="191" t="s">
        <v>42</v>
      </c>
      <c r="L351" s="35" t="str">
        <f t="shared" si="20"/>
        <v>牧内　大華 (2)</v>
      </c>
      <c r="M351" s="34" t="str">
        <f t="shared" si="21"/>
        <v>05</v>
      </c>
      <c r="N351" s="35" t="str">
        <f t="shared" si="22"/>
        <v>Hiroka MAKIUCHI (05)</v>
      </c>
      <c r="O351" s="35">
        <f t="shared" si="23"/>
        <v>200000362</v>
      </c>
    </row>
    <row r="352" spans="1:15" ht="18">
      <c r="A352" s="190">
        <v>363</v>
      </c>
      <c r="B352" s="2">
        <v>492526</v>
      </c>
      <c r="C352" s="191" t="s">
        <v>987</v>
      </c>
      <c r="D352" s="191" t="s">
        <v>2214</v>
      </c>
      <c r="E352" s="191" t="s">
        <v>2215</v>
      </c>
      <c r="F352" s="192" t="s">
        <v>3822</v>
      </c>
      <c r="G352" s="191">
        <v>4</v>
      </c>
      <c r="H352" s="191" t="s">
        <v>5759</v>
      </c>
      <c r="I352" s="191" t="s">
        <v>285</v>
      </c>
      <c r="J352" s="191" t="s">
        <v>488</v>
      </c>
      <c r="K352" s="191" t="s">
        <v>42</v>
      </c>
      <c r="L352" s="35" t="str">
        <f t="shared" si="20"/>
        <v>川田　美沙希 (4)</v>
      </c>
      <c r="M352" s="34" t="str">
        <f t="shared" si="21"/>
        <v>03</v>
      </c>
      <c r="N352" s="35" t="str">
        <f t="shared" si="22"/>
        <v>Misaki KAWATA (03)</v>
      </c>
      <c r="O352" s="35">
        <f t="shared" si="23"/>
        <v>200000363</v>
      </c>
    </row>
    <row r="353" spans="1:15" ht="18">
      <c r="A353" s="190">
        <v>364</v>
      </c>
      <c r="B353" s="2">
        <v>492526</v>
      </c>
      <c r="C353" s="191" t="s">
        <v>987</v>
      </c>
      <c r="D353" s="191" t="s">
        <v>2216</v>
      </c>
      <c r="E353" s="191" t="s">
        <v>2217</v>
      </c>
      <c r="F353" s="192" t="s">
        <v>3823</v>
      </c>
      <c r="G353" s="191">
        <v>4</v>
      </c>
      <c r="H353" s="191" t="s">
        <v>5759</v>
      </c>
      <c r="I353" s="191" t="s">
        <v>386</v>
      </c>
      <c r="J353" s="191" t="s">
        <v>1351</v>
      </c>
      <c r="K353" s="191" t="s">
        <v>42</v>
      </c>
      <c r="L353" s="35" t="str">
        <f t="shared" si="20"/>
        <v>太田　愛梨 (4)</v>
      </c>
      <c r="M353" s="34" t="str">
        <f t="shared" si="21"/>
        <v>03</v>
      </c>
      <c r="N353" s="35" t="str">
        <f t="shared" si="22"/>
        <v>Airi OTA (03)</v>
      </c>
      <c r="O353" s="35">
        <f t="shared" si="23"/>
        <v>200000364</v>
      </c>
    </row>
    <row r="354" spans="1:15" ht="18">
      <c r="A354" s="190">
        <v>365</v>
      </c>
      <c r="B354" s="2">
        <v>492526</v>
      </c>
      <c r="C354" s="191" t="s">
        <v>987</v>
      </c>
      <c r="D354" s="191" t="s">
        <v>2218</v>
      </c>
      <c r="E354" s="191" t="s">
        <v>2219</v>
      </c>
      <c r="F354" s="192" t="s">
        <v>3824</v>
      </c>
      <c r="G354" s="191">
        <v>4</v>
      </c>
      <c r="H354" s="191" t="s">
        <v>5759</v>
      </c>
      <c r="I354" s="191" t="s">
        <v>1257</v>
      </c>
      <c r="J354" s="191" t="s">
        <v>1295</v>
      </c>
      <c r="K354" s="191" t="s">
        <v>42</v>
      </c>
      <c r="L354" s="35" t="str">
        <f t="shared" si="20"/>
        <v>宍戸　花帆 (4)</v>
      </c>
      <c r="M354" s="34" t="str">
        <f t="shared" si="21"/>
        <v>03</v>
      </c>
      <c r="N354" s="35" t="str">
        <f t="shared" si="22"/>
        <v>Kaho SHISHIDO (03)</v>
      </c>
      <c r="O354" s="35">
        <f t="shared" si="23"/>
        <v>200000365</v>
      </c>
    </row>
    <row r="355" spans="1:15" ht="18">
      <c r="A355" s="190">
        <v>366</v>
      </c>
      <c r="B355" s="2">
        <v>492526</v>
      </c>
      <c r="C355" s="191" t="s">
        <v>987</v>
      </c>
      <c r="D355" s="191" t="s">
        <v>2220</v>
      </c>
      <c r="E355" s="191" t="s">
        <v>2221</v>
      </c>
      <c r="F355" s="192" t="s">
        <v>3825</v>
      </c>
      <c r="G355" s="191">
        <v>4</v>
      </c>
      <c r="H355" s="191" t="s">
        <v>6025</v>
      </c>
      <c r="I355" s="191" t="s">
        <v>1392</v>
      </c>
      <c r="J355" s="191" t="s">
        <v>2222</v>
      </c>
      <c r="K355" s="191" t="s">
        <v>42</v>
      </c>
      <c r="L355" s="35" t="str">
        <f t="shared" si="20"/>
        <v>石野　帆奈 (4)</v>
      </c>
      <c r="M355" s="34" t="str">
        <f t="shared" si="21"/>
        <v>03</v>
      </c>
      <c r="N355" s="35" t="str">
        <f t="shared" si="22"/>
        <v>Hanna ISHINO (03)</v>
      </c>
      <c r="O355" s="35">
        <f t="shared" si="23"/>
        <v>200000366</v>
      </c>
    </row>
    <row r="356" spans="1:15" ht="18">
      <c r="A356" s="190">
        <v>367</v>
      </c>
      <c r="B356" s="2">
        <v>492526</v>
      </c>
      <c r="C356" s="191" t="s">
        <v>987</v>
      </c>
      <c r="D356" s="191" t="s">
        <v>2223</v>
      </c>
      <c r="E356" s="191" t="s">
        <v>2224</v>
      </c>
      <c r="F356" s="192" t="s">
        <v>3826</v>
      </c>
      <c r="G356" s="191">
        <v>4</v>
      </c>
      <c r="H356" s="191" t="s">
        <v>6074</v>
      </c>
      <c r="I356" s="191" t="s">
        <v>2225</v>
      </c>
      <c r="J356" s="191" t="s">
        <v>1285</v>
      </c>
      <c r="K356" s="191" t="s">
        <v>42</v>
      </c>
      <c r="L356" s="35" t="str">
        <f t="shared" si="20"/>
        <v>土橋　心暖 (4)</v>
      </c>
      <c r="M356" s="34" t="str">
        <f t="shared" si="21"/>
        <v>04</v>
      </c>
      <c r="N356" s="35" t="str">
        <f t="shared" si="22"/>
        <v>Kokoro DOBASHI (04)</v>
      </c>
      <c r="O356" s="35">
        <f t="shared" si="23"/>
        <v>200000367</v>
      </c>
    </row>
    <row r="357" spans="1:15" ht="18">
      <c r="A357" s="190">
        <v>368</v>
      </c>
      <c r="B357" s="2">
        <v>492526</v>
      </c>
      <c r="C357" s="191" t="s">
        <v>987</v>
      </c>
      <c r="D357" s="191" t="s">
        <v>2226</v>
      </c>
      <c r="E357" s="191" t="s">
        <v>2227</v>
      </c>
      <c r="F357" s="192" t="s">
        <v>3827</v>
      </c>
      <c r="G357" s="191">
        <v>4</v>
      </c>
      <c r="H357" s="191" t="s">
        <v>5830</v>
      </c>
      <c r="I357" s="191" t="s">
        <v>2228</v>
      </c>
      <c r="J357" s="191" t="s">
        <v>996</v>
      </c>
      <c r="K357" s="191" t="s">
        <v>42</v>
      </c>
      <c r="L357" s="35" t="str">
        <f t="shared" si="20"/>
        <v>鶴井　美友 (4)</v>
      </c>
      <c r="M357" s="34" t="str">
        <f t="shared" si="21"/>
        <v>03</v>
      </c>
      <c r="N357" s="35" t="str">
        <f t="shared" si="22"/>
        <v>Miyu TSURUI (03)</v>
      </c>
      <c r="O357" s="35">
        <f t="shared" si="23"/>
        <v>200000368</v>
      </c>
    </row>
    <row r="358" spans="1:15" ht="18">
      <c r="A358" s="190">
        <v>369</v>
      </c>
      <c r="B358" s="2">
        <v>492526</v>
      </c>
      <c r="C358" s="191" t="s">
        <v>987</v>
      </c>
      <c r="D358" s="191" t="s">
        <v>10105</v>
      </c>
      <c r="E358" s="191" t="s">
        <v>10106</v>
      </c>
      <c r="F358" s="192" t="s">
        <v>6317</v>
      </c>
      <c r="G358" s="191">
        <v>2</v>
      </c>
      <c r="H358" s="191" t="s">
        <v>5759</v>
      </c>
      <c r="I358" s="191" t="s">
        <v>6274</v>
      </c>
      <c r="J358" s="191" t="s">
        <v>10107</v>
      </c>
      <c r="K358" s="191" t="s">
        <v>42</v>
      </c>
      <c r="L358" s="35" t="str">
        <f t="shared" si="20"/>
        <v>乾　奈子 (2)</v>
      </c>
      <c r="M358" s="34" t="str">
        <f t="shared" si="21"/>
        <v>05</v>
      </c>
      <c r="N358" s="35" t="str">
        <f t="shared" si="22"/>
        <v>Nako INUI (05)</v>
      </c>
      <c r="O358" s="35">
        <f t="shared" si="23"/>
        <v>200000369</v>
      </c>
    </row>
    <row r="359" spans="1:15" ht="18">
      <c r="A359" s="190">
        <v>370</v>
      </c>
      <c r="B359" s="2">
        <v>492526</v>
      </c>
      <c r="C359" s="191" t="s">
        <v>987</v>
      </c>
      <c r="D359" s="191" t="s">
        <v>10108</v>
      </c>
      <c r="E359" s="191" t="s">
        <v>10109</v>
      </c>
      <c r="F359" s="192" t="s">
        <v>6738</v>
      </c>
      <c r="G359" s="191">
        <v>2</v>
      </c>
      <c r="H359" s="191" t="s">
        <v>5830</v>
      </c>
      <c r="I359" s="191" t="s">
        <v>626</v>
      </c>
      <c r="J359" s="191" t="s">
        <v>488</v>
      </c>
      <c r="K359" s="191" t="s">
        <v>42</v>
      </c>
      <c r="L359" s="35" t="str">
        <f t="shared" si="20"/>
        <v>大森　みさき (2)</v>
      </c>
      <c r="M359" s="34" t="str">
        <f t="shared" si="21"/>
        <v>05</v>
      </c>
      <c r="N359" s="35" t="str">
        <f t="shared" si="22"/>
        <v>Misaki OMORI (05)</v>
      </c>
      <c r="O359" s="35">
        <f t="shared" si="23"/>
        <v>200000370</v>
      </c>
    </row>
    <row r="360" spans="1:15" ht="18">
      <c r="A360" s="190">
        <v>371</v>
      </c>
      <c r="B360" s="2">
        <v>492526</v>
      </c>
      <c r="C360" s="191" t="s">
        <v>987</v>
      </c>
      <c r="D360" s="191" t="s">
        <v>10110</v>
      </c>
      <c r="E360" s="191" t="s">
        <v>10111</v>
      </c>
      <c r="F360" s="192" t="s">
        <v>6805</v>
      </c>
      <c r="G360" s="191">
        <v>1</v>
      </c>
      <c r="H360" s="191" t="s">
        <v>5759</v>
      </c>
      <c r="I360" s="191" t="s">
        <v>4223</v>
      </c>
      <c r="J360" s="191" t="s">
        <v>10112</v>
      </c>
      <c r="K360" s="191" t="s">
        <v>42</v>
      </c>
      <c r="L360" s="35" t="str">
        <f t="shared" si="20"/>
        <v>福島　波暖 (1)</v>
      </c>
      <c r="M360" s="34" t="str">
        <f t="shared" si="21"/>
        <v>07</v>
      </c>
      <c r="N360" s="35" t="str">
        <f t="shared" si="22"/>
        <v>Hanoa FUKUSHIMA (07)</v>
      </c>
      <c r="O360" s="35">
        <f t="shared" si="23"/>
        <v>200000371</v>
      </c>
    </row>
    <row r="361" spans="1:15" ht="18">
      <c r="A361" s="190">
        <v>372</v>
      </c>
      <c r="B361" s="2">
        <v>492526</v>
      </c>
      <c r="C361" s="191" t="s">
        <v>987</v>
      </c>
      <c r="D361" s="191" t="s">
        <v>10113</v>
      </c>
      <c r="E361" s="191" t="s">
        <v>10114</v>
      </c>
      <c r="F361" s="192" t="s">
        <v>9139</v>
      </c>
      <c r="G361" s="191">
        <v>1</v>
      </c>
      <c r="H361" s="191" t="s">
        <v>5759</v>
      </c>
      <c r="I361" s="191" t="s">
        <v>3140</v>
      </c>
      <c r="J361" s="191" t="s">
        <v>10115</v>
      </c>
      <c r="K361" s="191" t="s">
        <v>42</v>
      </c>
      <c r="L361" s="35" t="str">
        <f t="shared" si="20"/>
        <v>福村　和海 (1)</v>
      </c>
      <c r="M361" s="34" t="str">
        <f t="shared" si="21"/>
        <v>07</v>
      </c>
      <c r="N361" s="35" t="str">
        <f t="shared" si="22"/>
        <v>Nagomi FUKUMURA (07)</v>
      </c>
      <c r="O361" s="35">
        <f t="shared" si="23"/>
        <v>200000372</v>
      </c>
    </row>
    <row r="362" spans="1:15" ht="18">
      <c r="A362" s="190">
        <v>373</v>
      </c>
      <c r="B362" s="2">
        <v>492430</v>
      </c>
      <c r="C362" s="191" t="s">
        <v>822</v>
      </c>
      <c r="D362" s="191" t="s">
        <v>2287</v>
      </c>
      <c r="E362" s="191" t="s">
        <v>2288</v>
      </c>
      <c r="F362" s="192" t="s">
        <v>4197</v>
      </c>
      <c r="G362" s="191">
        <v>4</v>
      </c>
      <c r="H362" s="191" t="s">
        <v>5760</v>
      </c>
      <c r="I362" s="191" t="s">
        <v>410</v>
      </c>
      <c r="J362" s="191" t="s">
        <v>1317</v>
      </c>
      <c r="K362" s="191" t="s">
        <v>42</v>
      </c>
      <c r="L362" s="35" t="str">
        <f t="shared" si="20"/>
        <v>後藤　みのり (4)</v>
      </c>
      <c r="M362" s="34" t="str">
        <f t="shared" si="21"/>
        <v>03</v>
      </c>
      <c r="N362" s="35" t="str">
        <f t="shared" si="22"/>
        <v>Minori GOTO (03)</v>
      </c>
      <c r="O362" s="35">
        <f t="shared" si="23"/>
        <v>200000373</v>
      </c>
    </row>
    <row r="363" spans="1:15" ht="18">
      <c r="A363" s="190">
        <v>374</v>
      </c>
      <c r="B363" s="2">
        <v>492430</v>
      </c>
      <c r="C363" s="191" t="s">
        <v>822</v>
      </c>
      <c r="D363" s="191" t="s">
        <v>2289</v>
      </c>
      <c r="E363" s="191" t="s">
        <v>2290</v>
      </c>
      <c r="F363" s="192" t="s">
        <v>4198</v>
      </c>
      <c r="G363" s="191">
        <v>4</v>
      </c>
      <c r="H363" s="191" t="s">
        <v>5775</v>
      </c>
      <c r="I363" s="191" t="s">
        <v>870</v>
      </c>
      <c r="J363" s="191" t="s">
        <v>1244</v>
      </c>
      <c r="K363" s="191" t="s">
        <v>42</v>
      </c>
      <c r="L363" s="35" t="str">
        <f t="shared" si="20"/>
        <v>出口　綾乃 (4)</v>
      </c>
      <c r="M363" s="34" t="str">
        <f t="shared" si="21"/>
        <v>04</v>
      </c>
      <c r="N363" s="35" t="str">
        <f t="shared" si="22"/>
        <v>Ayano DEGUCHI (04)</v>
      </c>
      <c r="O363" s="35">
        <f t="shared" si="23"/>
        <v>200000374</v>
      </c>
    </row>
    <row r="364" spans="1:15" ht="18">
      <c r="A364" s="190">
        <v>375</v>
      </c>
      <c r="B364" s="2">
        <v>492430</v>
      </c>
      <c r="C364" s="191" t="s">
        <v>822</v>
      </c>
      <c r="D364" s="191" t="s">
        <v>4200</v>
      </c>
      <c r="E364" s="191" t="s">
        <v>4201</v>
      </c>
      <c r="F364" s="192" t="s">
        <v>4202</v>
      </c>
      <c r="G364" s="191">
        <v>3</v>
      </c>
      <c r="H364" s="191" t="s">
        <v>6027</v>
      </c>
      <c r="I364" s="191" t="s">
        <v>512</v>
      </c>
      <c r="J364" s="191" t="s">
        <v>1381</v>
      </c>
      <c r="K364" s="191" t="s">
        <v>42</v>
      </c>
      <c r="L364" s="35" t="str">
        <f t="shared" si="20"/>
        <v>宇野　若菜 (3)</v>
      </c>
      <c r="M364" s="34" t="str">
        <f t="shared" si="21"/>
        <v>04</v>
      </c>
      <c r="N364" s="35" t="str">
        <f t="shared" si="22"/>
        <v>Wakana UNO (04)</v>
      </c>
      <c r="O364" s="35">
        <f t="shared" si="23"/>
        <v>200000375</v>
      </c>
    </row>
    <row r="365" spans="1:15" ht="18">
      <c r="A365" s="190">
        <v>376</v>
      </c>
      <c r="B365" s="2">
        <v>492430</v>
      </c>
      <c r="C365" s="191" t="s">
        <v>822</v>
      </c>
      <c r="D365" s="191" t="s">
        <v>4209</v>
      </c>
      <c r="E365" s="191" t="s">
        <v>4210</v>
      </c>
      <c r="F365" s="192" t="s">
        <v>3975</v>
      </c>
      <c r="G365" s="191">
        <v>3</v>
      </c>
      <c r="H365" s="191" t="s">
        <v>8148</v>
      </c>
      <c r="I365" s="191" t="s">
        <v>4211</v>
      </c>
      <c r="J365" s="191" t="s">
        <v>1368</v>
      </c>
      <c r="K365" s="191" t="s">
        <v>42</v>
      </c>
      <c r="L365" s="35" t="str">
        <f t="shared" si="20"/>
        <v>住吉　璃音 (3)</v>
      </c>
      <c r="M365" s="34" t="str">
        <f t="shared" si="21"/>
        <v>04</v>
      </c>
      <c r="N365" s="35" t="str">
        <f t="shared" si="22"/>
        <v>Rin SUMIYOSHI (04)</v>
      </c>
      <c r="O365" s="35">
        <f t="shared" si="23"/>
        <v>200000376</v>
      </c>
    </row>
    <row r="366" spans="1:15" ht="18">
      <c r="A366" s="190">
        <v>377</v>
      </c>
      <c r="B366" s="2">
        <v>492430</v>
      </c>
      <c r="C366" s="191" t="s">
        <v>822</v>
      </c>
      <c r="D366" s="191" t="s">
        <v>4204</v>
      </c>
      <c r="E366" s="191" t="s">
        <v>4205</v>
      </c>
      <c r="F366" s="192" t="s">
        <v>4176</v>
      </c>
      <c r="G366" s="191">
        <v>3</v>
      </c>
      <c r="H366" s="191" t="s">
        <v>5760</v>
      </c>
      <c r="I366" s="191" t="s">
        <v>633</v>
      </c>
      <c r="J366" s="191" t="s">
        <v>1293</v>
      </c>
      <c r="K366" s="191" t="s">
        <v>42</v>
      </c>
      <c r="L366" s="35" t="str">
        <f t="shared" si="20"/>
        <v>西嶋　亜央衣 (3)</v>
      </c>
      <c r="M366" s="34" t="str">
        <f t="shared" si="21"/>
        <v>04</v>
      </c>
      <c r="N366" s="35" t="str">
        <f t="shared" si="22"/>
        <v>Aoi NISHIJIMA (04)</v>
      </c>
      <c r="O366" s="35">
        <f t="shared" si="23"/>
        <v>200000377</v>
      </c>
    </row>
    <row r="367" spans="1:15" ht="18">
      <c r="A367" s="190">
        <v>378</v>
      </c>
      <c r="B367" s="2">
        <v>492430</v>
      </c>
      <c r="C367" s="191" t="s">
        <v>822</v>
      </c>
      <c r="D367" s="191" t="s">
        <v>4206</v>
      </c>
      <c r="E367" s="191" t="s">
        <v>4207</v>
      </c>
      <c r="F367" s="192" t="s">
        <v>4208</v>
      </c>
      <c r="G367" s="191">
        <v>3</v>
      </c>
      <c r="H367" s="191" t="s">
        <v>5769</v>
      </c>
      <c r="I367" s="191" t="s">
        <v>115</v>
      </c>
      <c r="J367" s="191" t="s">
        <v>1357</v>
      </c>
      <c r="K367" s="191" t="s">
        <v>42</v>
      </c>
      <c r="L367" s="35" t="str">
        <f t="shared" si="20"/>
        <v>前田　朔良 (3)</v>
      </c>
      <c r="M367" s="34" t="str">
        <f t="shared" si="21"/>
        <v>04</v>
      </c>
      <c r="N367" s="35" t="str">
        <f t="shared" si="22"/>
        <v>Sakura MAEDA (04)</v>
      </c>
      <c r="O367" s="35">
        <f t="shared" si="23"/>
        <v>200000378</v>
      </c>
    </row>
    <row r="368" spans="1:15" ht="18">
      <c r="A368" s="190">
        <v>379</v>
      </c>
      <c r="B368" s="2">
        <v>492430</v>
      </c>
      <c r="C368" s="191" t="s">
        <v>822</v>
      </c>
      <c r="D368" s="191" t="s">
        <v>10116</v>
      </c>
      <c r="E368" s="191" t="s">
        <v>10117</v>
      </c>
      <c r="F368" s="192" t="s">
        <v>10118</v>
      </c>
      <c r="G368" s="191">
        <v>2</v>
      </c>
      <c r="H368" s="191" t="s">
        <v>5830</v>
      </c>
      <c r="I368" s="191" t="s">
        <v>279</v>
      </c>
      <c r="J368" s="191" t="s">
        <v>1309</v>
      </c>
      <c r="K368" s="191" t="s">
        <v>42</v>
      </c>
      <c r="L368" s="35" t="str">
        <f t="shared" si="20"/>
        <v>上野　叶夢 (2)</v>
      </c>
      <c r="M368" s="34" t="str">
        <f t="shared" si="21"/>
        <v>06</v>
      </c>
      <c r="N368" s="35" t="str">
        <f t="shared" si="22"/>
        <v>Kanon UENO (06)</v>
      </c>
      <c r="O368" s="35">
        <f t="shared" si="23"/>
        <v>200000379</v>
      </c>
    </row>
    <row r="369" spans="1:15" ht="18">
      <c r="A369" s="190">
        <v>380</v>
      </c>
      <c r="B369" s="2">
        <v>492430</v>
      </c>
      <c r="C369" s="191" t="s">
        <v>822</v>
      </c>
      <c r="D369" s="191" t="s">
        <v>10119</v>
      </c>
      <c r="E369" s="191" t="s">
        <v>10120</v>
      </c>
      <c r="F369" s="192" t="s">
        <v>6255</v>
      </c>
      <c r="G369" s="191">
        <v>2</v>
      </c>
      <c r="H369" s="191" t="s">
        <v>6027</v>
      </c>
      <c r="I369" s="191" t="s">
        <v>145</v>
      </c>
      <c r="J369" s="191" t="s">
        <v>3780</v>
      </c>
      <c r="K369" s="191" t="s">
        <v>42</v>
      </c>
      <c r="L369" s="35" t="str">
        <f t="shared" si="20"/>
        <v>小島　あん (2)</v>
      </c>
      <c r="M369" s="34" t="str">
        <f t="shared" si="21"/>
        <v>06</v>
      </c>
      <c r="N369" s="35" t="str">
        <f t="shared" si="22"/>
        <v>An KOJIMA (06)</v>
      </c>
      <c r="O369" s="35">
        <f t="shared" si="23"/>
        <v>200000380</v>
      </c>
    </row>
    <row r="370" spans="1:15" ht="18">
      <c r="A370" s="190">
        <v>381</v>
      </c>
      <c r="B370" s="2">
        <v>492430</v>
      </c>
      <c r="C370" s="191" t="s">
        <v>822</v>
      </c>
      <c r="D370" s="191" t="s">
        <v>10121</v>
      </c>
      <c r="E370" s="191" t="s">
        <v>10122</v>
      </c>
      <c r="F370" s="192" t="s">
        <v>6116</v>
      </c>
      <c r="G370" s="191">
        <v>2</v>
      </c>
      <c r="H370" s="191" t="s">
        <v>5760</v>
      </c>
      <c r="I370" s="191" t="s">
        <v>10123</v>
      </c>
      <c r="J370" s="191" t="s">
        <v>1262</v>
      </c>
      <c r="K370" s="191" t="s">
        <v>42</v>
      </c>
      <c r="L370" s="35" t="str">
        <f t="shared" si="20"/>
        <v>杉森　結衣 (2)</v>
      </c>
      <c r="M370" s="34" t="str">
        <f t="shared" si="21"/>
        <v>05</v>
      </c>
      <c r="N370" s="35" t="str">
        <f t="shared" si="22"/>
        <v>Yui SUGIMORI (05)</v>
      </c>
      <c r="O370" s="35">
        <f t="shared" si="23"/>
        <v>200000381</v>
      </c>
    </row>
    <row r="371" spans="1:15" ht="18">
      <c r="A371" s="190">
        <v>382</v>
      </c>
      <c r="B371" s="2">
        <v>492430</v>
      </c>
      <c r="C371" s="191" t="s">
        <v>822</v>
      </c>
      <c r="D371" s="191" t="s">
        <v>10124</v>
      </c>
      <c r="E371" s="191" t="s">
        <v>10125</v>
      </c>
      <c r="F371" s="192" t="s">
        <v>7932</v>
      </c>
      <c r="G371" s="191">
        <v>2</v>
      </c>
      <c r="H371" s="191" t="s">
        <v>5760</v>
      </c>
      <c r="I371" s="191" t="s">
        <v>875</v>
      </c>
      <c r="J371" s="191" t="s">
        <v>1327</v>
      </c>
      <c r="K371" s="191" t="s">
        <v>42</v>
      </c>
      <c r="L371" s="35" t="str">
        <f t="shared" si="20"/>
        <v>高野　真歩 (2)</v>
      </c>
      <c r="M371" s="34" t="str">
        <f t="shared" si="21"/>
        <v>06</v>
      </c>
      <c r="N371" s="35" t="str">
        <f t="shared" si="22"/>
        <v>Maho TAKANO (06)</v>
      </c>
      <c r="O371" s="35">
        <f t="shared" si="23"/>
        <v>200000382</v>
      </c>
    </row>
    <row r="372" spans="1:15" ht="18">
      <c r="A372" s="190">
        <v>383</v>
      </c>
      <c r="B372" s="2">
        <v>492430</v>
      </c>
      <c r="C372" s="191" t="s">
        <v>822</v>
      </c>
      <c r="D372" s="191" t="s">
        <v>10126</v>
      </c>
      <c r="E372" s="191" t="s">
        <v>10127</v>
      </c>
      <c r="F372" s="192" t="s">
        <v>10128</v>
      </c>
      <c r="G372" s="191">
        <v>2</v>
      </c>
      <c r="H372" s="191" t="s">
        <v>5760</v>
      </c>
      <c r="I372" s="191" t="s">
        <v>201</v>
      </c>
      <c r="J372" s="191" t="s">
        <v>10129</v>
      </c>
      <c r="K372" s="191" t="s">
        <v>42</v>
      </c>
      <c r="L372" s="35" t="str">
        <f t="shared" si="20"/>
        <v>中川　朔那 (2)</v>
      </c>
      <c r="M372" s="34" t="str">
        <f t="shared" si="21"/>
        <v>05</v>
      </c>
      <c r="N372" s="35" t="str">
        <f t="shared" si="22"/>
        <v>Sona NAKAGAWA (05)</v>
      </c>
      <c r="O372" s="35">
        <f t="shared" si="23"/>
        <v>200000383</v>
      </c>
    </row>
    <row r="373" spans="1:15" ht="18">
      <c r="A373" s="190">
        <v>384</v>
      </c>
      <c r="B373" s="2">
        <v>492430</v>
      </c>
      <c r="C373" s="191" t="s">
        <v>822</v>
      </c>
      <c r="D373" s="191" t="s">
        <v>10130</v>
      </c>
      <c r="E373" s="191" t="s">
        <v>10131</v>
      </c>
      <c r="F373" s="192" t="s">
        <v>7103</v>
      </c>
      <c r="G373" s="191">
        <v>1</v>
      </c>
      <c r="H373" s="191" t="s">
        <v>5759</v>
      </c>
      <c r="I373" s="191" t="s">
        <v>51</v>
      </c>
      <c r="J373" s="191" t="s">
        <v>10132</v>
      </c>
      <c r="K373" s="191" t="s">
        <v>42</v>
      </c>
      <c r="L373" s="35" t="str">
        <f t="shared" si="20"/>
        <v>上村　凛子 (1)</v>
      </c>
      <c r="M373" s="34" t="str">
        <f t="shared" si="21"/>
        <v>06</v>
      </c>
      <c r="N373" s="35" t="str">
        <f t="shared" si="22"/>
        <v>Rinko UEMURA (06)</v>
      </c>
      <c r="O373" s="35">
        <f t="shared" si="23"/>
        <v>200000384</v>
      </c>
    </row>
    <row r="374" spans="1:15" ht="18">
      <c r="A374" s="190">
        <v>385</v>
      </c>
      <c r="B374" s="2">
        <v>492430</v>
      </c>
      <c r="C374" s="191" t="s">
        <v>822</v>
      </c>
      <c r="D374" s="191" t="s">
        <v>10133</v>
      </c>
      <c r="E374" s="191" t="s">
        <v>10134</v>
      </c>
      <c r="F374" s="192" t="s">
        <v>6726</v>
      </c>
      <c r="G374" s="191">
        <v>1</v>
      </c>
      <c r="H374" s="191" t="s">
        <v>5775</v>
      </c>
      <c r="I374" s="191" t="s">
        <v>10135</v>
      </c>
      <c r="J374" s="191" t="s">
        <v>1274</v>
      </c>
      <c r="K374" s="191" t="s">
        <v>42</v>
      </c>
      <c r="L374" s="35" t="str">
        <f t="shared" si="20"/>
        <v>上廻　野々花 (1)</v>
      </c>
      <c r="M374" s="34" t="str">
        <f t="shared" si="21"/>
        <v>07</v>
      </c>
      <c r="N374" s="35" t="str">
        <f t="shared" si="22"/>
        <v>Nonoka KAMISAKO (07)</v>
      </c>
      <c r="O374" s="35">
        <f t="shared" si="23"/>
        <v>200000385</v>
      </c>
    </row>
    <row r="375" spans="1:15" ht="18">
      <c r="A375" s="190">
        <v>386</v>
      </c>
      <c r="B375" s="2">
        <v>492430</v>
      </c>
      <c r="C375" s="191" t="s">
        <v>822</v>
      </c>
      <c r="D375" s="191" t="s">
        <v>10136</v>
      </c>
      <c r="E375" s="191" t="s">
        <v>10137</v>
      </c>
      <c r="F375" s="192" t="s">
        <v>10138</v>
      </c>
      <c r="G375" s="191">
        <v>1</v>
      </c>
      <c r="H375" s="191" t="s">
        <v>6027</v>
      </c>
      <c r="I375" s="191" t="s">
        <v>366</v>
      </c>
      <c r="J375" s="191" t="s">
        <v>10139</v>
      </c>
      <c r="K375" s="191" t="s">
        <v>42</v>
      </c>
      <c r="L375" s="35" t="str">
        <f t="shared" si="20"/>
        <v>河野　由愛 (1)</v>
      </c>
      <c r="M375" s="34" t="str">
        <f t="shared" si="21"/>
        <v>06</v>
      </c>
      <c r="N375" s="35" t="str">
        <f t="shared" si="22"/>
        <v>Yuia KONO (06)</v>
      </c>
      <c r="O375" s="35">
        <f t="shared" si="23"/>
        <v>200000386</v>
      </c>
    </row>
    <row r="376" spans="1:15" ht="18">
      <c r="A376" s="190">
        <v>387</v>
      </c>
      <c r="B376" s="2">
        <v>492430</v>
      </c>
      <c r="C376" s="191" t="s">
        <v>822</v>
      </c>
      <c r="D376" s="191" t="s">
        <v>10140</v>
      </c>
      <c r="E376" s="191" t="s">
        <v>10141</v>
      </c>
      <c r="F376" s="192" t="s">
        <v>7798</v>
      </c>
      <c r="G376" s="191">
        <v>1</v>
      </c>
      <c r="H376" s="191" t="s">
        <v>6027</v>
      </c>
      <c r="I376" s="191" t="s">
        <v>2228</v>
      </c>
      <c r="J376" s="191" t="s">
        <v>10142</v>
      </c>
      <c r="K376" s="191" t="s">
        <v>42</v>
      </c>
      <c r="L376" s="35" t="str">
        <f t="shared" si="20"/>
        <v>鶴井　結莉 (1)</v>
      </c>
      <c r="M376" s="34" t="str">
        <f t="shared" si="21"/>
        <v>06</v>
      </c>
      <c r="N376" s="35" t="str">
        <f t="shared" si="22"/>
        <v>Yuiri TSURUI (06)</v>
      </c>
      <c r="O376" s="35">
        <f t="shared" si="23"/>
        <v>200000387</v>
      </c>
    </row>
    <row r="377" spans="1:15" ht="18">
      <c r="A377" s="190">
        <v>388</v>
      </c>
      <c r="B377" s="2">
        <v>492430</v>
      </c>
      <c r="C377" s="191" t="s">
        <v>822</v>
      </c>
      <c r="D377" s="191" t="s">
        <v>10143</v>
      </c>
      <c r="E377" s="191" t="s">
        <v>10144</v>
      </c>
      <c r="F377" s="192" t="s">
        <v>10145</v>
      </c>
      <c r="G377" s="191">
        <v>1</v>
      </c>
      <c r="H377" s="191" t="s">
        <v>5760</v>
      </c>
      <c r="I377" s="191" t="s">
        <v>10146</v>
      </c>
      <c r="J377" s="191" t="s">
        <v>10147</v>
      </c>
      <c r="K377" s="191" t="s">
        <v>42</v>
      </c>
      <c r="L377" s="35" t="str">
        <f t="shared" si="20"/>
        <v>南條　姫菜 (1)</v>
      </c>
      <c r="M377" s="34" t="str">
        <f t="shared" si="21"/>
        <v>07</v>
      </c>
      <c r="N377" s="35" t="str">
        <f t="shared" si="22"/>
        <v>Himena NANJO (07)</v>
      </c>
      <c r="O377" s="35">
        <f t="shared" si="23"/>
        <v>200000388</v>
      </c>
    </row>
    <row r="378" spans="1:15" ht="18">
      <c r="A378" s="190">
        <v>389</v>
      </c>
      <c r="B378" s="2">
        <v>492430</v>
      </c>
      <c r="C378" s="191" t="s">
        <v>822</v>
      </c>
      <c r="D378" s="191" t="s">
        <v>10148</v>
      </c>
      <c r="E378" s="191" t="s">
        <v>10149</v>
      </c>
      <c r="F378" s="192" t="s">
        <v>9786</v>
      </c>
      <c r="G378" s="191">
        <v>1</v>
      </c>
      <c r="H378" s="191" t="s">
        <v>5760</v>
      </c>
      <c r="I378" s="191" t="s">
        <v>69</v>
      </c>
      <c r="J378" s="191" t="s">
        <v>1344</v>
      </c>
      <c r="K378" s="191" t="s">
        <v>42</v>
      </c>
      <c r="L378" s="35" t="str">
        <f t="shared" si="20"/>
        <v>八木　 俐緒 (1)</v>
      </c>
      <c r="M378" s="34" t="str">
        <f t="shared" si="21"/>
        <v>06</v>
      </c>
      <c r="N378" s="35" t="str">
        <f t="shared" si="22"/>
        <v>Rio YAGI (06)</v>
      </c>
      <c r="O378" s="35">
        <f t="shared" si="23"/>
        <v>200000389</v>
      </c>
    </row>
    <row r="379" spans="1:15" ht="18">
      <c r="A379" s="190">
        <v>390</v>
      </c>
      <c r="B379" s="2">
        <v>492430</v>
      </c>
      <c r="C379" s="191" t="s">
        <v>822</v>
      </c>
      <c r="D379" s="191" t="s">
        <v>10150</v>
      </c>
      <c r="E379" s="191" t="s">
        <v>10151</v>
      </c>
      <c r="F379" s="192" t="s">
        <v>6406</v>
      </c>
      <c r="G379" s="191">
        <v>1</v>
      </c>
      <c r="H379" s="191" t="s">
        <v>8148</v>
      </c>
      <c r="I379" s="191" t="s">
        <v>10152</v>
      </c>
      <c r="J379" s="191" t="s">
        <v>1310</v>
      </c>
      <c r="K379" s="191" t="s">
        <v>42</v>
      </c>
      <c r="L379" s="35" t="str">
        <f t="shared" si="20"/>
        <v>横村　澪南 (1)</v>
      </c>
      <c r="M379" s="34" t="str">
        <f t="shared" si="21"/>
        <v>07</v>
      </c>
      <c r="N379" s="35" t="str">
        <f t="shared" si="22"/>
        <v>Rena YOKOMURA (07)</v>
      </c>
      <c r="O379" s="35">
        <f t="shared" si="23"/>
        <v>200000390</v>
      </c>
    </row>
    <row r="380" spans="1:15" ht="18">
      <c r="A380" s="190">
        <v>391</v>
      </c>
      <c r="B380" s="2">
        <v>492523</v>
      </c>
      <c r="C380" s="191" t="s">
        <v>920</v>
      </c>
      <c r="D380" s="191" t="s">
        <v>2308</v>
      </c>
      <c r="E380" s="191" t="s">
        <v>2309</v>
      </c>
      <c r="F380" s="192" t="s">
        <v>3616</v>
      </c>
      <c r="G380" s="191">
        <v>4</v>
      </c>
      <c r="H380" s="191" t="s">
        <v>5759</v>
      </c>
      <c r="I380" s="191" t="s">
        <v>459</v>
      </c>
      <c r="J380" s="191" t="s">
        <v>1331</v>
      </c>
      <c r="K380" s="191" t="s">
        <v>42</v>
      </c>
      <c r="L380" s="35" t="str">
        <f t="shared" si="20"/>
        <v>宮崎　佳乃 (4)</v>
      </c>
      <c r="M380" s="34" t="str">
        <f t="shared" si="21"/>
        <v>03</v>
      </c>
      <c r="N380" s="35" t="str">
        <f t="shared" si="22"/>
        <v>Kano MIYAZAKI (03)</v>
      </c>
      <c r="O380" s="35">
        <f t="shared" si="23"/>
        <v>200000391</v>
      </c>
    </row>
    <row r="381" spans="1:15" ht="18">
      <c r="A381" s="190">
        <v>392</v>
      </c>
      <c r="B381" s="2">
        <v>492523</v>
      </c>
      <c r="C381" s="191" t="s">
        <v>920</v>
      </c>
      <c r="D381" s="191" t="s">
        <v>2310</v>
      </c>
      <c r="E381" s="191" t="s">
        <v>2311</v>
      </c>
      <c r="F381" s="192" t="s">
        <v>3990</v>
      </c>
      <c r="G381" s="191">
        <v>4</v>
      </c>
      <c r="H381" s="191" t="s">
        <v>5759</v>
      </c>
      <c r="I381" s="191" t="s">
        <v>598</v>
      </c>
      <c r="J381" s="191" t="s">
        <v>2312</v>
      </c>
      <c r="K381" s="191" t="s">
        <v>42</v>
      </c>
      <c r="L381" s="35" t="str">
        <f t="shared" si="20"/>
        <v>山根　千歩 (4)</v>
      </c>
      <c r="M381" s="34" t="str">
        <f t="shared" si="21"/>
        <v>03</v>
      </c>
      <c r="N381" s="35" t="str">
        <f t="shared" si="22"/>
        <v>Chiho YAMANE (03)</v>
      </c>
      <c r="O381" s="35">
        <f t="shared" si="23"/>
        <v>200000392</v>
      </c>
    </row>
    <row r="382" spans="1:15" ht="18">
      <c r="A382" s="190">
        <v>393</v>
      </c>
      <c r="B382" s="2">
        <v>492523</v>
      </c>
      <c r="C382" s="191" t="s">
        <v>920</v>
      </c>
      <c r="D382" s="191" t="s">
        <v>2313</v>
      </c>
      <c r="E382" s="191" t="s">
        <v>2314</v>
      </c>
      <c r="F382" s="192" t="s">
        <v>3991</v>
      </c>
      <c r="G382" s="191">
        <v>4</v>
      </c>
      <c r="H382" s="191" t="s">
        <v>5779</v>
      </c>
      <c r="I382" s="191" t="s">
        <v>491</v>
      </c>
      <c r="J382" s="191" t="s">
        <v>1491</v>
      </c>
      <c r="K382" s="191" t="s">
        <v>42</v>
      </c>
      <c r="L382" s="35" t="str">
        <f t="shared" si="20"/>
        <v>黒田　結生 (4)</v>
      </c>
      <c r="M382" s="34" t="str">
        <f t="shared" si="21"/>
        <v>03</v>
      </c>
      <c r="N382" s="35" t="str">
        <f t="shared" si="22"/>
        <v>Yuina KURODA (03)</v>
      </c>
      <c r="O382" s="35">
        <f t="shared" si="23"/>
        <v>200000393</v>
      </c>
    </row>
    <row r="383" spans="1:15" ht="18">
      <c r="A383" s="190">
        <v>394</v>
      </c>
      <c r="B383" s="2">
        <v>492523</v>
      </c>
      <c r="C383" s="191" t="s">
        <v>920</v>
      </c>
      <c r="D383" s="191" t="s">
        <v>2315</v>
      </c>
      <c r="E383" s="191" t="s">
        <v>2316</v>
      </c>
      <c r="F383" s="192" t="s">
        <v>3992</v>
      </c>
      <c r="G383" s="191">
        <v>4</v>
      </c>
      <c r="H383" s="191" t="s">
        <v>5759</v>
      </c>
      <c r="I383" s="191" t="s">
        <v>190</v>
      </c>
      <c r="J383" s="191" t="s">
        <v>857</v>
      </c>
      <c r="K383" s="191" t="s">
        <v>42</v>
      </c>
      <c r="L383" s="35" t="str">
        <f t="shared" si="20"/>
        <v>石田　悠月 (4)</v>
      </c>
      <c r="M383" s="34" t="str">
        <f t="shared" si="21"/>
        <v>03</v>
      </c>
      <c r="N383" s="35" t="str">
        <f t="shared" si="22"/>
        <v>Yuzuki ISHIDA (03)</v>
      </c>
      <c r="O383" s="35">
        <f t="shared" si="23"/>
        <v>200000394</v>
      </c>
    </row>
    <row r="384" spans="1:15" ht="18">
      <c r="A384" s="190">
        <v>395</v>
      </c>
      <c r="B384" s="2">
        <v>492523</v>
      </c>
      <c r="C384" s="191" t="s">
        <v>920</v>
      </c>
      <c r="D384" s="191" t="s">
        <v>2317</v>
      </c>
      <c r="E384" s="191" t="s">
        <v>2318</v>
      </c>
      <c r="F384" s="192" t="s">
        <v>3993</v>
      </c>
      <c r="G384" s="191">
        <v>4</v>
      </c>
      <c r="H384" s="191" t="s">
        <v>5759</v>
      </c>
      <c r="I384" s="191" t="s">
        <v>402</v>
      </c>
      <c r="J384" s="191" t="s">
        <v>1238</v>
      </c>
      <c r="K384" s="191" t="s">
        <v>42</v>
      </c>
      <c r="L384" s="35" t="str">
        <f t="shared" si="20"/>
        <v>高橋　茉柚 (4)</v>
      </c>
      <c r="M384" s="34" t="str">
        <f t="shared" si="21"/>
        <v>04</v>
      </c>
      <c r="N384" s="35" t="str">
        <f t="shared" si="22"/>
        <v>Mayu TAKAHASHI (04)</v>
      </c>
      <c r="O384" s="35">
        <f t="shared" si="23"/>
        <v>200000395</v>
      </c>
    </row>
    <row r="385" spans="1:15" ht="18">
      <c r="A385" s="190">
        <v>396</v>
      </c>
      <c r="B385" s="2">
        <v>492523</v>
      </c>
      <c r="C385" s="191" t="s">
        <v>920</v>
      </c>
      <c r="D385" s="191" t="s">
        <v>2319</v>
      </c>
      <c r="E385" s="191" t="s">
        <v>2320</v>
      </c>
      <c r="F385" s="192" t="s">
        <v>3994</v>
      </c>
      <c r="G385" s="191">
        <v>4</v>
      </c>
      <c r="H385" s="191" t="s">
        <v>5759</v>
      </c>
      <c r="I385" s="191" t="s">
        <v>188</v>
      </c>
      <c r="J385" s="191" t="s">
        <v>1315</v>
      </c>
      <c r="K385" s="191" t="s">
        <v>42</v>
      </c>
      <c r="L385" s="35" t="str">
        <f t="shared" si="20"/>
        <v>福田　七海 (4)</v>
      </c>
      <c r="M385" s="34" t="str">
        <f t="shared" si="21"/>
        <v>03</v>
      </c>
      <c r="N385" s="35" t="str">
        <f t="shared" si="22"/>
        <v>Nami FUKUDA (03)</v>
      </c>
      <c r="O385" s="35">
        <f t="shared" si="23"/>
        <v>200000396</v>
      </c>
    </row>
    <row r="386" spans="1:15" ht="18">
      <c r="A386" s="190">
        <v>397</v>
      </c>
      <c r="B386" s="2">
        <v>492523</v>
      </c>
      <c r="C386" s="191" t="s">
        <v>920</v>
      </c>
      <c r="D386" s="191" t="s">
        <v>2321</v>
      </c>
      <c r="E386" s="191" t="s">
        <v>2322</v>
      </c>
      <c r="F386" s="192" t="s">
        <v>3995</v>
      </c>
      <c r="G386" s="191">
        <v>4</v>
      </c>
      <c r="H386" s="191" t="s">
        <v>5759</v>
      </c>
      <c r="I386" s="191" t="s">
        <v>2323</v>
      </c>
      <c r="J386" s="191" t="s">
        <v>1329</v>
      </c>
      <c r="K386" s="191" t="s">
        <v>42</v>
      </c>
      <c r="L386" s="35" t="str">
        <f t="shared" ref="L386:L449" si="24">IF($A386="","",$D386&amp;" ("&amp;$G386&amp;")")</f>
        <v>菅原　真桜 (4)</v>
      </c>
      <c r="M386" s="34" t="str">
        <f t="shared" ref="M386:M449" si="25">IF($A386="","",RIGHT(YEAR($F386),2))</f>
        <v>04</v>
      </c>
      <c r="N386" s="35" t="str">
        <f t="shared" ref="N386:N449" si="26">IF($A386="","",$J386&amp;" "&amp;$I386&amp;" ("&amp;$M386&amp;")")</f>
        <v>Mao SUGAWARA (04)</v>
      </c>
      <c r="O386" s="35">
        <f t="shared" ref="O386:O449" si="27">IF($A386="","",200000000+$A386)</f>
        <v>200000397</v>
      </c>
    </row>
    <row r="387" spans="1:15" ht="18">
      <c r="A387" s="190">
        <v>398</v>
      </c>
      <c r="B387" s="2">
        <v>492523</v>
      </c>
      <c r="C387" s="191" t="s">
        <v>920</v>
      </c>
      <c r="D387" s="191" t="s">
        <v>3998</v>
      </c>
      <c r="E387" s="191" t="s">
        <v>3999</v>
      </c>
      <c r="F387" s="192" t="s">
        <v>4000</v>
      </c>
      <c r="G387" s="191">
        <v>3</v>
      </c>
      <c r="H387" s="191" t="s">
        <v>5759</v>
      </c>
      <c r="I387" s="191" t="s">
        <v>4001</v>
      </c>
      <c r="J387" s="191" t="s">
        <v>320</v>
      </c>
      <c r="K387" s="191" t="s">
        <v>42</v>
      </c>
      <c r="L387" s="35" t="str">
        <f t="shared" si="24"/>
        <v>平木　陽 (3)</v>
      </c>
      <c r="M387" s="34" t="str">
        <f t="shared" si="25"/>
        <v>05</v>
      </c>
      <c r="N387" s="35" t="str">
        <f t="shared" si="26"/>
        <v>Haru HIRAKI (05)</v>
      </c>
      <c r="O387" s="35">
        <f t="shared" si="27"/>
        <v>200000398</v>
      </c>
    </row>
    <row r="388" spans="1:15" ht="18">
      <c r="A388" s="190">
        <v>399</v>
      </c>
      <c r="B388" s="2">
        <v>492523</v>
      </c>
      <c r="C388" s="191" t="s">
        <v>920</v>
      </c>
      <c r="D388" s="191" t="s">
        <v>4002</v>
      </c>
      <c r="E388" s="191" t="s">
        <v>4003</v>
      </c>
      <c r="F388" s="192" t="s">
        <v>4004</v>
      </c>
      <c r="G388" s="191">
        <v>3</v>
      </c>
      <c r="H388" s="191" t="s">
        <v>5759</v>
      </c>
      <c r="I388" s="191" t="s">
        <v>666</v>
      </c>
      <c r="J388" s="191" t="s">
        <v>2338</v>
      </c>
      <c r="K388" s="191" t="s">
        <v>42</v>
      </c>
      <c r="L388" s="35" t="str">
        <f t="shared" si="24"/>
        <v>中島　心 (3)</v>
      </c>
      <c r="M388" s="34" t="str">
        <f t="shared" si="25"/>
        <v>04</v>
      </c>
      <c r="N388" s="35" t="str">
        <f t="shared" si="26"/>
        <v>Koko NAKASHIMA (04)</v>
      </c>
      <c r="O388" s="35">
        <f t="shared" si="27"/>
        <v>200000399</v>
      </c>
    </row>
    <row r="389" spans="1:15" ht="18">
      <c r="A389" s="190">
        <v>400</v>
      </c>
      <c r="B389" s="2">
        <v>492523</v>
      </c>
      <c r="C389" s="191" t="s">
        <v>920</v>
      </c>
      <c r="D389" s="191" t="s">
        <v>4005</v>
      </c>
      <c r="E389" s="191" t="s">
        <v>4006</v>
      </c>
      <c r="F389" s="192" t="s">
        <v>4007</v>
      </c>
      <c r="G389" s="191">
        <v>3</v>
      </c>
      <c r="H389" s="191" t="s">
        <v>5759</v>
      </c>
      <c r="I389" s="191" t="s">
        <v>275</v>
      </c>
      <c r="J389" s="191" t="s">
        <v>1292</v>
      </c>
      <c r="K389" s="191" t="s">
        <v>42</v>
      </c>
      <c r="L389" s="35" t="str">
        <f t="shared" si="24"/>
        <v>渡辺　ひなた (3)</v>
      </c>
      <c r="M389" s="34" t="str">
        <f t="shared" si="25"/>
        <v>04</v>
      </c>
      <c r="N389" s="35" t="str">
        <f t="shared" si="26"/>
        <v>Hinata WATANABE (04)</v>
      </c>
      <c r="O389" s="35">
        <f t="shared" si="27"/>
        <v>200000400</v>
      </c>
    </row>
    <row r="390" spans="1:15" ht="18">
      <c r="A390" s="190">
        <v>401</v>
      </c>
      <c r="B390" s="2">
        <v>492523</v>
      </c>
      <c r="C390" s="191" t="s">
        <v>920</v>
      </c>
      <c r="D390" s="191" t="s">
        <v>4008</v>
      </c>
      <c r="E390" s="191" t="s">
        <v>4009</v>
      </c>
      <c r="F390" s="192" t="s">
        <v>4010</v>
      </c>
      <c r="G390" s="191">
        <v>3</v>
      </c>
      <c r="H390" s="191" t="s">
        <v>6216</v>
      </c>
      <c r="I390" s="191" t="s">
        <v>441</v>
      </c>
      <c r="J390" s="191" t="s">
        <v>1295</v>
      </c>
      <c r="K390" s="191" t="s">
        <v>42</v>
      </c>
      <c r="L390" s="35" t="str">
        <f t="shared" si="24"/>
        <v>武田　夏歩 (3)</v>
      </c>
      <c r="M390" s="34" t="str">
        <f t="shared" si="25"/>
        <v>05</v>
      </c>
      <c r="N390" s="35" t="str">
        <f t="shared" si="26"/>
        <v>Kaho TAKEDA (05)</v>
      </c>
      <c r="O390" s="35">
        <f t="shared" si="27"/>
        <v>200000401</v>
      </c>
    </row>
    <row r="391" spans="1:15" ht="18">
      <c r="A391" s="190">
        <v>402</v>
      </c>
      <c r="B391" s="2">
        <v>492523</v>
      </c>
      <c r="C391" s="191" t="s">
        <v>920</v>
      </c>
      <c r="D391" s="191" t="s">
        <v>4011</v>
      </c>
      <c r="E391" s="191" t="s">
        <v>4012</v>
      </c>
      <c r="F391" s="192" t="s">
        <v>4013</v>
      </c>
      <c r="G391" s="191">
        <v>3</v>
      </c>
      <c r="H391" s="191" t="s">
        <v>5759</v>
      </c>
      <c r="I391" s="191" t="s">
        <v>4014</v>
      </c>
      <c r="J391" s="191" t="s">
        <v>4015</v>
      </c>
      <c r="K391" s="191" t="s">
        <v>4016</v>
      </c>
      <c r="L391" s="35" t="str">
        <f t="shared" si="24"/>
        <v>ハッサン　ナワール (3)</v>
      </c>
      <c r="M391" s="34" t="str">
        <f t="shared" si="25"/>
        <v>04</v>
      </c>
      <c r="N391" s="35" t="str">
        <f t="shared" si="26"/>
        <v>Nawal HASSAN (04)</v>
      </c>
      <c r="O391" s="35">
        <f t="shared" si="27"/>
        <v>200000402</v>
      </c>
    </row>
    <row r="392" spans="1:15" ht="18">
      <c r="A392" s="190">
        <v>403</v>
      </c>
      <c r="B392" s="2">
        <v>492523</v>
      </c>
      <c r="C392" s="191" t="s">
        <v>920</v>
      </c>
      <c r="D392" s="191" t="s">
        <v>10153</v>
      </c>
      <c r="E392" s="191" t="s">
        <v>10154</v>
      </c>
      <c r="F392" s="192" t="s">
        <v>9699</v>
      </c>
      <c r="G392" s="191">
        <v>2</v>
      </c>
      <c r="H392" s="191" t="s">
        <v>5759</v>
      </c>
      <c r="I392" s="191" t="s">
        <v>8156</v>
      </c>
      <c r="J392" s="191" t="s">
        <v>10155</v>
      </c>
      <c r="K392" s="191" t="s">
        <v>42</v>
      </c>
      <c r="L392" s="35" t="str">
        <f t="shared" si="24"/>
        <v>赤坂　珠香 (2)</v>
      </c>
      <c r="M392" s="34" t="str">
        <f t="shared" si="25"/>
        <v>06</v>
      </c>
      <c r="N392" s="35" t="str">
        <f t="shared" si="26"/>
        <v>Shuka AKASAKA (06)</v>
      </c>
      <c r="O392" s="35">
        <f t="shared" si="27"/>
        <v>200000403</v>
      </c>
    </row>
    <row r="393" spans="1:15" ht="18">
      <c r="A393" s="190">
        <v>404</v>
      </c>
      <c r="B393" s="2">
        <v>492523</v>
      </c>
      <c r="C393" s="191" t="s">
        <v>920</v>
      </c>
      <c r="D393" s="191" t="s">
        <v>10156</v>
      </c>
      <c r="E393" s="191" t="s">
        <v>10157</v>
      </c>
      <c r="F393" s="192" t="s">
        <v>8869</v>
      </c>
      <c r="G393" s="191">
        <v>2</v>
      </c>
      <c r="H393" s="191" t="s">
        <v>5759</v>
      </c>
      <c r="I393" s="191" t="s">
        <v>177</v>
      </c>
      <c r="J393" s="191" t="s">
        <v>1276</v>
      </c>
      <c r="K393" s="191" t="s">
        <v>42</v>
      </c>
      <c r="L393" s="35" t="str">
        <f t="shared" si="24"/>
        <v>鈴木　芽依 (2)</v>
      </c>
      <c r="M393" s="34" t="str">
        <f t="shared" si="25"/>
        <v>05</v>
      </c>
      <c r="N393" s="35" t="str">
        <f t="shared" si="26"/>
        <v>Mei SUZUKI (05)</v>
      </c>
      <c r="O393" s="35">
        <f t="shared" si="27"/>
        <v>200000404</v>
      </c>
    </row>
    <row r="394" spans="1:15" ht="18">
      <c r="A394" s="190">
        <v>405</v>
      </c>
      <c r="B394" s="2">
        <v>492523</v>
      </c>
      <c r="C394" s="191" t="s">
        <v>920</v>
      </c>
      <c r="D394" s="191" t="s">
        <v>10158</v>
      </c>
      <c r="E394" s="191" t="s">
        <v>10159</v>
      </c>
      <c r="F394" s="192" t="s">
        <v>7475</v>
      </c>
      <c r="G394" s="191">
        <v>2</v>
      </c>
      <c r="H394" s="191" t="s">
        <v>5759</v>
      </c>
      <c r="I394" s="191" t="s">
        <v>125</v>
      </c>
      <c r="J394" s="191" t="s">
        <v>10160</v>
      </c>
      <c r="K394" s="191" t="s">
        <v>42</v>
      </c>
      <c r="L394" s="35" t="str">
        <f t="shared" si="24"/>
        <v>安藤　雛音 (2)</v>
      </c>
      <c r="M394" s="34" t="str">
        <f t="shared" si="25"/>
        <v>05</v>
      </c>
      <c r="N394" s="35" t="str">
        <f t="shared" si="26"/>
        <v>Hinane ANDO (05)</v>
      </c>
      <c r="O394" s="35">
        <f t="shared" si="27"/>
        <v>200000405</v>
      </c>
    </row>
    <row r="395" spans="1:15" ht="18">
      <c r="A395" s="190">
        <v>406</v>
      </c>
      <c r="B395" s="2">
        <v>492523</v>
      </c>
      <c r="C395" s="191" t="s">
        <v>920</v>
      </c>
      <c r="D395" s="191" t="s">
        <v>10161</v>
      </c>
      <c r="E395" s="191" t="s">
        <v>10162</v>
      </c>
      <c r="F395" s="192" t="s">
        <v>10163</v>
      </c>
      <c r="G395" s="191">
        <v>2</v>
      </c>
      <c r="H395" s="191" t="s">
        <v>352</v>
      </c>
      <c r="I395" s="191" t="s">
        <v>80</v>
      </c>
      <c r="J395" s="191" t="s">
        <v>1445</v>
      </c>
      <c r="K395" s="191" t="s">
        <v>42</v>
      </c>
      <c r="L395" s="35" t="str">
        <f t="shared" si="24"/>
        <v>谷口　紗菜 (2)</v>
      </c>
      <c r="M395" s="34" t="str">
        <f t="shared" si="25"/>
        <v>06</v>
      </c>
      <c r="N395" s="35" t="str">
        <f t="shared" si="26"/>
        <v>Sana TANIGUCHI (06)</v>
      </c>
      <c r="O395" s="35">
        <f t="shared" si="27"/>
        <v>200000406</v>
      </c>
    </row>
    <row r="396" spans="1:15" ht="18">
      <c r="A396" s="190">
        <v>407</v>
      </c>
      <c r="B396" s="2">
        <v>492523</v>
      </c>
      <c r="C396" s="191" t="s">
        <v>920</v>
      </c>
      <c r="D396" s="191" t="s">
        <v>10164</v>
      </c>
      <c r="E396" s="191" t="s">
        <v>10165</v>
      </c>
      <c r="F396" s="192" t="s">
        <v>7018</v>
      </c>
      <c r="G396" s="191">
        <v>2</v>
      </c>
      <c r="H396" s="191" t="s">
        <v>6074</v>
      </c>
      <c r="I396" s="191" t="s">
        <v>80</v>
      </c>
      <c r="J396" s="191" t="s">
        <v>1292</v>
      </c>
      <c r="K396" s="191" t="s">
        <v>42</v>
      </c>
      <c r="L396" s="35" t="str">
        <f t="shared" si="24"/>
        <v>谷口　陽向 (2)</v>
      </c>
      <c r="M396" s="34" t="str">
        <f t="shared" si="25"/>
        <v>06</v>
      </c>
      <c r="N396" s="35" t="str">
        <f t="shared" si="26"/>
        <v>Hinata TANIGUCHI (06)</v>
      </c>
      <c r="O396" s="35">
        <f t="shared" si="27"/>
        <v>200000407</v>
      </c>
    </row>
    <row r="397" spans="1:15" ht="18">
      <c r="A397" s="190">
        <v>408</v>
      </c>
      <c r="B397" s="2">
        <v>492523</v>
      </c>
      <c r="C397" s="191" t="s">
        <v>920</v>
      </c>
      <c r="D397" s="191" t="s">
        <v>10166</v>
      </c>
      <c r="E397" s="191" t="s">
        <v>10167</v>
      </c>
      <c r="F397" s="192" t="s">
        <v>6561</v>
      </c>
      <c r="G397" s="191">
        <v>2</v>
      </c>
      <c r="H397" s="191" t="s">
        <v>5779</v>
      </c>
      <c r="I397" s="191" t="s">
        <v>7858</v>
      </c>
      <c r="J397" s="191" t="s">
        <v>3291</v>
      </c>
      <c r="K397" s="191" t="s">
        <v>42</v>
      </c>
      <c r="L397" s="35" t="str">
        <f t="shared" si="24"/>
        <v>石山　紗羽 (2)</v>
      </c>
      <c r="M397" s="34" t="str">
        <f t="shared" si="25"/>
        <v>05</v>
      </c>
      <c r="N397" s="35" t="str">
        <f t="shared" si="26"/>
        <v>Sawa ISHIYAMA (05)</v>
      </c>
      <c r="O397" s="35">
        <f t="shared" si="27"/>
        <v>200000408</v>
      </c>
    </row>
    <row r="398" spans="1:15" ht="18">
      <c r="A398" s="190">
        <v>409</v>
      </c>
      <c r="B398" s="2">
        <v>492523</v>
      </c>
      <c r="C398" s="191" t="s">
        <v>920</v>
      </c>
      <c r="D398" s="191" t="s">
        <v>10168</v>
      </c>
      <c r="E398" s="191" t="s">
        <v>10169</v>
      </c>
      <c r="F398" s="192" t="s">
        <v>7906</v>
      </c>
      <c r="G398" s="191">
        <v>2</v>
      </c>
      <c r="H398" s="191" t="s">
        <v>5759</v>
      </c>
      <c r="I398" s="191" t="s">
        <v>598</v>
      </c>
      <c r="J398" s="191" t="s">
        <v>1301</v>
      </c>
      <c r="K398" s="191" t="s">
        <v>42</v>
      </c>
      <c r="L398" s="35" t="str">
        <f t="shared" si="24"/>
        <v>山根　知紗 (2)</v>
      </c>
      <c r="M398" s="34" t="str">
        <f t="shared" si="25"/>
        <v>06</v>
      </c>
      <c r="N398" s="35" t="str">
        <f t="shared" si="26"/>
        <v>Chisa YAMANE (06)</v>
      </c>
      <c r="O398" s="35">
        <f t="shared" si="27"/>
        <v>200000409</v>
      </c>
    </row>
    <row r="399" spans="1:15" ht="18">
      <c r="A399" s="190">
        <v>410</v>
      </c>
      <c r="B399" s="2">
        <v>492523</v>
      </c>
      <c r="C399" s="191" t="s">
        <v>920</v>
      </c>
      <c r="D399" s="191" t="s">
        <v>10170</v>
      </c>
      <c r="E399" s="191" t="s">
        <v>10171</v>
      </c>
      <c r="F399" s="192" t="s">
        <v>10172</v>
      </c>
      <c r="G399" s="191">
        <v>2</v>
      </c>
      <c r="H399" s="191" t="s">
        <v>5834</v>
      </c>
      <c r="I399" s="191" t="s">
        <v>2000</v>
      </c>
      <c r="J399" s="191" t="s">
        <v>1297</v>
      </c>
      <c r="K399" s="191" t="s">
        <v>42</v>
      </c>
      <c r="L399" s="35" t="str">
        <f t="shared" si="24"/>
        <v>本城　希望 (2)</v>
      </c>
      <c r="M399" s="34" t="str">
        <f t="shared" si="25"/>
        <v>05</v>
      </c>
      <c r="N399" s="35" t="str">
        <f t="shared" si="26"/>
        <v>Nozomi HONJO (05)</v>
      </c>
      <c r="O399" s="35">
        <f t="shared" si="27"/>
        <v>200000410</v>
      </c>
    </row>
    <row r="400" spans="1:15" ht="18">
      <c r="A400" s="190">
        <v>411</v>
      </c>
      <c r="B400" s="2">
        <v>492523</v>
      </c>
      <c r="C400" s="191" t="s">
        <v>920</v>
      </c>
      <c r="D400" s="191" t="s">
        <v>10173</v>
      </c>
      <c r="E400" s="191" t="s">
        <v>10174</v>
      </c>
      <c r="F400" s="192" t="s">
        <v>6367</v>
      </c>
      <c r="G400" s="191">
        <v>1</v>
      </c>
      <c r="H400" s="191" t="s">
        <v>6074</v>
      </c>
      <c r="I400" s="191" t="s">
        <v>642</v>
      </c>
      <c r="J400" s="191" t="s">
        <v>1368</v>
      </c>
      <c r="K400" s="191" t="s">
        <v>42</v>
      </c>
      <c r="L400" s="35" t="str">
        <f t="shared" si="24"/>
        <v>大橋　凛 (1)</v>
      </c>
      <c r="M400" s="34" t="str">
        <f t="shared" si="25"/>
        <v>06</v>
      </c>
      <c r="N400" s="35" t="str">
        <f t="shared" si="26"/>
        <v>Rin OHASHI (06)</v>
      </c>
      <c r="O400" s="35">
        <f t="shared" si="27"/>
        <v>200000411</v>
      </c>
    </row>
    <row r="401" spans="1:15" ht="18">
      <c r="A401" s="190">
        <v>412</v>
      </c>
      <c r="B401" s="2">
        <v>492523</v>
      </c>
      <c r="C401" s="191" t="s">
        <v>920</v>
      </c>
      <c r="D401" s="191" t="s">
        <v>10175</v>
      </c>
      <c r="E401" s="191" t="s">
        <v>10176</v>
      </c>
      <c r="F401" s="192" t="s">
        <v>9139</v>
      </c>
      <c r="G401" s="191">
        <v>1</v>
      </c>
      <c r="H401" s="191" t="s">
        <v>352</v>
      </c>
      <c r="I401" s="191" t="s">
        <v>10177</v>
      </c>
      <c r="J401" s="191" t="s">
        <v>1258</v>
      </c>
      <c r="K401" s="191" t="s">
        <v>42</v>
      </c>
      <c r="L401" s="35" t="str">
        <f t="shared" si="24"/>
        <v>陣野　莉心 (1)</v>
      </c>
      <c r="M401" s="34" t="str">
        <f t="shared" si="25"/>
        <v>07</v>
      </c>
      <c r="N401" s="35" t="str">
        <f t="shared" si="26"/>
        <v>Riko JINNO (07)</v>
      </c>
      <c r="O401" s="35">
        <f t="shared" si="27"/>
        <v>200000412</v>
      </c>
    </row>
    <row r="402" spans="1:15" ht="18">
      <c r="A402" s="190">
        <v>413</v>
      </c>
      <c r="B402" s="2">
        <v>492523</v>
      </c>
      <c r="C402" s="191" t="s">
        <v>920</v>
      </c>
      <c r="D402" s="191" t="s">
        <v>10178</v>
      </c>
      <c r="E402" s="191" t="s">
        <v>10179</v>
      </c>
      <c r="F402" s="192" t="s">
        <v>6170</v>
      </c>
      <c r="G402" s="191">
        <v>1</v>
      </c>
      <c r="H402" s="191" t="s">
        <v>5978</v>
      </c>
      <c r="I402" s="191" t="s">
        <v>1362</v>
      </c>
      <c r="J402" s="191" t="s">
        <v>1451</v>
      </c>
      <c r="K402" s="191" t="s">
        <v>42</v>
      </c>
      <c r="L402" s="35" t="str">
        <f t="shared" si="24"/>
        <v>小澤　愛実 (1)</v>
      </c>
      <c r="M402" s="34" t="str">
        <f t="shared" si="25"/>
        <v>06</v>
      </c>
      <c r="N402" s="35" t="str">
        <f t="shared" si="26"/>
        <v>Aimi OZAWA (06)</v>
      </c>
      <c r="O402" s="35">
        <f t="shared" si="27"/>
        <v>200000413</v>
      </c>
    </row>
    <row r="403" spans="1:15" ht="18">
      <c r="A403" s="190">
        <v>414</v>
      </c>
      <c r="B403" s="2">
        <v>492523</v>
      </c>
      <c r="C403" s="191" t="s">
        <v>920</v>
      </c>
      <c r="D403" s="191" t="s">
        <v>10180</v>
      </c>
      <c r="E403" s="191" t="s">
        <v>10181</v>
      </c>
      <c r="F403" s="192" t="s">
        <v>8906</v>
      </c>
      <c r="G403" s="191">
        <v>1</v>
      </c>
      <c r="H403" s="191" t="s">
        <v>6128</v>
      </c>
      <c r="I403" s="191" t="s">
        <v>10182</v>
      </c>
      <c r="J403" s="191" t="s">
        <v>6481</v>
      </c>
      <c r="K403" s="191" t="s">
        <v>42</v>
      </c>
      <c r="L403" s="35" t="str">
        <f t="shared" si="24"/>
        <v>駒田　典花 (1)</v>
      </c>
      <c r="M403" s="34" t="str">
        <f t="shared" si="25"/>
        <v>07</v>
      </c>
      <c r="N403" s="35" t="str">
        <f t="shared" si="26"/>
        <v>Tenka KOMADA (07)</v>
      </c>
      <c r="O403" s="35">
        <f t="shared" si="27"/>
        <v>200000414</v>
      </c>
    </row>
    <row r="404" spans="1:15" ht="18">
      <c r="A404" s="190">
        <v>415</v>
      </c>
      <c r="B404" s="2">
        <v>492523</v>
      </c>
      <c r="C404" s="191" t="s">
        <v>920</v>
      </c>
      <c r="D404" s="191" t="s">
        <v>10183</v>
      </c>
      <c r="E404" s="191" t="s">
        <v>10184</v>
      </c>
      <c r="F404" s="192" t="s">
        <v>6423</v>
      </c>
      <c r="G404" s="191">
        <v>1</v>
      </c>
      <c r="H404" s="191" t="s">
        <v>6433</v>
      </c>
      <c r="I404" s="191" t="s">
        <v>1320</v>
      </c>
      <c r="J404" s="191" t="s">
        <v>1289</v>
      </c>
      <c r="K404" s="191" t="s">
        <v>42</v>
      </c>
      <c r="L404" s="35" t="str">
        <f t="shared" si="24"/>
        <v>吉野　綾香 (1)</v>
      </c>
      <c r="M404" s="34" t="str">
        <f t="shared" si="25"/>
        <v>06</v>
      </c>
      <c r="N404" s="35" t="str">
        <f t="shared" si="26"/>
        <v>Ayaka YOSHINO (06)</v>
      </c>
      <c r="O404" s="35">
        <f t="shared" si="27"/>
        <v>200000415</v>
      </c>
    </row>
    <row r="405" spans="1:15" ht="18">
      <c r="A405" s="190">
        <v>416</v>
      </c>
      <c r="B405" s="2">
        <v>492523</v>
      </c>
      <c r="C405" s="191" t="s">
        <v>920</v>
      </c>
      <c r="D405" s="191" t="s">
        <v>10185</v>
      </c>
      <c r="E405" s="191" t="s">
        <v>10186</v>
      </c>
      <c r="F405" s="192" t="s">
        <v>7270</v>
      </c>
      <c r="G405" s="191">
        <v>1</v>
      </c>
      <c r="H405" s="191" t="s">
        <v>5769</v>
      </c>
      <c r="I405" s="191" t="s">
        <v>423</v>
      </c>
      <c r="J405" s="191" t="s">
        <v>3755</v>
      </c>
      <c r="K405" s="191" t="s">
        <v>42</v>
      </c>
      <c r="L405" s="35" t="str">
        <f t="shared" si="24"/>
        <v>川西　彩月 (1)</v>
      </c>
      <c r="M405" s="34" t="str">
        <f t="shared" si="25"/>
        <v>06</v>
      </c>
      <c r="N405" s="35" t="str">
        <f t="shared" si="26"/>
        <v>Satuki KAWANISHI (06)</v>
      </c>
      <c r="O405" s="35">
        <f t="shared" si="27"/>
        <v>200000416</v>
      </c>
    </row>
    <row r="406" spans="1:15" ht="18">
      <c r="A406" s="190">
        <v>417</v>
      </c>
      <c r="B406" s="2">
        <v>492523</v>
      </c>
      <c r="C406" s="191" t="s">
        <v>920</v>
      </c>
      <c r="D406" s="191" t="s">
        <v>10187</v>
      </c>
      <c r="E406" s="191" t="s">
        <v>10188</v>
      </c>
      <c r="F406" s="192" t="s">
        <v>9758</v>
      </c>
      <c r="G406" s="191">
        <v>1</v>
      </c>
      <c r="H406" s="191" t="s">
        <v>6440</v>
      </c>
      <c r="I406" s="191" t="s">
        <v>9687</v>
      </c>
      <c r="J406" s="191" t="s">
        <v>10189</v>
      </c>
      <c r="K406" s="191" t="s">
        <v>42</v>
      </c>
      <c r="L406" s="35" t="str">
        <f t="shared" si="24"/>
        <v>小柳　雪羽 (1)</v>
      </c>
      <c r="M406" s="34" t="str">
        <f t="shared" si="25"/>
        <v>06</v>
      </c>
      <c r="N406" s="35" t="str">
        <f t="shared" si="26"/>
        <v>Yukiha KOYANAGI (06)</v>
      </c>
      <c r="O406" s="35">
        <f t="shared" si="27"/>
        <v>200000417</v>
      </c>
    </row>
    <row r="407" spans="1:15" ht="18">
      <c r="A407" s="190">
        <v>418</v>
      </c>
      <c r="B407" s="2">
        <v>492523</v>
      </c>
      <c r="C407" s="191" t="s">
        <v>920</v>
      </c>
      <c r="D407" s="191" t="s">
        <v>10190</v>
      </c>
      <c r="E407" s="191" t="s">
        <v>10191</v>
      </c>
      <c r="F407" s="192" t="s">
        <v>7922</v>
      </c>
      <c r="G407" s="191">
        <v>1</v>
      </c>
      <c r="H407" s="191" t="s">
        <v>5779</v>
      </c>
      <c r="I407" s="191" t="s">
        <v>336</v>
      </c>
      <c r="J407" s="191" t="s">
        <v>10192</v>
      </c>
      <c r="K407" s="191" t="s">
        <v>42</v>
      </c>
      <c r="L407" s="35" t="str">
        <f t="shared" si="24"/>
        <v>冨田　琴莉 (1)</v>
      </c>
      <c r="M407" s="34" t="str">
        <f t="shared" si="25"/>
        <v>07</v>
      </c>
      <c r="N407" s="35" t="str">
        <f t="shared" si="26"/>
        <v>Kotori TOMITA (07)</v>
      </c>
      <c r="O407" s="35">
        <f t="shared" si="27"/>
        <v>200000418</v>
      </c>
    </row>
    <row r="408" spans="1:15" ht="18">
      <c r="A408" s="190">
        <v>419</v>
      </c>
      <c r="B408" s="2">
        <v>492523</v>
      </c>
      <c r="C408" s="191" t="s">
        <v>920</v>
      </c>
      <c r="D408" s="191" t="s">
        <v>10193</v>
      </c>
      <c r="E408" s="191" t="s">
        <v>10194</v>
      </c>
      <c r="F408" s="192" t="s">
        <v>10195</v>
      </c>
      <c r="G408" s="191">
        <v>1</v>
      </c>
      <c r="H408" s="191" t="s">
        <v>5779</v>
      </c>
      <c r="I408" s="191" t="s">
        <v>1220</v>
      </c>
      <c r="J408" s="191" t="s">
        <v>1381</v>
      </c>
      <c r="K408" s="191" t="s">
        <v>42</v>
      </c>
      <c r="L408" s="35" t="str">
        <f t="shared" si="24"/>
        <v>長島　若菜 (1)</v>
      </c>
      <c r="M408" s="34" t="str">
        <f t="shared" si="25"/>
        <v>06</v>
      </c>
      <c r="N408" s="35" t="str">
        <f t="shared" si="26"/>
        <v>Wakana NAGASHIMA (06)</v>
      </c>
      <c r="O408" s="35">
        <f t="shared" si="27"/>
        <v>200000419</v>
      </c>
    </row>
    <row r="409" spans="1:15" ht="18">
      <c r="A409" s="190">
        <v>420</v>
      </c>
      <c r="B409" s="2">
        <v>492523</v>
      </c>
      <c r="C409" s="191" t="s">
        <v>920</v>
      </c>
      <c r="D409" s="191" t="s">
        <v>10196</v>
      </c>
      <c r="E409" s="191" t="s">
        <v>10197</v>
      </c>
      <c r="F409" s="192" t="s">
        <v>9416</v>
      </c>
      <c r="G409" s="191">
        <v>1</v>
      </c>
      <c r="H409" s="191" t="s">
        <v>6213</v>
      </c>
      <c r="I409" s="191" t="s">
        <v>8348</v>
      </c>
      <c r="J409" s="191" t="s">
        <v>10198</v>
      </c>
      <c r="K409" s="191" t="s">
        <v>42</v>
      </c>
      <c r="L409" s="35" t="str">
        <f t="shared" si="24"/>
        <v>園田　桜花 (1)</v>
      </c>
      <c r="M409" s="34" t="str">
        <f t="shared" si="25"/>
        <v>06</v>
      </c>
      <c r="N409" s="35" t="str">
        <f t="shared" si="26"/>
        <v>Ouka SONODA (06)</v>
      </c>
      <c r="O409" s="35">
        <f t="shared" si="27"/>
        <v>200000420</v>
      </c>
    </row>
    <row r="410" spans="1:15" ht="18">
      <c r="A410" s="190">
        <v>421</v>
      </c>
      <c r="B410" s="2">
        <v>490053</v>
      </c>
      <c r="C410" s="191" t="s">
        <v>265</v>
      </c>
      <c r="D410" s="191" t="s">
        <v>3831</v>
      </c>
      <c r="E410" s="191" t="s">
        <v>3832</v>
      </c>
      <c r="F410" s="192" t="s">
        <v>3833</v>
      </c>
      <c r="G410" s="191">
        <v>4</v>
      </c>
      <c r="H410" s="191" t="s">
        <v>5768</v>
      </c>
      <c r="I410" s="191" t="s">
        <v>388</v>
      </c>
      <c r="J410" s="191" t="s">
        <v>314</v>
      </c>
      <c r="K410" s="191" t="s">
        <v>42</v>
      </c>
      <c r="L410" s="35" t="str">
        <f t="shared" si="24"/>
        <v>片岡　千尋 (4)</v>
      </c>
      <c r="M410" s="34" t="str">
        <f t="shared" si="25"/>
        <v>03</v>
      </c>
      <c r="N410" s="35" t="str">
        <f t="shared" si="26"/>
        <v>Chihiro KATAOKA (03)</v>
      </c>
      <c r="O410" s="35">
        <f t="shared" si="27"/>
        <v>200000421</v>
      </c>
    </row>
    <row r="411" spans="1:15" ht="18">
      <c r="A411" s="190">
        <v>422</v>
      </c>
      <c r="B411" s="2">
        <v>490053</v>
      </c>
      <c r="C411" s="191" t="s">
        <v>265</v>
      </c>
      <c r="D411" s="191" t="s">
        <v>2240</v>
      </c>
      <c r="E411" s="191" t="s">
        <v>2241</v>
      </c>
      <c r="F411" s="192" t="s">
        <v>3834</v>
      </c>
      <c r="G411" s="191">
        <v>4</v>
      </c>
      <c r="H411" s="191" t="s">
        <v>6027</v>
      </c>
      <c r="I411" s="191" t="s">
        <v>2242</v>
      </c>
      <c r="J411" s="191" t="s">
        <v>2243</v>
      </c>
      <c r="K411" s="191" t="s">
        <v>42</v>
      </c>
      <c r="L411" s="35" t="str">
        <f t="shared" si="24"/>
        <v>世良　柚実乃 (4)</v>
      </c>
      <c r="M411" s="34" t="str">
        <f t="shared" si="25"/>
        <v>03</v>
      </c>
      <c r="N411" s="35" t="str">
        <f t="shared" si="26"/>
        <v>Yumino SERA (03)</v>
      </c>
      <c r="O411" s="35">
        <f t="shared" si="27"/>
        <v>200000422</v>
      </c>
    </row>
    <row r="412" spans="1:15" ht="18">
      <c r="A412" s="190">
        <v>423</v>
      </c>
      <c r="B412" s="2">
        <v>490053</v>
      </c>
      <c r="C412" s="191" t="s">
        <v>265</v>
      </c>
      <c r="D412" s="191" t="s">
        <v>3235</v>
      </c>
      <c r="E412" s="191" t="s">
        <v>3236</v>
      </c>
      <c r="F412" s="192" t="s">
        <v>3823</v>
      </c>
      <c r="G412" s="191">
        <v>4</v>
      </c>
      <c r="H412" s="191" t="s">
        <v>5759</v>
      </c>
      <c r="I412" s="191" t="s">
        <v>424</v>
      </c>
      <c r="J412" s="191" t="s">
        <v>1340</v>
      </c>
      <c r="K412" s="191" t="s">
        <v>42</v>
      </c>
      <c r="L412" s="35" t="str">
        <f t="shared" si="24"/>
        <v>太農　晴菜 (4)</v>
      </c>
      <c r="M412" s="34" t="str">
        <f t="shared" si="25"/>
        <v>03</v>
      </c>
      <c r="N412" s="35" t="str">
        <f t="shared" si="26"/>
        <v>Haruna TANO (03)</v>
      </c>
      <c r="O412" s="35">
        <f t="shared" si="27"/>
        <v>200000423</v>
      </c>
    </row>
    <row r="413" spans="1:15" ht="18">
      <c r="A413" s="190">
        <v>424</v>
      </c>
      <c r="B413" s="2">
        <v>490053</v>
      </c>
      <c r="C413" s="191" t="s">
        <v>265</v>
      </c>
      <c r="D413" s="191" t="s">
        <v>3237</v>
      </c>
      <c r="E413" s="191" t="s">
        <v>3238</v>
      </c>
      <c r="F413" s="192" t="s">
        <v>3835</v>
      </c>
      <c r="G413" s="191">
        <v>4</v>
      </c>
      <c r="H413" s="191" t="s">
        <v>5759</v>
      </c>
      <c r="I413" s="191" t="s">
        <v>390</v>
      </c>
      <c r="J413" s="191" t="s">
        <v>1319</v>
      </c>
      <c r="K413" s="191" t="s">
        <v>42</v>
      </c>
      <c r="L413" s="35" t="str">
        <f t="shared" si="24"/>
        <v>藤井　すずな (4)</v>
      </c>
      <c r="M413" s="34" t="str">
        <f t="shared" si="25"/>
        <v>02</v>
      </c>
      <c r="N413" s="35" t="str">
        <f t="shared" si="26"/>
        <v>Suzuna FUJI (02)</v>
      </c>
      <c r="O413" s="35">
        <f t="shared" si="27"/>
        <v>200000424</v>
      </c>
    </row>
    <row r="414" spans="1:15" ht="18">
      <c r="A414" s="190">
        <v>425</v>
      </c>
      <c r="B414" s="2">
        <v>490053</v>
      </c>
      <c r="C414" s="191" t="s">
        <v>265</v>
      </c>
      <c r="D414" s="191" t="s">
        <v>3170</v>
      </c>
      <c r="E414" s="191" t="s">
        <v>3171</v>
      </c>
      <c r="F414" s="192" t="s">
        <v>3836</v>
      </c>
      <c r="G414" s="191">
        <v>4</v>
      </c>
      <c r="H414" s="191" t="s">
        <v>5759</v>
      </c>
      <c r="I414" s="191" t="s">
        <v>3262</v>
      </c>
      <c r="J414" s="191" t="s">
        <v>1262</v>
      </c>
      <c r="K414" s="191" t="s">
        <v>42</v>
      </c>
      <c r="L414" s="35" t="str">
        <f t="shared" si="24"/>
        <v>前原　ゆい (4)</v>
      </c>
      <c r="M414" s="34" t="str">
        <f t="shared" si="25"/>
        <v>03</v>
      </c>
      <c r="N414" s="35" t="str">
        <f t="shared" si="26"/>
        <v>Yui MAEHARA (03)</v>
      </c>
      <c r="O414" s="35">
        <f t="shared" si="27"/>
        <v>200000425</v>
      </c>
    </row>
    <row r="415" spans="1:15" ht="18">
      <c r="A415" s="190">
        <v>426</v>
      </c>
      <c r="B415" s="2">
        <v>490053</v>
      </c>
      <c r="C415" s="191" t="s">
        <v>265</v>
      </c>
      <c r="D415" s="191" t="s">
        <v>3239</v>
      </c>
      <c r="E415" s="191" t="s">
        <v>3240</v>
      </c>
      <c r="F415" s="192" t="s">
        <v>3837</v>
      </c>
      <c r="G415" s="191">
        <v>4</v>
      </c>
      <c r="H415" s="191" t="s">
        <v>5759</v>
      </c>
      <c r="I415" s="191" t="s">
        <v>634</v>
      </c>
      <c r="J415" s="191" t="s">
        <v>2102</v>
      </c>
      <c r="K415" s="191" t="s">
        <v>42</v>
      </c>
      <c r="L415" s="35" t="str">
        <f t="shared" si="24"/>
        <v>南　咲里 (4)</v>
      </c>
      <c r="M415" s="34" t="str">
        <f t="shared" si="25"/>
        <v>03</v>
      </c>
      <c r="N415" s="35" t="str">
        <f t="shared" si="26"/>
        <v>Sari MINAMI (03)</v>
      </c>
      <c r="O415" s="35">
        <f t="shared" si="27"/>
        <v>200000426</v>
      </c>
    </row>
    <row r="416" spans="1:15" ht="18">
      <c r="A416" s="190">
        <v>427</v>
      </c>
      <c r="B416" s="2">
        <v>490053</v>
      </c>
      <c r="C416" s="191" t="s">
        <v>265</v>
      </c>
      <c r="D416" s="191" t="s">
        <v>2244</v>
      </c>
      <c r="E416" s="191" t="s">
        <v>2245</v>
      </c>
      <c r="F416" s="192" t="s">
        <v>3838</v>
      </c>
      <c r="G416" s="191">
        <v>4</v>
      </c>
      <c r="H416" s="191" t="s">
        <v>5759</v>
      </c>
      <c r="I416" s="191" t="s">
        <v>1038</v>
      </c>
      <c r="J416" s="191" t="s">
        <v>1290</v>
      </c>
      <c r="K416" s="191" t="s">
        <v>42</v>
      </c>
      <c r="L416" s="35" t="str">
        <f t="shared" si="24"/>
        <v>山岸　朱里 (4)</v>
      </c>
      <c r="M416" s="34" t="str">
        <f t="shared" si="25"/>
        <v>03</v>
      </c>
      <c r="N416" s="35" t="str">
        <f t="shared" si="26"/>
        <v>Akari YAMAGISHI (03)</v>
      </c>
      <c r="O416" s="35">
        <f t="shared" si="27"/>
        <v>200000427</v>
      </c>
    </row>
    <row r="417" spans="1:15" ht="18">
      <c r="A417" s="190">
        <v>428</v>
      </c>
      <c r="B417" s="2">
        <v>490053</v>
      </c>
      <c r="C417" s="191" t="s">
        <v>265</v>
      </c>
      <c r="D417" s="191" t="s">
        <v>3839</v>
      </c>
      <c r="E417" s="191" t="s">
        <v>3241</v>
      </c>
      <c r="F417" s="192" t="s">
        <v>3840</v>
      </c>
      <c r="G417" s="191">
        <v>4</v>
      </c>
      <c r="H417" s="191" t="s">
        <v>5761</v>
      </c>
      <c r="I417" s="191" t="s">
        <v>275</v>
      </c>
      <c r="J417" s="191" t="s">
        <v>1262</v>
      </c>
      <c r="K417" s="191" t="s">
        <v>42</v>
      </c>
      <c r="L417" s="35" t="str">
        <f t="shared" si="24"/>
        <v>渡邉　結衣 (4)</v>
      </c>
      <c r="M417" s="34" t="str">
        <f t="shared" si="25"/>
        <v>04</v>
      </c>
      <c r="N417" s="35" t="str">
        <f t="shared" si="26"/>
        <v>Yui WATANABE (04)</v>
      </c>
      <c r="O417" s="35">
        <f t="shared" si="27"/>
        <v>200000428</v>
      </c>
    </row>
    <row r="418" spans="1:15" ht="18">
      <c r="A418" s="190">
        <v>429</v>
      </c>
      <c r="B418" s="2">
        <v>490053</v>
      </c>
      <c r="C418" s="191" t="s">
        <v>265</v>
      </c>
      <c r="D418" s="191" t="s">
        <v>4377</v>
      </c>
      <c r="E418" s="191" t="s">
        <v>4378</v>
      </c>
      <c r="F418" s="192" t="s">
        <v>10199</v>
      </c>
      <c r="G418" s="191">
        <v>3</v>
      </c>
      <c r="H418" s="191" t="s">
        <v>6023</v>
      </c>
      <c r="I418" s="191" t="s">
        <v>3095</v>
      </c>
      <c r="J418" s="191" t="s">
        <v>1357</v>
      </c>
      <c r="K418" s="191" t="s">
        <v>42</v>
      </c>
      <c r="L418" s="35" t="str">
        <f t="shared" si="24"/>
        <v>竹下　咲来 (3)</v>
      </c>
      <c r="M418" s="34" t="str">
        <f t="shared" si="25"/>
        <v>04</v>
      </c>
      <c r="N418" s="35" t="str">
        <f t="shared" si="26"/>
        <v>Sakura TAKESHITA (04)</v>
      </c>
      <c r="O418" s="35">
        <f t="shared" si="27"/>
        <v>200000429</v>
      </c>
    </row>
    <row r="419" spans="1:15" ht="18">
      <c r="A419" s="190">
        <v>430</v>
      </c>
      <c r="B419" s="2">
        <v>490053</v>
      </c>
      <c r="C419" s="191" t="s">
        <v>265</v>
      </c>
      <c r="D419" s="191" t="s">
        <v>4379</v>
      </c>
      <c r="E419" s="191" t="s">
        <v>4380</v>
      </c>
      <c r="F419" s="192" t="s">
        <v>4741</v>
      </c>
      <c r="G419" s="191">
        <v>3</v>
      </c>
      <c r="H419" s="191" t="s">
        <v>5759</v>
      </c>
      <c r="I419" s="191" t="s">
        <v>4381</v>
      </c>
      <c r="J419" s="191" t="s">
        <v>1232</v>
      </c>
      <c r="K419" s="191" t="s">
        <v>42</v>
      </c>
      <c r="L419" s="35" t="str">
        <f t="shared" si="24"/>
        <v>浅本　涼香 (3)</v>
      </c>
      <c r="M419" s="34" t="str">
        <f t="shared" si="25"/>
        <v>04</v>
      </c>
      <c r="N419" s="35" t="str">
        <f t="shared" si="26"/>
        <v>Suzuka ASAMOTO (04)</v>
      </c>
      <c r="O419" s="35">
        <f t="shared" si="27"/>
        <v>200000430</v>
      </c>
    </row>
    <row r="420" spans="1:15" ht="18">
      <c r="A420" s="190">
        <v>431</v>
      </c>
      <c r="B420" s="2">
        <v>490053</v>
      </c>
      <c r="C420" s="191" t="s">
        <v>265</v>
      </c>
      <c r="D420" s="191" t="s">
        <v>4447</v>
      </c>
      <c r="E420" s="191" t="s">
        <v>4448</v>
      </c>
      <c r="F420" s="192" t="s">
        <v>5473</v>
      </c>
      <c r="G420" s="191">
        <v>3</v>
      </c>
      <c r="H420" s="191" t="s">
        <v>5776</v>
      </c>
      <c r="I420" s="191" t="s">
        <v>4449</v>
      </c>
      <c r="J420" s="191" t="s">
        <v>1247</v>
      </c>
      <c r="K420" s="191" t="s">
        <v>42</v>
      </c>
      <c r="L420" s="35" t="str">
        <f t="shared" si="24"/>
        <v>苅谷　真奈 (3)</v>
      </c>
      <c r="M420" s="34" t="str">
        <f t="shared" si="25"/>
        <v>04</v>
      </c>
      <c r="N420" s="35" t="str">
        <f t="shared" si="26"/>
        <v>Mana KARIYA (04)</v>
      </c>
      <c r="O420" s="35">
        <f t="shared" si="27"/>
        <v>200000431</v>
      </c>
    </row>
    <row r="421" spans="1:15" ht="18">
      <c r="A421" s="190">
        <v>432</v>
      </c>
      <c r="B421" s="2">
        <v>490053</v>
      </c>
      <c r="C421" s="191" t="s">
        <v>265</v>
      </c>
      <c r="D421" s="191" t="s">
        <v>4450</v>
      </c>
      <c r="E421" s="191" t="s">
        <v>4451</v>
      </c>
      <c r="F421" s="192" t="s">
        <v>8656</v>
      </c>
      <c r="G421" s="191">
        <v>3</v>
      </c>
      <c r="H421" s="191" t="s">
        <v>5830</v>
      </c>
      <c r="I421" s="191" t="s">
        <v>4452</v>
      </c>
      <c r="J421" s="191" t="s">
        <v>4453</v>
      </c>
      <c r="K421" s="191" t="s">
        <v>42</v>
      </c>
      <c r="L421" s="35" t="str">
        <f t="shared" si="24"/>
        <v>大杉　遥子 (3)</v>
      </c>
      <c r="M421" s="34" t="str">
        <f t="shared" si="25"/>
        <v>05</v>
      </c>
      <c r="N421" s="35" t="str">
        <f t="shared" si="26"/>
        <v>Haruko OSUGI (05)</v>
      </c>
      <c r="O421" s="35">
        <f t="shared" si="27"/>
        <v>200000432</v>
      </c>
    </row>
    <row r="422" spans="1:15" ht="18">
      <c r="A422" s="190">
        <v>433</v>
      </c>
      <c r="B422" s="2">
        <v>490053</v>
      </c>
      <c r="C422" s="191" t="s">
        <v>265</v>
      </c>
      <c r="D422" s="191" t="s">
        <v>10200</v>
      </c>
      <c r="E422" s="191" t="s">
        <v>10201</v>
      </c>
      <c r="F422" s="192" t="s">
        <v>5423</v>
      </c>
      <c r="G422" s="191">
        <v>3</v>
      </c>
      <c r="H422" s="191" t="s">
        <v>5759</v>
      </c>
      <c r="I422" s="191" t="s">
        <v>10202</v>
      </c>
      <c r="J422" s="191" t="s">
        <v>1364</v>
      </c>
      <c r="K422" s="191" t="s">
        <v>42</v>
      </c>
      <c r="L422" s="35" t="str">
        <f t="shared" si="24"/>
        <v>畑田　桜妃 (3)</v>
      </c>
      <c r="M422" s="34" t="str">
        <f t="shared" si="25"/>
        <v>05</v>
      </c>
      <c r="N422" s="35" t="str">
        <f t="shared" si="26"/>
        <v>Saki HATADA (05)</v>
      </c>
      <c r="O422" s="35">
        <f t="shared" si="27"/>
        <v>200000433</v>
      </c>
    </row>
    <row r="423" spans="1:15" ht="18">
      <c r="A423" s="190">
        <v>434</v>
      </c>
      <c r="B423" s="2">
        <v>490053</v>
      </c>
      <c r="C423" s="191" t="s">
        <v>265</v>
      </c>
      <c r="D423" s="191" t="s">
        <v>10203</v>
      </c>
      <c r="E423" s="191" t="s">
        <v>10204</v>
      </c>
      <c r="F423" s="192" t="s">
        <v>3728</v>
      </c>
      <c r="G423" s="191">
        <v>4</v>
      </c>
      <c r="H423" s="191" t="s">
        <v>5834</v>
      </c>
      <c r="I423" s="191" t="s">
        <v>10205</v>
      </c>
      <c r="J423" s="191" t="s">
        <v>4418</v>
      </c>
      <c r="K423" s="191" t="s">
        <v>42</v>
      </c>
      <c r="L423" s="35" t="str">
        <f t="shared" si="24"/>
        <v>杉戸　茉里奈 (4)</v>
      </c>
      <c r="M423" s="34" t="str">
        <f t="shared" si="25"/>
        <v>03</v>
      </c>
      <c r="N423" s="35" t="str">
        <f t="shared" si="26"/>
        <v>Marina SUGITO (03)</v>
      </c>
      <c r="O423" s="35">
        <f t="shared" si="27"/>
        <v>200000434</v>
      </c>
    </row>
    <row r="424" spans="1:15" ht="18">
      <c r="A424" s="190">
        <v>435</v>
      </c>
      <c r="B424" s="2">
        <v>490053</v>
      </c>
      <c r="C424" s="191" t="s">
        <v>265</v>
      </c>
      <c r="D424" s="191" t="s">
        <v>10206</v>
      </c>
      <c r="E424" s="191" t="s">
        <v>10207</v>
      </c>
      <c r="F424" s="192" t="s">
        <v>7466</v>
      </c>
      <c r="G424" s="191">
        <v>3</v>
      </c>
      <c r="H424" s="191" t="s">
        <v>5834</v>
      </c>
      <c r="I424" s="191" t="s">
        <v>384</v>
      </c>
      <c r="J424" s="191" t="s">
        <v>10208</v>
      </c>
      <c r="K424" s="191" t="s">
        <v>42</v>
      </c>
      <c r="L424" s="35" t="str">
        <f t="shared" si="24"/>
        <v>竹林　美颯 (3)</v>
      </c>
      <c r="M424" s="34" t="str">
        <f t="shared" si="25"/>
        <v>04</v>
      </c>
      <c r="N424" s="35" t="str">
        <f t="shared" si="26"/>
        <v>Mihaya TAKEBAYASHI (04)</v>
      </c>
      <c r="O424" s="35">
        <f t="shared" si="27"/>
        <v>200000435</v>
      </c>
    </row>
    <row r="425" spans="1:15" ht="18">
      <c r="A425" s="190">
        <v>436</v>
      </c>
      <c r="B425" s="2">
        <v>490053</v>
      </c>
      <c r="C425" s="191" t="s">
        <v>265</v>
      </c>
      <c r="D425" s="191" t="s">
        <v>10209</v>
      </c>
      <c r="E425" s="191" t="s">
        <v>10210</v>
      </c>
      <c r="F425" s="192" t="s">
        <v>8208</v>
      </c>
      <c r="G425" s="191">
        <v>2</v>
      </c>
      <c r="H425" s="191" t="s">
        <v>5760</v>
      </c>
      <c r="I425" s="191" t="s">
        <v>10211</v>
      </c>
      <c r="J425" s="191" t="s">
        <v>1246</v>
      </c>
      <c r="K425" s="191" t="s">
        <v>42</v>
      </c>
      <c r="L425" s="35" t="str">
        <f t="shared" si="24"/>
        <v>坪田　まどか (2)</v>
      </c>
      <c r="M425" s="34" t="str">
        <f t="shared" si="25"/>
        <v>06</v>
      </c>
      <c r="N425" s="35" t="str">
        <f t="shared" si="26"/>
        <v>Madoka TSUBOTA (06)</v>
      </c>
      <c r="O425" s="35">
        <f t="shared" si="27"/>
        <v>200000436</v>
      </c>
    </row>
    <row r="426" spans="1:15" ht="18">
      <c r="A426" s="190">
        <v>437</v>
      </c>
      <c r="B426" s="2">
        <v>490053</v>
      </c>
      <c r="C426" s="191" t="s">
        <v>265</v>
      </c>
      <c r="D426" s="191" t="s">
        <v>10212</v>
      </c>
      <c r="E426" s="191" t="s">
        <v>10213</v>
      </c>
      <c r="F426" s="192" t="s">
        <v>6305</v>
      </c>
      <c r="G426" s="191">
        <v>2</v>
      </c>
      <c r="H426" s="191" t="s">
        <v>5760</v>
      </c>
      <c r="I426" s="191" t="s">
        <v>274</v>
      </c>
      <c r="J426" s="191" t="s">
        <v>541</v>
      </c>
      <c r="K426" s="191" t="s">
        <v>42</v>
      </c>
      <c r="L426" s="35" t="str">
        <f t="shared" si="24"/>
        <v>山本　そら (2)</v>
      </c>
      <c r="M426" s="34" t="str">
        <f t="shared" si="25"/>
        <v>05</v>
      </c>
      <c r="N426" s="35" t="str">
        <f t="shared" si="26"/>
        <v>Sora YAMAMOTO (05)</v>
      </c>
      <c r="O426" s="35">
        <f t="shared" si="27"/>
        <v>200000437</v>
      </c>
    </row>
    <row r="427" spans="1:15" ht="18">
      <c r="A427" s="190">
        <v>438</v>
      </c>
      <c r="B427" s="2">
        <v>490053</v>
      </c>
      <c r="C427" s="191" t="s">
        <v>265</v>
      </c>
      <c r="D427" s="191" t="s">
        <v>10214</v>
      </c>
      <c r="E427" s="191" t="s">
        <v>10215</v>
      </c>
      <c r="F427" s="192" t="s">
        <v>10172</v>
      </c>
      <c r="G427" s="191">
        <v>2</v>
      </c>
      <c r="H427" s="191" t="s">
        <v>6025</v>
      </c>
      <c r="I427" s="191" t="s">
        <v>610</v>
      </c>
      <c r="J427" s="191" t="s">
        <v>10216</v>
      </c>
      <c r="K427" s="191" t="s">
        <v>42</v>
      </c>
      <c r="L427" s="35" t="str">
        <f t="shared" si="24"/>
        <v>杉浦　茉姫 (2)</v>
      </c>
      <c r="M427" s="34" t="str">
        <f t="shared" si="25"/>
        <v>05</v>
      </c>
      <c r="N427" s="35" t="str">
        <f t="shared" si="26"/>
        <v>Maki SUGIURA (05)</v>
      </c>
      <c r="O427" s="35">
        <f t="shared" si="27"/>
        <v>200000438</v>
      </c>
    </row>
    <row r="428" spans="1:15" ht="18">
      <c r="A428" s="190">
        <v>439</v>
      </c>
      <c r="B428" s="2">
        <v>490053</v>
      </c>
      <c r="C428" s="191" t="s">
        <v>265</v>
      </c>
      <c r="D428" s="191" t="s">
        <v>10217</v>
      </c>
      <c r="E428" s="191" t="s">
        <v>10218</v>
      </c>
      <c r="F428" s="192" t="s">
        <v>7009</v>
      </c>
      <c r="G428" s="191">
        <v>2</v>
      </c>
      <c r="H428" s="191" t="s">
        <v>5759</v>
      </c>
      <c r="I428" s="191" t="s">
        <v>1184</v>
      </c>
      <c r="J428" s="191" t="s">
        <v>10219</v>
      </c>
      <c r="K428" s="191" t="s">
        <v>42</v>
      </c>
      <c r="L428" s="35" t="str">
        <f t="shared" si="24"/>
        <v>小南　奏花 (2)</v>
      </c>
      <c r="M428" s="34" t="str">
        <f t="shared" si="25"/>
        <v>05</v>
      </c>
      <c r="N428" s="35" t="str">
        <f t="shared" si="26"/>
        <v>Kanaha KOMINAMI (05)</v>
      </c>
      <c r="O428" s="35">
        <f t="shared" si="27"/>
        <v>200000439</v>
      </c>
    </row>
    <row r="429" spans="1:15" ht="18">
      <c r="A429" s="190">
        <v>440</v>
      </c>
      <c r="B429" s="2">
        <v>490053</v>
      </c>
      <c r="C429" s="191" t="s">
        <v>265</v>
      </c>
      <c r="D429" s="191" t="s">
        <v>10220</v>
      </c>
      <c r="E429" s="191" t="s">
        <v>10221</v>
      </c>
      <c r="F429" s="192" t="s">
        <v>6277</v>
      </c>
      <c r="G429" s="191">
        <v>2</v>
      </c>
      <c r="H429" s="191" t="s">
        <v>5978</v>
      </c>
      <c r="I429" s="191" t="s">
        <v>3025</v>
      </c>
      <c r="J429" s="191" t="s">
        <v>996</v>
      </c>
      <c r="K429" s="191" t="s">
        <v>42</v>
      </c>
      <c r="L429" s="35" t="str">
        <f t="shared" si="24"/>
        <v>飯田　美優 (2)</v>
      </c>
      <c r="M429" s="34" t="str">
        <f t="shared" si="25"/>
        <v>06</v>
      </c>
      <c r="N429" s="35" t="str">
        <f t="shared" si="26"/>
        <v>Miyu IDA (06)</v>
      </c>
      <c r="O429" s="35">
        <f t="shared" si="27"/>
        <v>200000440</v>
      </c>
    </row>
    <row r="430" spans="1:15" ht="18">
      <c r="A430" s="190">
        <v>441</v>
      </c>
      <c r="B430" s="2">
        <v>490053</v>
      </c>
      <c r="C430" s="191" t="s">
        <v>265</v>
      </c>
      <c r="D430" s="191" t="s">
        <v>10222</v>
      </c>
      <c r="E430" s="191" t="s">
        <v>10223</v>
      </c>
      <c r="F430" s="192" t="s">
        <v>6907</v>
      </c>
      <c r="G430" s="191">
        <v>2</v>
      </c>
      <c r="H430" s="191" t="s">
        <v>5759</v>
      </c>
      <c r="I430" s="191" t="s">
        <v>587</v>
      </c>
      <c r="J430" s="191" t="s">
        <v>10224</v>
      </c>
      <c r="K430" s="191" t="s">
        <v>42</v>
      </c>
      <c r="L430" s="35" t="str">
        <f t="shared" si="24"/>
        <v>佐野　綺咲 (2)</v>
      </c>
      <c r="M430" s="34" t="str">
        <f t="shared" si="25"/>
        <v>05</v>
      </c>
      <c r="N430" s="35" t="str">
        <f t="shared" si="26"/>
        <v>Kiki SANO (05)</v>
      </c>
      <c r="O430" s="35">
        <f t="shared" si="27"/>
        <v>200000441</v>
      </c>
    </row>
    <row r="431" spans="1:15" ht="18">
      <c r="A431" s="190">
        <v>442</v>
      </c>
      <c r="B431" s="2">
        <v>490053</v>
      </c>
      <c r="C431" s="191" t="s">
        <v>265</v>
      </c>
      <c r="D431" s="191" t="s">
        <v>10225</v>
      </c>
      <c r="E431" s="191" t="s">
        <v>10226</v>
      </c>
      <c r="F431" s="192" t="s">
        <v>7211</v>
      </c>
      <c r="G431" s="191">
        <v>2</v>
      </c>
      <c r="H431" s="191" t="s">
        <v>5768</v>
      </c>
      <c r="I431" s="191" t="s">
        <v>588</v>
      </c>
      <c r="J431" s="191" t="s">
        <v>1290</v>
      </c>
      <c r="K431" s="191" t="s">
        <v>42</v>
      </c>
      <c r="L431" s="35" t="str">
        <f t="shared" si="24"/>
        <v>竹本　朱里 (2)</v>
      </c>
      <c r="M431" s="34" t="str">
        <f t="shared" si="25"/>
        <v>05</v>
      </c>
      <c r="N431" s="35" t="str">
        <f t="shared" si="26"/>
        <v>Akari TAKEMOTO (05)</v>
      </c>
      <c r="O431" s="35">
        <f t="shared" si="27"/>
        <v>200000442</v>
      </c>
    </row>
    <row r="432" spans="1:15" ht="18">
      <c r="A432" s="190">
        <v>443</v>
      </c>
      <c r="B432" s="2">
        <v>490053</v>
      </c>
      <c r="C432" s="191" t="s">
        <v>265</v>
      </c>
      <c r="D432" s="191" t="s">
        <v>10227</v>
      </c>
      <c r="E432" s="191" t="s">
        <v>10228</v>
      </c>
      <c r="F432" s="192" t="s">
        <v>10229</v>
      </c>
      <c r="G432" s="191">
        <v>1</v>
      </c>
      <c r="H432" s="191" t="s">
        <v>5759</v>
      </c>
      <c r="I432" s="191" t="s">
        <v>277</v>
      </c>
      <c r="J432" s="191" t="s">
        <v>1374</v>
      </c>
      <c r="K432" s="191" t="s">
        <v>42</v>
      </c>
      <c r="L432" s="35" t="str">
        <f t="shared" si="24"/>
        <v>松井　愛果 (1)</v>
      </c>
      <c r="M432" s="34" t="str">
        <f t="shared" si="25"/>
        <v>06</v>
      </c>
      <c r="N432" s="35" t="str">
        <f t="shared" si="26"/>
        <v>Manaka MATSUI (06)</v>
      </c>
      <c r="O432" s="35">
        <f t="shared" si="27"/>
        <v>200000443</v>
      </c>
    </row>
    <row r="433" spans="1:15" ht="18">
      <c r="A433" s="190">
        <v>444</v>
      </c>
      <c r="B433" s="2">
        <v>490053</v>
      </c>
      <c r="C433" s="191" t="s">
        <v>265</v>
      </c>
      <c r="D433" s="191" t="s">
        <v>10230</v>
      </c>
      <c r="E433" s="191" t="s">
        <v>10231</v>
      </c>
      <c r="F433" s="192" t="s">
        <v>9544</v>
      </c>
      <c r="G433" s="191">
        <v>1</v>
      </c>
      <c r="H433" s="191" t="s">
        <v>5759</v>
      </c>
      <c r="I433" s="191" t="s">
        <v>5145</v>
      </c>
      <c r="J433" s="191" t="s">
        <v>1271</v>
      </c>
      <c r="K433" s="191" t="s">
        <v>42</v>
      </c>
      <c r="L433" s="35" t="str">
        <f t="shared" si="24"/>
        <v>今村　莉捺 (1)</v>
      </c>
      <c r="M433" s="34" t="str">
        <f t="shared" si="25"/>
        <v>06</v>
      </c>
      <c r="N433" s="35" t="str">
        <f t="shared" si="26"/>
        <v>Rina IMAMURA (06)</v>
      </c>
      <c r="O433" s="35">
        <f t="shared" si="27"/>
        <v>200000444</v>
      </c>
    </row>
    <row r="434" spans="1:15" ht="18">
      <c r="A434" s="190">
        <v>445</v>
      </c>
      <c r="B434" s="2">
        <v>492189</v>
      </c>
      <c r="C434" s="191" t="s">
        <v>600</v>
      </c>
      <c r="D434" s="191" t="s">
        <v>2412</v>
      </c>
      <c r="E434" s="191" t="s">
        <v>2413</v>
      </c>
      <c r="F434" s="192" t="s">
        <v>3884</v>
      </c>
      <c r="G434" s="191">
        <v>4</v>
      </c>
      <c r="H434" s="191" t="s">
        <v>5779</v>
      </c>
      <c r="I434" s="191" t="s">
        <v>402</v>
      </c>
      <c r="J434" s="191" t="s">
        <v>1335</v>
      </c>
      <c r="K434" s="191" t="s">
        <v>42</v>
      </c>
      <c r="L434" s="35" t="str">
        <f t="shared" si="24"/>
        <v>高橋　萌々子 (4)</v>
      </c>
      <c r="M434" s="34" t="str">
        <f t="shared" si="25"/>
        <v>03</v>
      </c>
      <c r="N434" s="35" t="str">
        <f t="shared" si="26"/>
        <v>Momoko TAKAHASHI (03)</v>
      </c>
      <c r="O434" s="35">
        <f t="shared" si="27"/>
        <v>200000445</v>
      </c>
    </row>
    <row r="435" spans="1:15" ht="18">
      <c r="A435" s="190">
        <v>446</v>
      </c>
      <c r="B435" s="2">
        <v>492189</v>
      </c>
      <c r="C435" s="191" t="s">
        <v>600</v>
      </c>
      <c r="D435" s="191" t="s">
        <v>2414</v>
      </c>
      <c r="E435" s="191" t="s">
        <v>2415</v>
      </c>
      <c r="F435" s="192" t="s">
        <v>3894</v>
      </c>
      <c r="G435" s="191">
        <v>4</v>
      </c>
      <c r="H435" s="191" t="s">
        <v>5759</v>
      </c>
      <c r="I435" s="191" t="s">
        <v>2416</v>
      </c>
      <c r="J435" s="191" t="s">
        <v>2417</v>
      </c>
      <c r="K435" s="191" t="s">
        <v>42</v>
      </c>
      <c r="L435" s="35" t="str">
        <f t="shared" si="24"/>
        <v>西込　珠輝来 (4)</v>
      </c>
      <c r="M435" s="34" t="str">
        <f t="shared" si="25"/>
        <v>03</v>
      </c>
      <c r="N435" s="35" t="str">
        <f t="shared" si="26"/>
        <v>Sutera NISHIGOMI (03)</v>
      </c>
      <c r="O435" s="35">
        <f t="shared" si="27"/>
        <v>200000446</v>
      </c>
    </row>
    <row r="436" spans="1:15" ht="18">
      <c r="A436" s="190">
        <v>447</v>
      </c>
      <c r="B436" s="2">
        <v>492189</v>
      </c>
      <c r="C436" s="191" t="s">
        <v>600</v>
      </c>
      <c r="D436" s="191" t="s">
        <v>2418</v>
      </c>
      <c r="E436" s="191" t="s">
        <v>2419</v>
      </c>
      <c r="F436" s="192" t="s">
        <v>3897</v>
      </c>
      <c r="G436" s="191">
        <v>4</v>
      </c>
      <c r="H436" s="191" t="s">
        <v>5775</v>
      </c>
      <c r="I436" s="191" t="s">
        <v>2420</v>
      </c>
      <c r="J436" s="191" t="s">
        <v>1374</v>
      </c>
      <c r="K436" s="191" t="s">
        <v>42</v>
      </c>
      <c r="L436" s="35" t="str">
        <f t="shared" si="24"/>
        <v>粟　愛華 (4)</v>
      </c>
      <c r="M436" s="34" t="str">
        <f t="shared" si="25"/>
        <v>03</v>
      </c>
      <c r="N436" s="35" t="str">
        <f t="shared" si="26"/>
        <v>Manaka AWA (03)</v>
      </c>
      <c r="O436" s="35">
        <f t="shared" si="27"/>
        <v>200000447</v>
      </c>
    </row>
    <row r="437" spans="1:15" ht="18">
      <c r="A437" s="190">
        <v>448</v>
      </c>
      <c r="B437" s="2">
        <v>492189</v>
      </c>
      <c r="C437" s="191" t="s">
        <v>600</v>
      </c>
      <c r="D437" s="191" t="s">
        <v>2421</v>
      </c>
      <c r="E437" s="191" t="s">
        <v>2422</v>
      </c>
      <c r="F437" s="192" t="s">
        <v>3898</v>
      </c>
      <c r="G437" s="191">
        <v>4</v>
      </c>
      <c r="H437" s="191" t="s">
        <v>5779</v>
      </c>
      <c r="I437" s="191" t="s">
        <v>1373</v>
      </c>
      <c r="J437" s="191" t="s">
        <v>1244</v>
      </c>
      <c r="K437" s="191" t="s">
        <v>42</v>
      </c>
      <c r="L437" s="35" t="str">
        <f t="shared" si="24"/>
        <v>福井　彩乃 (4)</v>
      </c>
      <c r="M437" s="34" t="str">
        <f t="shared" si="25"/>
        <v>03</v>
      </c>
      <c r="N437" s="35" t="str">
        <f t="shared" si="26"/>
        <v>Ayano FUKUI (03)</v>
      </c>
      <c r="O437" s="35">
        <f t="shared" si="27"/>
        <v>200000448</v>
      </c>
    </row>
    <row r="438" spans="1:15" ht="18">
      <c r="A438" s="190">
        <v>449</v>
      </c>
      <c r="B438" s="2">
        <v>492189</v>
      </c>
      <c r="C438" s="191" t="s">
        <v>600</v>
      </c>
      <c r="D438" s="191" t="s">
        <v>3259</v>
      </c>
      <c r="E438" s="191" t="s">
        <v>3260</v>
      </c>
      <c r="F438" s="192" t="s">
        <v>3847</v>
      </c>
      <c r="G438" s="191">
        <v>4</v>
      </c>
      <c r="H438" s="191" t="s">
        <v>5768</v>
      </c>
      <c r="I438" s="191" t="s">
        <v>507</v>
      </c>
      <c r="J438" s="191" t="s">
        <v>1317</v>
      </c>
      <c r="K438" s="191" t="s">
        <v>42</v>
      </c>
      <c r="L438" s="35" t="str">
        <f t="shared" si="24"/>
        <v>本多　美乃梨 (4)</v>
      </c>
      <c r="M438" s="34" t="str">
        <f t="shared" si="25"/>
        <v>04</v>
      </c>
      <c r="N438" s="35" t="str">
        <f t="shared" si="26"/>
        <v>Minori HONDA (04)</v>
      </c>
      <c r="O438" s="35">
        <f t="shared" si="27"/>
        <v>200000449</v>
      </c>
    </row>
    <row r="439" spans="1:15" ht="18">
      <c r="A439" s="190">
        <v>450</v>
      </c>
      <c r="B439" s="2">
        <v>492189</v>
      </c>
      <c r="C439" s="191" t="s">
        <v>600</v>
      </c>
      <c r="D439" s="191" t="s">
        <v>3901</v>
      </c>
      <c r="E439" s="191" t="s">
        <v>3902</v>
      </c>
      <c r="F439" s="192" t="s">
        <v>3903</v>
      </c>
      <c r="G439" s="191">
        <v>3</v>
      </c>
      <c r="H439" s="191" t="s">
        <v>5768</v>
      </c>
      <c r="I439" s="191" t="s">
        <v>54</v>
      </c>
      <c r="J439" s="191" t="s">
        <v>1350</v>
      </c>
      <c r="K439" s="191" t="s">
        <v>42</v>
      </c>
      <c r="L439" s="35" t="str">
        <f t="shared" si="24"/>
        <v>坂本　有理佳 (3)</v>
      </c>
      <c r="M439" s="34" t="str">
        <f t="shared" si="25"/>
        <v>04</v>
      </c>
      <c r="N439" s="35" t="str">
        <f t="shared" si="26"/>
        <v>Yurika SAKAMOTO (04)</v>
      </c>
      <c r="O439" s="35">
        <f t="shared" si="27"/>
        <v>200000450</v>
      </c>
    </row>
    <row r="440" spans="1:15" ht="18">
      <c r="A440" s="190">
        <v>451</v>
      </c>
      <c r="B440" s="2">
        <v>492189</v>
      </c>
      <c r="C440" s="191" t="s">
        <v>600</v>
      </c>
      <c r="D440" s="191" t="s">
        <v>3904</v>
      </c>
      <c r="E440" s="191" t="s">
        <v>3905</v>
      </c>
      <c r="F440" s="192" t="s">
        <v>3906</v>
      </c>
      <c r="G440" s="191">
        <v>3</v>
      </c>
      <c r="H440" s="191" t="s">
        <v>2159</v>
      </c>
      <c r="I440" s="191" t="s">
        <v>3907</v>
      </c>
      <c r="J440" s="191" t="s">
        <v>1352</v>
      </c>
      <c r="K440" s="191" t="s">
        <v>42</v>
      </c>
      <c r="L440" s="35" t="str">
        <f t="shared" si="24"/>
        <v>今　絵里南 (3)</v>
      </c>
      <c r="M440" s="34" t="str">
        <f t="shared" si="25"/>
        <v>04</v>
      </c>
      <c r="N440" s="35" t="str">
        <f t="shared" si="26"/>
        <v>Erina KON (04)</v>
      </c>
      <c r="O440" s="35">
        <f t="shared" si="27"/>
        <v>200000451</v>
      </c>
    </row>
    <row r="441" spans="1:15" ht="18">
      <c r="A441" s="190">
        <v>452</v>
      </c>
      <c r="B441" s="2">
        <v>492189</v>
      </c>
      <c r="C441" s="191" t="s">
        <v>600</v>
      </c>
      <c r="D441" s="191" t="s">
        <v>3908</v>
      </c>
      <c r="E441" s="191" t="s">
        <v>3909</v>
      </c>
      <c r="F441" s="192" t="s">
        <v>3910</v>
      </c>
      <c r="G441" s="191">
        <v>3</v>
      </c>
      <c r="H441" s="191" t="s">
        <v>5762</v>
      </c>
      <c r="I441" s="191" t="s">
        <v>115</v>
      </c>
      <c r="J441" s="191" t="s">
        <v>1437</v>
      </c>
      <c r="K441" s="191" t="s">
        <v>42</v>
      </c>
      <c r="L441" s="35" t="str">
        <f t="shared" si="24"/>
        <v>前田　暁帆 (3)</v>
      </c>
      <c r="M441" s="34" t="str">
        <f t="shared" si="25"/>
        <v>04</v>
      </c>
      <c r="N441" s="35" t="str">
        <f t="shared" si="26"/>
        <v>Akiho MAEDA (04)</v>
      </c>
      <c r="O441" s="35">
        <f t="shared" si="27"/>
        <v>200000452</v>
      </c>
    </row>
    <row r="442" spans="1:15" ht="18">
      <c r="A442" s="190">
        <v>453</v>
      </c>
      <c r="B442" s="2">
        <v>492189</v>
      </c>
      <c r="C442" s="191" t="s">
        <v>600</v>
      </c>
      <c r="D442" s="191" t="s">
        <v>3911</v>
      </c>
      <c r="E442" s="191" t="s">
        <v>3912</v>
      </c>
      <c r="F442" s="192" t="s">
        <v>3913</v>
      </c>
      <c r="G442" s="191">
        <v>3</v>
      </c>
      <c r="H442" s="191" t="s">
        <v>8148</v>
      </c>
      <c r="I442" s="191" t="s">
        <v>3914</v>
      </c>
      <c r="J442" s="191" t="s">
        <v>1983</v>
      </c>
      <c r="K442" s="191" t="s">
        <v>42</v>
      </c>
      <c r="L442" s="35" t="str">
        <f t="shared" si="24"/>
        <v>永吉　悠倭 (3)</v>
      </c>
      <c r="M442" s="34" t="str">
        <f t="shared" si="25"/>
        <v>04</v>
      </c>
      <c r="N442" s="35" t="str">
        <f t="shared" si="26"/>
        <v>Yuwa NAGAYOSHI (04)</v>
      </c>
      <c r="O442" s="35">
        <f t="shared" si="27"/>
        <v>200000453</v>
      </c>
    </row>
    <row r="443" spans="1:15" ht="18">
      <c r="A443" s="190">
        <v>454</v>
      </c>
      <c r="B443" s="2">
        <v>492189</v>
      </c>
      <c r="C443" s="191" t="s">
        <v>600</v>
      </c>
      <c r="D443" s="191" t="s">
        <v>10232</v>
      </c>
      <c r="E443" s="191" t="s">
        <v>10233</v>
      </c>
      <c r="F443" s="192" t="s">
        <v>10234</v>
      </c>
      <c r="G443" s="191">
        <v>2</v>
      </c>
      <c r="H443" s="191" t="s">
        <v>5759</v>
      </c>
      <c r="I443" s="191" t="s">
        <v>942</v>
      </c>
      <c r="J443" s="191" t="s">
        <v>1375</v>
      </c>
      <c r="K443" s="191" t="s">
        <v>42</v>
      </c>
      <c r="L443" s="35" t="str">
        <f t="shared" si="24"/>
        <v>飯田　有里彩 (2)</v>
      </c>
      <c r="M443" s="34" t="str">
        <f t="shared" si="25"/>
        <v>06</v>
      </c>
      <c r="N443" s="35" t="str">
        <f t="shared" si="26"/>
        <v>Arisa IIDA (06)</v>
      </c>
      <c r="O443" s="35">
        <f t="shared" si="27"/>
        <v>200000454</v>
      </c>
    </row>
    <row r="444" spans="1:15" ht="18">
      <c r="A444" s="190">
        <v>455</v>
      </c>
      <c r="B444" s="2">
        <v>492189</v>
      </c>
      <c r="C444" s="191" t="s">
        <v>600</v>
      </c>
      <c r="D444" s="191" t="s">
        <v>10235</v>
      </c>
      <c r="E444" s="191" t="s">
        <v>10236</v>
      </c>
      <c r="F444" s="192" t="s">
        <v>7070</v>
      </c>
      <c r="G444" s="191">
        <v>2</v>
      </c>
      <c r="H444" s="191" t="s">
        <v>5978</v>
      </c>
      <c r="I444" s="191" t="s">
        <v>440</v>
      </c>
      <c r="J444" s="191" t="s">
        <v>2374</v>
      </c>
      <c r="K444" s="191" t="s">
        <v>42</v>
      </c>
      <c r="L444" s="35" t="str">
        <f t="shared" si="24"/>
        <v>新井　乃愛 (2)</v>
      </c>
      <c r="M444" s="34" t="str">
        <f t="shared" si="25"/>
        <v>05</v>
      </c>
      <c r="N444" s="35" t="str">
        <f t="shared" si="26"/>
        <v>Noa ARAI (05)</v>
      </c>
      <c r="O444" s="35">
        <f t="shared" si="27"/>
        <v>200000455</v>
      </c>
    </row>
    <row r="445" spans="1:15" ht="18">
      <c r="A445" s="190">
        <v>456</v>
      </c>
      <c r="B445" s="2">
        <v>492189</v>
      </c>
      <c r="C445" s="191" t="s">
        <v>600</v>
      </c>
      <c r="D445" s="191" t="s">
        <v>10237</v>
      </c>
      <c r="E445" s="191" t="s">
        <v>10238</v>
      </c>
      <c r="F445" s="192" t="s">
        <v>6548</v>
      </c>
      <c r="G445" s="191">
        <v>2</v>
      </c>
      <c r="H445" s="191" t="s">
        <v>5760</v>
      </c>
      <c r="I445" s="191" t="s">
        <v>491</v>
      </c>
      <c r="J445" s="191" t="s">
        <v>1231</v>
      </c>
      <c r="K445" s="191" t="s">
        <v>42</v>
      </c>
      <c r="L445" s="35" t="str">
        <f t="shared" si="24"/>
        <v>黒田　奈那 (2)</v>
      </c>
      <c r="M445" s="34" t="str">
        <f t="shared" si="25"/>
        <v>05</v>
      </c>
      <c r="N445" s="35" t="str">
        <f t="shared" si="26"/>
        <v>Nana KURODA (05)</v>
      </c>
      <c r="O445" s="35">
        <f t="shared" si="27"/>
        <v>200000456</v>
      </c>
    </row>
    <row r="446" spans="1:15" ht="18">
      <c r="A446" s="190">
        <v>457</v>
      </c>
      <c r="B446" s="2">
        <v>492189</v>
      </c>
      <c r="C446" s="191" t="s">
        <v>600</v>
      </c>
      <c r="D446" s="191" t="s">
        <v>10239</v>
      </c>
      <c r="E446" s="191" t="s">
        <v>10240</v>
      </c>
      <c r="F446" s="192" t="s">
        <v>6833</v>
      </c>
      <c r="G446" s="191">
        <v>2</v>
      </c>
      <c r="H446" s="191" t="s">
        <v>5760</v>
      </c>
      <c r="I446" s="191" t="s">
        <v>48</v>
      </c>
      <c r="J446" s="191" t="s">
        <v>1235</v>
      </c>
      <c r="K446" s="191" t="s">
        <v>42</v>
      </c>
      <c r="L446" s="35" t="str">
        <f t="shared" si="24"/>
        <v>岡田　瀬奈 (2)</v>
      </c>
      <c r="M446" s="34" t="str">
        <f t="shared" si="25"/>
        <v>05</v>
      </c>
      <c r="N446" s="35" t="str">
        <f t="shared" si="26"/>
        <v>Sena OKADA (05)</v>
      </c>
      <c r="O446" s="35">
        <f t="shared" si="27"/>
        <v>200000457</v>
      </c>
    </row>
    <row r="447" spans="1:15" ht="18">
      <c r="A447" s="190">
        <v>458</v>
      </c>
      <c r="B447" s="2">
        <v>492189</v>
      </c>
      <c r="C447" s="191" t="s">
        <v>600</v>
      </c>
      <c r="D447" s="191" t="s">
        <v>10241</v>
      </c>
      <c r="E447" s="191" t="s">
        <v>10242</v>
      </c>
      <c r="F447" s="192" t="s">
        <v>5843</v>
      </c>
      <c r="G447" s="191">
        <v>2</v>
      </c>
      <c r="H447" s="191" t="s">
        <v>5779</v>
      </c>
      <c r="I447" s="191" t="s">
        <v>191</v>
      </c>
      <c r="J447" s="191" t="s">
        <v>762</v>
      </c>
      <c r="K447" s="191" t="s">
        <v>42</v>
      </c>
      <c r="L447" s="35" t="str">
        <f t="shared" si="24"/>
        <v>内藤　怜実 (2)</v>
      </c>
      <c r="M447" s="34" t="str">
        <f t="shared" si="25"/>
        <v>05</v>
      </c>
      <c r="N447" s="35" t="str">
        <f t="shared" si="26"/>
        <v>Satomi NAITO (05)</v>
      </c>
      <c r="O447" s="35">
        <f t="shared" si="27"/>
        <v>200000458</v>
      </c>
    </row>
    <row r="448" spans="1:15" ht="18">
      <c r="A448" s="190">
        <v>459</v>
      </c>
      <c r="B448" s="2">
        <v>492189</v>
      </c>
      <c r="C448" s="191" t="s">
        <v>600</v>
      </c>
      <c r="D448" s="191" t="s">
        <v>10243</v>
      </c>
      <c r="E448" s="191" t="s">
        <v>10244</v>
      </c>
      <c r="F448" s="192" t="s">
        <v>9655</v>
      </c>
      <c r="G448" s="191">
        <v>1</v>
      </c>
      <c r="H448" s="191" t="s">
        <v>6023</v>
      </c>
      <c r="I448" s="191" t="s">
        <v>10245</v>
      </c>
      <c r="J448" s="191" t="s">
        <v>1299</v>
      </c>
      <c r="K448" s="191" t="s">
        <v>42</v>
      </c>
      <c r="L448" s="35" t="str">
        <f t="shared" si="24"/>
        <v>安喜　梨花 (1)</v>
      </c>
      <c r="M448" s="34" t="str">
        <f t="shared" si="25"/>
        <v>06</v>
      </c>
      <c r="N448" s="35" t="str">
        <f t="shared" si="26"/>
        <v>Rika AKI (06)</v>
      </c>
      <c r="O448" s="35">
        <f t="shared" si="27"/>
        <v>200000459</v>
      </c>
    </row>
    <row r="449" spans="1:15" ht="18">
      <c r="A449" s="190">
        <v>460</v>
      </c>
      <c r="B449" s="2">
        <v>492189</v>
      </c>
      <c r="C449" s="191" t="s">
        <v>600</v>
      </c>
      <c r="D449" s="191" t="s">
        <v>10246</v>
      </c>
      <c r="E449" s="191" t="s">
        <v>10247</v>
      </c>
      <c r="F449" s="192" t="s">
        <v>6190</v>
      </c>
      <c r="G449" s="191">
        <v>1</v>
      </c>
      <c r="H449" s="191" t="s">
        <v>5769</v>
      </c>
      <c r="I449" s="191" t="s">
        <v>2231</v>
      </c>
      <c r="J449" s="191" t="s">
        <v>488</v>
      </c>
      <c r="K449" s="191" t="s">
        <v>42</v>
      </c>
      <c r="L449" s="35" t="str">
        <f t="shared" si="24"/>
        <v>中塔　美咲 (1)</v>
      </c>
      <c r="M449" s="34" t="str">
        <f t="shared" si="25"/>
        <v>06</v>
      </c>
      <c r="N449" s="35" t="str">
        <f t="shared" si="26"/>
        <v>Misaki NAKATO (06)</v>
      </c>
      <c r="O449" s="35">
        <f t="shared" si="27"/>
        <v>200000460</v>
      </c>
    </row>
    <row r="450" spans="1:15" ht="18">
      <c r="A450" s="190">
        <v>461</v>
      </c>
      <c r="B450" s="2">
        <v>492189</v>
      </c>
      <c r="C450" s="191" t="s">
        <v>600</v>
      </c>
      <c r="D450" s="191" t="s">
        <v>10248</v>
      </c>
      <c r="E450" s="191" t="s">
        <v>10249</v>
      </c>
      <c r="F450" s="192" t="s">
        <v>6829</v>
      </c>
      <c r="G450" s="191">
        <v>1</v>
      </c>
      <c r="H450" s="191" t="s">
        <v>8148</v>
      </c>
      <c r="I450" s="191" t="s">
        <v>358</v>
      </c>
      <c r="J450" s="191" t="s">
        <v>1351</v>
      </c>
      <c r="K450" s="191" t="s">
        <v>42</v>
      </c>
      <c r="L450" s="35" t="str">
        <f t="shared" ref="L450:L513" si="28">IF($A450="","",$D450&amp;" ("&amp;$G450&amp;")")</f>
        <v>平野　愛莉 (1)</v>
      </c>
      <c r="M450" s="34" t="str">
        <f t="shared" ref="M450:M513" si="29">IF($A450="","",RIGHT(YEAR($F450),2))</f>
        <v>06</v>
      </c>
      <c r="N450" s="35" t="str">
        <f t="shared" ref="N450:N513" si="30">IF($A450="","",$J450&amp;" "&amp;$I450&amp;" ("&amp;$M450&amp;")")</f>
        <v>Airi HIRANO (06)</v>
      </c>
      <c r="O450" s="35">
        <f t="shared" ref="O450:O513" si="31">IF($A450="","",200000000+$A450)</f>
        <v>200000461</v>
      </c>
    </row>
    <row r="451" spans="1:15" ht="18">
      <c r="A451" s="190">
        <v>462</v>
      </c>
      <c r="B451" s="2">
        <v>492189</v>
      </c>
      <c r="C451" s="191" t="s">
        <v>600</v>
      </c>
      <c r="D451" s="191" t="s">
        <v>10250</v>
      </c>
      <c r="E451" s="191" t="s">
        <v>1459</v>
      </c>
      <c r="F451" s="192" t="s">
        <v>10195</v>
      </c>
      <c r="G451" s="191">
        <v>1</v>
      </c>
      <c r="H451" s="191" t="s">
        <v>5779</v>
      </c>
      <c r="I451" s="191" t="s">
        <v>204</v>
      </c>
      <c r="J451" s="191" t="s">
        <v>1364</v>
      </c>
      <c r="K451" s="191" t="s">
        <v>42</v>
      </c>
      <c r="L451" s="35" t="str">
        <f t="shared" si="28"/>
        <v>藤田　沙葵 (1)</v>
      </c>
      <c r="M451" s="34" t="str">
        <f t="shared" si="29"/>
        <v>06</v>
      </c>
      <c r="N451" s="35" t="str">
        <f t="shared" si="30"/>
        <v>Saki FUJITA (06)</v>
      </c>
      <c r="O451" s="35">
        <f t="shared" si="31"/>
        <v>200000462</v>
      </c>
    </row>
    <row r="452" spans="1:15" ht="18">
      <c r="A452" s="190">
        <v>463</v>
      </c>
      <c r="B452" s="2">
        <v>492189</v>
      </c>
      <c r="C452" s="191" t="s">
        <v>600</v>
      </c>
      <c r="D452" s="191" t="s">
        <v>10251</v>
      </c>
      <c r="E452" s="191" t="s">
        <v>10252</v>
      </c>
      <c r="F452" s="192" t="s">
        <v>10253</v>
      </c>
      <c r="G452" s="191">
        <v>1</v>
      </c>
      <c r="H452" s="191" t="s">
        <v>5759</v>
      </c>
      <c r="I452" s="191" t="s">
        <v>10254</v>
      </c>
      <c r="J452" s="191" t="s">
        <v>10255</v>
      </c>
      <c r="K452" s="191" t="s">
        <v>42</v>
      </c>
      <c r="L452" s="35" t="str">
        <f t="shared" si="28"/>
        <v>金尾　美宥 (1)</v>
      </c>
      <c r="M452" s="34" t="str">
        <f t="shared" si="29"/>
        <v>06</v>
      </c>
      <c r="N452" s="35" t="str">
        <f t="shared" si="30"/>
        <v>Mihiro KANAO (06)</v>
      </c>
      <c r="O452" s="35">
        <f t="shared" si="31"/>
        <v>200000463</v>
      </c>
    </row>
    <row r="453" spans="1:15" ht="18">
      <c r="A453" s="190">
        <v>464</v>
      </c>
      <c r="B453" s="2">
        <v>492189</v>
      </c>
      <c r="C453" s="191" t="s">
        <v>600</v>
      </c>
      <c r="D453" s="191" t="s">
        <v>10256</v>
      </c>
      <c r="E453" s="191" t="s">
        <v>10257</v>
      </c>
      <c r="F453" s="192" t="s">
        <v>8240</v>
      </c>
      <c r="G453" s="191">
        <v>1</v>
      </c>
      <c r="H453" s="191" t="s">
        <v>249</v>
      </c>
      <c r="I453" s="191" t="s">
        <v>204</v>
      </c>
      <c r="J453" s="191" t="s">
        <v>857</v>
      </c>
      <c r="K453" s="191" t="s">
        <v>42</v>
      </c>
      <c r="L453" s="35" t="str">
        <f t="shared" si="28"/>
        <v>藤田　柚希 (1)</v>
      </c>
      <c r="M453" s="34" t="str">
        <f t="shared" si="29"/>
        <v>06</v>
      </c>
      <c r="N453" s="35" t="str">
        <f t="shared" si="30"/>
        <v>Yuzuki FUJITA (06)</v>
      </c>
      <c r="O453" s="35">
        <f t="shared" si="31"/>
        <v>200000464</v>
      </c>
    </row>
    <row r="454" spans="1:15" ht="18">
      <c r="A454" s="190">
        <v>465</v>
      </c>
      <c r="B454" s="2">
        <v>492218</v>
      </c>
      <c r="C454" s="191" t="s">
        <v>504</v>
      </c>
      <c r="D454" s="191" t="s">
        <v>2276</v>
      </c>
      <c r="E454" s="191" t="s">
        <v>2277</v>
      </c>
      <c r="F454" s="192" t="s">
        <v>3917</v>
      </c>
      <c r="G454" s="191">
        <v>4</v>
      </c>
      <c r="H454" s="191" t="s">
        <v>5769</v>
      </c>
      <c r="I454" s="191" t="s">
        <v>100</v>
      </c>
      <c r="J454" s="191" t="s">
        <v>2278</v>
      </c>
      <c r="K454" s="191" t="s">
        <v>42</v>
      </c>
      <c r="L454" s="35" t="str">
        <f t="shared" si="28"/>
        <v>岩本　風音 (4)</v>
      </c>
      <c r="M454" s="34" t="str">
        <f t="shared" si="29"/>
        <v>03</v>
      </c>
      <c r="N454" s="35" t="str">
        <f t="shared" si="30"/>
        <v>Kazane IWAMOTO (03)</v>
      </c>
      <c r="O454" s="35">
        <f t="shared" si="31"/>
        <v>200000465</v>
      </c>
    </row>
    <row r="455" spans="1:15" ht="18">
      <c r="A455" s="190">
        <v>466</v>
      </c>
      <c r="B455" s="2">
        <v>492218</v>
      </c>
      <c r="C455" s="191" t="s">
        <v>504</v>
      </c>
      <c r="D455" s="191" t="s">
        <v>3918</v>
      </c>
      <c r="E455" s="191" t="s">
        <v>3919</v>
      </c>
      <c r="F455" s="192" t="s">
        <v>3825</v>
      </c>
      <c r="G455" s="191">
        <v>4</v>
      </c>
      <c r="H455" s="191" t="s">
        <v>5768</v>
      </c>
      <c r="I455" s="191" t="s">
        <v>10258</v>
      </c>
      <c r="J455" s="191" t="s">
        <v>1385</v>
      </c>
      <c r="K455" s="191" t="s">
        <v>42</v>
      </c>
      <c r="L455" s="35" t="str">
        <f t="shared" si="28"/>
        <v>池﨑　萌絵 (4)</v>
      </c>
      <c r="M455" s="34" t="str">
        <f t="shared" si="29"/>
        <v>03</v>
      </c>
      <c r="N455" s="35" t="str">
        <f t="shared" si="30"/>
        <v>Moe IKEZAKI (03)</v>
      </c>
      <c r="O455" s="35">
        <f t="shared" si="31"/>
        <v>200000466</v>
      </c>
    </row>
    <row r="456" spans="1:15" ht="18">
      <c r="A456" s="190">
        <v>467</v>
      </c>
      <c r="B456" s="2">
        <v>492218</v>
      </c>
      <c r="C456" s="191" t="s">
        <v>504</v>
      </c>
      <c r="D456" s="191" t="s">
        <v>2279</v>
      </c>
      <c r="E456" s="191" t="s">
        <v>2280</v>
      </c>
      <c r="F456" s="192" t="s">
        <v>3920</v>
      </c>
      <c r="G456" s="191">
        <v>4</v>
      </c>
      <c r="H456" s="191" t="s">
        <v>5760</v>
      </c>
      <c r="I456" s="191" t="s">
        <v>825</v>
      </c>
      <c r="J456" s="191" t="s">
        <v>2281</v>
      </c>
      <c r="K456" s="191" t="s">
        <v>42</v>
      </c>
      <c r="L456" s="35" t="str">
        <f t="shared" si="28"/>
        <v>有田　茉合香 (4)</v>
      </c>
      <c r="M456" s="34" t="str">
        <f t="shared" si="29"/>
        <v>04</v>
      </c>
      <c r="N456" s="35" t="str">
        <f t="shared" si="30"/>
        <v>Marika ARITA (04)</v>
      </c>
      <c r="O456" s="35">
        <f t="shared" si="31"/>
        <v>200000467</v>
      </c>
    </row>
    <row r="457" spans="1:15" ht="18">
      <c r="A457" s="190">
        <v>468</v>
      </c>
      <c r="B457" s="2">
        <v>492218</v>
      </c>
      <c r="C457" s="191" t="s">
        <v>504</v>
      </c>
      <c r="D457" s="191" t="s">
        <v>2282</v>
      </c>
      <c r="E457" s="191" t="s">
        <v>2283</v>
      </c>
      <c r="F457" s="192" t="s">
        <v>3921</v>
      </c>
      <c r="G457" s="191">
        <v>4</v>
      </c>
      <c r="H457" s="191" t="s">
        <v>5779</v>
      </c>
      <c r="I457" s="191" t="s">
        <v>375</v>
      </c>
      <c r="J457" s="191" t="s">
        <v>1296</v>
      </c>
      <c r="K457" s="191" t="s">
        <v>42</v>
      </c>
      <c r="L457" s="35" t="str">
        <f t="shared" si="28"/>
        <v>澤田　佳奈 (4)</v>
      </c>
      <c r="M457" s="34" t="str">
        <f t="shared" si="29"/>
        <v>03</v>
      </c>
      <c r="N457" s="35" t="str">
        <f t="shared" si="30"/>
        <v>Kana SAWADA (03)</v>
      </c>
      <c r="O457" s="35">
        <f t="shared" si="31"/>
        <v>200000468</v>
      </c>
    </row>
    <row r="458" spans="1:15" ht="18">
      <c r="A458" s="190">
        <v>469</v>
      </c>
      <c r="B458" s="2">
        <v>492218</v>
      </c>
      <c r="C458" s="191" t="s">
        <v>504</v>
      </c>
      <c r="D458" s="191" t="s">
        <v>2284</v>
      </c>
      <c r="E458" s="191" t="s">
        <v>2285</v>
      </c>
      <c r="F458" s="192" t="s">
        <v>3922</v>
      </c>
      <c r="G458" s="191">
        <v>4</v>
      </c>
      <c r="H458" s="191" t="s">
        <v>5760</v>
      </c>
      <c r="I458" s="191" t="s">
        <v>2286</v>
      </c>
      <c r="J458" s="191" t="s">
        <v>1290</v>
      </c>
      <c r="K458" s="191" t="s">
        <v>42</v>
      </c>
      <c r="L458" s="35" t="str">
        <f t="shared" si="28"/>
        <v>野川　明莉 (4)</v>
      </c>
      <c r="M458" s="34" t="str">
        <f t="shared" si="29"/>
        <v>03</v>
      </c>
      <c r="N458" s="35" t="str">
        <f t="shared" si="30"/>
        <v>Akari NOGAWA (03)</v>
      </c>
      <c r="O458" s="35">
        <f t="shared" si="31"/>
        <v>200000469</v>
      </c>
    </row>
    <row r="459" spans="1:15" ht="18">
      <c r="A459" s="190">
        <v>470</v>
      </c>
      <c r="B459" s="2">
        <v>492218</v>
      </c>
      <c r="C459" s="191" t="s">
        <v>504</v>
      </c>
      <c r="D459" s="191" t="s">
        <v>3242</v>
      </c>
      <c r="E459" s="191" t="s">
        <v>3243</v>
      </c>
      <c r="F459" s="192" t="s">
        <v>3924</v>
      </c>
      <c r="G459" s="191">
        <v>4</v>
      </c>
      <c r="H459" s="191" t="s">
        <v>6024</v>
      </c>
      <c r="I459" s="191" t="s">
        <v>921</v>
      </c>
      <c r="J459" s="191" t="s">
        <v>1297</v>
      </c>
      <c r="K459" s="191" t="s">
        <v>42</v>
      </c>
      <c r="L459" s="35" t="str">
        <f t="shared" si="28"/>
        <v>坂倉　希望 (4)</v>
      </c>
      <c r="M459" s="34" t="str">
        <f t="shared" si="29"/>
        <v>03</v>
      </c>
      <c r="N459" s="35" t="str">
        <f t="shared" si="30"/>
        <v>Nozomi SAKAKURA (03)</v>
      </c>
      <c r="O459" s="35">
        <f t="shared" si="31"/>
        <v>200000470</v>
      </c>
    </row>
    <row r="460" spans="1:15" ht="18">
      <c r="A460" s="190">
        <v>471</v>
      </c>
      <c r="B460" s="2">
        <v>492218</v>
      </c>
      <c r="C460" s="191" t="s">
        <v>504</v>
      </c>
      <c r="D460" s="191" t="s">
        <v>3925</v>
      </c>
      <c r="E460" s="191" t="s">
        <v>3926</v>
      </c>
      <c r="F460" s="192" t="s">
        <v>3927</v>
      </c>
      <c r="G460" s="191">
        <v>4</v>
      </c>
      <c r="H460" s="191" t="s">
        <v>5760</v>
      </c>
      <c r="I460" s="191" t="s">
        <v>744</v>
      </c>
      <c r="J460" s="191" t="s">
        <v>1289</v>
      </c>
      <c r="K460" s="191" t="s">
        <v>42</v>
      </c>
      <c r="L460" s="35" t="str">
        <f t="shared" si="28"/>
        <v>山名　彩香 (4)</v>
      </c>
      <c r="M460" s="34" t="str">
        <f t="shared" si="29"/>
        <v>04</v>
      </c>
      <c r="N460" s="35" t="str">
        <f t="shared" si="30"/>
        <v>Ayaka YAMANA (04)</v>
      </c>
      <c r="O460" s="35">
        <f t="shared" si="31"/>
        <v>200000471</v>
      </c>
    </row>
    <row r="461" spans="1:15" ht="18">
      <c r="A461" s="190">
        <v>472</v>
      </c>
      <c r="B461" s="2">
        <v>492218</v>
      </c>
      <c r="C461" s="191" t="s">
        <v>504</v>
      </c>
      <c r="D461" s="191" t="s">
        <v>3928</v>
      </c>
      <c r="E461" s="191" t="s">
        <v>3929</v>
      </c>
      <c r="F461" s="192" t="s">
        <v>3930</v>
      </c>
      <c r="G461" s="191">
        <v>4</v>
      </c>
      <c r="H461" s="191" t="s">
        <v>5760</v>
      </c>
      <c r="I461" s="191" t="s">
        <v>7384</v>
      </c>
      <c r="J461" s="191" t="s">
        <v>1283</v>
      </c>
      <c r="K461" s="191" t="s">
        <v>42</v>
      </c>
      <c r="L461" s="35" t="str">
        <f t="shared" si="28"/>
        <v>新見　咲耶 (4)</v>
      </c>
      <c r="M461" s="34" t="str">
        <f t="shared" si="29"/>
        <v>03</v>
      </c>
      <c r="N461" s="35" t="str">
        <f t="shared" si="30"/>
        <v>Saya NIIMI (03)</v>
      </c>
      <c r="O461" s="35">
        <f t="shared" si="31"/>
        <v>200000472</v>
      </c>
    </row>
    <row r="462" spans="1:15" ht="18">
      <c r="A462" s="190">
        <v>473</v>
      </c>
      <c r="B462" s="2">
        <v>492218</v>
      </c>
      <c r="C462" s="191" t="s">
        <v>504</v>
      </c>
      <c r="D462" s="191" t="s">
        <v>10259</v>
      </c>
      <c r="E462" s="191" t="s">
        <v>3931</v>
      </c>
      <c r="F462" s="192" t="s">
        <v>3932</v>
      </c>
      <c r="G462" s="191">
        <v>4</v>
      </c>
      <c r="H462" s="191" t="s">
        <v>5759</v>
      </c>
      <c r="I462" s="191" t="s">
        <v>3933</v>
      </c>
      <c r="J462" s="191" t="s">
        <v>1277</v>
      </c>
      <c r="K462" s="191" t="s">
        <v>42</v>
      </c>
      <c r="L462" s="35" t="str">
        <f t="shared" si="28"/>
        <v>若林　遼 (4)</v>
      </c>
      <c r="M462" s="34" t="str">
        <f t="shared" si="29"/>
        <v>03</v>
      </c>
      <c r="N462" s="35" t="str">
        <f t="shared" si="30"/>
        <v>Haruka WAKABAYASHI (03)</v>
      </c>
      <c r="O462" s="35">
        <f t="shared" si="31"/>
        <v>200000473</v>
      </c>
    </row>
    <row r="463" spans="1:15" ht="18">
      <c r="A463" s="190">
        <v>474</v>
      </c>
      <c r="B463" s="2">
        <v>492218</v>
      </c>
      <c r="C463" s="191" t="s">
        <v>504</v>
      </c>
      <c r="D463" s="191" t="s">
        <v>3934</v>
      </c>
      <c r="E463" s="191" t="s">
        <v>3935</v>
      </c>
      <c r="F463" s="192" t="s">
        <v>3936</v>
      </c>
      <c r="G463" s="191">
        <v>4</v>
      </c>
      <c r="H463" s="191" t="s">
        <v>5760</v>
      </c>
      <c r="I463" s="191" t="s">
        <v>1438</v>
      </c>
      <c r="J463" s="191" t="s">
        <v>1291</v>
      </c>
      <c r="K463" s="191" t="s">
        <v>42</v>
      </c>
      <c r="L463" s="35" t="str">
        <f t="shared" si="28"/>
        <v>入江　ほの花 (4)</v>
      </c>
      <c r="M463" s="34" t="str">
        <f t="shared" si="29"/>
        <v>03</v>
      </c>
      <c r="N463" s="35" t="str">
        <f t="shared" si="30"/>
        <v>Honoka IRIE (03)</v>
      </c>
      <c r="O463" s="35">
        <f t="shared" si="31"/>
        <v>200000474</v>
      </c>
    </row>
    <row r="464" spans="1:15" ht="18">
      <c r="A464" s="190">
        <v>475</v>
      </c>
      <c r="B464" s="2">
        <v>492218</v>
      </c>
      <c r="C464" s="191" t="s">
        <v>504</v>
      </c>
      <c r="D464" s="191" t="s">
        <v>10260</v>
      </c>
      <c r="E464" s="191" t="s">
        <v>3937</v>
      </c>
      <c r="F464" s="192" t="s">
        <v>3938</v>
      </c>
      <c r="G464" s="191">
        <v>3</v>
      </c>
      <c r="H464" s="191" t="s">
        <v>5759</v>
      </c>
      <c r="I464" s="191" t="s">
        <v>441</v>
      </c>
      <c r="J464" s="191" t="s">
        <v>1329</v>
      </c>
      <c r="K464" s="191" t="s">
        <v>42</v>
      </c>
      <c r="L464" s="35" t="str">
        <f t="shared" si="28"/>
        <v>武田　真音 (3)</v>
      </c>
      <c r="M464" s="34" t="str">
        <f t="shared" si="29"/>
        <v>05</v>
      </c>
      <c r="N464" s="35" t="str">
        <f t="shared" si="30"/>
        <v>Mao TAKEDA (05)</v>
      </c>
      <c r="O464" s="35">
        <f t="shared" si="31"/>
        <v>200000475</v>
      </c>
    </row>
    <row r="465" spans="1:15" ht="18">
      <c r="A465" s="190">
        <v>476</v>
      </c>
      <c r="B465" s="2">
        <v>492218</v>
      </c>
      <c r="C465" s="191" t="s">
        <v>504</v>
      </c>
      <c r="D465" s="191" t="s">
        <v>3939</v>
      </c>
      <c r="E465" s="191" t="s">
        <v>3940</v>
      </c>
      <c r="F465" s="192" t="s">
        <v>3744</v>
      </c>
      <c r="G465" s="191">
        <v>3</v>
      </c>
      <c r="H465" s="191" t="s">
        <v>5761</v>
      </c>
      <c r="I465" s="191" t="s">
        <v>115</v>
      </c>
      <c r="J465" s="191" t="s">
        <v>1289</v>
      </c>
      <c r="K465" s="191" t="s">
        <v>42</v>
      </c>
      <c r="L465" s="35" t="str">
        <f t="shared" si="28"/>
        <v>前田　彩花 (3)</v>
      </c>
      <c r="M465" s="34" t="str">
        <f t="shared" si="29"/>
        <v>04</v>
      </c>
      <c r="N465" s="35" t="str">
        <f t="shared" si="30"/>
        <v>Ayaka MAEDA (04)</v>
      </c>
      <c r="O465" s="35">
        <f t="shared" si="31"/>
        <v>200000476</v>
      </c>
    </row>
    <row r="466" spans="1:15" ht="18">
      <c r="A466" s="190">
        <v>477</v>
      </c>
      <c r="B466" s="2">
        <v>492218</v>
      </c>
      <c r="C466" s="191" t="s">
        <v>504</v>
      </c>
      <c r="D466" s="191" t="s">
        <v>3941</v>
      </c>
      <c r="E466" s="191" t="s">
        <v>3942</v>
      </c>
      <c r="F466" s="192" t="s">
        <v>3943</v>
      </c>
      <c r="G466" s="191">
        <v>3</v>
      </c>
      <c r="H466" s="191" t="s">
        <v>6440</v>
      </c>
      <c r="I466" s="191" t="s">
        <v>274</v>
      </c>
      <c r="J466" s="191" t="s">
        <v>1443</v>
      </c>
      <c r="K466" s="191" t="s">
        <v>42</v>
      </c>
      <c r="L466" s="35" t="str">
        <f t="shared" si="28"/>
        <v>山本　沙來 (3)</v>
      </c>
      <c r="M466" s="34" t="str">
        <f t="shared" si="29"/>
        <v>05</v>
      </c>
      <c r="N466" s="35" t="str">
        <f t="shared" si="30"/>
        <v>Sara YAMAMOTO (05)</v>
      </c>
      <c r="O466" s="35">
        <f t="shared" si="31"/>
        <v>200000477</v>
      </c>
    </row>
    <row r="467" spans="1:15" ht="18">
      <c r="A467" s="190">
        <v>478</v>
      </c>
      <c r="B467" s="2">
        <v>492218</v>
      </c>
      <c r="C467" s="191" t="s">
        <v>504</v>
      </c>
      <c r="D467" s="191" t="s">
        <v>3944</v>
      </c>
      <c r="E467" s="191" t="s">
        <v>3945</v>
      </c>
      <c r="F467" s="192" t="s">
        <v>3863</v>
      </c>
      <c r="G467" s="191">
        <v>3</v>
      </c>
      <c r="H467" s="191" t="s">
        <v>5759</v>
      </c>
      <c r="I467" s="191" t="s">
        <v>3946</v>
      </c>
      <c r="J467" s="191" t="s">
        <v>996</v>
      </c>
      <c r="K467" s="191" t="s">
        <v>42</v>
      </c>
      <c r="L467" s="35" t="str">
        <f t="shared" si="28"/>
        <v>新山　心友 (3)</v>
      </c>
      <c r="M467" s="34" t="str">
        <f t="shared" si="29"/>
        <v>04</v>
      </c>
      <c r="N467" s="35" t="str">
        <f t="shared" si="30"/>
        <v>Miyu NIIYAMA (04)</v>
      </c>
      <c r="O467" s="35">
        <f t="shared" si="31"/>
        <v>200000478</v>
      </c>
    </row>
    <row r="468" spans="1:15" ht="18">
      <c r="A468" s="190">
        <v>479</v>
      </c>
      <c r="B468" s="2">
        <v>492218</v>
      </c>
      <c r="C468" s="191" t="s">
        <v>504</v>
      </c>
      <c r="D468" s="191" t="s">
        <v>10261</v>
      </c>
      <c r="E468" s="191" t="s">
        <v>10262</v>
      </c>
      <c r="F468" s="192" t="s">
        <v>7876</v>
      </c>
      <c r="G468" s="191">
        <v>3</v>
      </c>
      <c r="H468" s="191" t="s">
        <v>5759</v>
      </c>
      <c r="I468" s="191" t="s">
        <v>486</v>
      </c>
      <c r="J468" s="191" t="s">
        <v>1344</v>
      </c>
      <c r="K468" s="191" t="s">
        <v>42</v>
      </c>
      <c r="L468" s="35" t="str">
        <f t="shared" si="28"/>
        <v>梶　莉央 (3)</v>
      </c>
      <c r="M468" s="34" t="str">
        <f t="shared" si="29"/>
        <v>05</v>
      </c>
      <c r="N468" s="35" t="str">
        <f t="shared" si="30"/>
        <v>Rio KAJI (05)</v>
      </c>
      <c r="O468" s="35">
        <f t="shared" si="31"/>
        <v>200000479</v>
      </c>
    </row>
    <row r="469" spans="1:15" ht="18">
      <c r="A469" s="190">
        <v>480</v>
      </c>
      <c r="B469" s="2">
        <v>492218</v>
      </c>
      <c r="C469" s="191" t="s">
        <v>504</v>
      </c>
      <c r="D469" s="191" t="s">
        <v>10263</v>
      </c>
      <c r="E469" s="191" t="s">
        <v>10264</v>
      </c>
      <c r="F469" s="192" t="s">
        <v>3692</v>
      </c>
      <c r="G469" s="191">
        <v>3</v>
      </c>
      <c r="H469" s="191" t="s">
        <v>6027</v>
      </c>
      <c r="I469" s="191" t="s">
        <v>995</v>
      </c>
      <c r="J469" s="191" t="s">
        <v>1396</v>
      </c>
      <c r="K469" s="191" t="s">
        <v>42</v>
      </c>
      <c r="L469" s="35" t="str">
        <f t="shared" si="28"/>
        <v>堀口　花凪 (3)</v>
      </c>
      <c r="M469" s="34" t="str">
        <f t="shared" si="29"/>
        <v>04</v>
      </c>
      <c r="N469" s="35" t="str">
        <f t="shared" si="30"/>
        <v>Hana HORIGUCHI (04)</v>
      </c>
      <c r="O469" s="35">
        <f t="shared" si="31"/>
        <v>200000480</v>
      </c>
    </row>
    <row r="470" spans="1:15" ht="18">
      <c r="A470" s="190">
        <v>481</v>
      </c>
      <c r="B470" s="2">
        <v>492218</v>
      </c>
      <c r="C470" s="191" t="s">
        <v>504</v>
      </c>
      <c r="D470" s="191" t="s">
        <v>10265</v>
      </c>
      <c r="E470" s="191" t="s">
        <v>10266</v>
      </c>
      <c r="F470" s="192" t="s">
        <v>10267</v>
      </c>
      <c r="G470" s="191">
        <v>3</v>
      </c>
      <c r="H470" s="191" t="s">
        <v>5834</v>
      </c>
      <c r="I470" s="191" t="s">
        <v>99</v>
      </c>
      <c r="J470" s="191" t="s">
        <v>1277</v>
      </c>
      <c r="K470" s="191" t="s">
        <v>42</v>
      </c>
      <c r="L470" s="35" t="str">
        <f t="shared" si="28"/>
        <v>今井　春伽 (3)</v>
      </c>
      <c r="M470" s="34" t="str">
        <f t="shared" si="29"/>
        <v>04</v>
      </c>
      <c r="N470" s="35" t="str">
        <f t="shared" si="30"/>
        <v>Haruka IMAI (04)</v>
      </c>
      <c r="O470" s="35">
        <f t="shared" si="31"/>
        <v>200000481</v>
      </c>
    </row>
    <row r="471" spans="1:15" ht="18">
      <c r="A471" s="190">
        <v>482</v>
      </c>
      <c r="B471" s="2">
        <v>492218</v>
      </c>
      <c r="C471" s="191" t="s">
        <v>504</v>
      </c>
      <c r="D471" s="191" t="s">
        <v>10268</v>
      </c>
      <c r="E471" s="191" t="s">
        <v>10269</v>
      </c>
      <c r="F471" s="192" t="s">
        <v>5183</v>
      </c>
      <c r="G471" s="191">
        <v>3</v>
      </c>
      <c r="H471" s="191" t="s">
        <v>5834</v>
      </c>
      <c r="I471" s="191" t="s">
        <v>274</v>
      </c>
      <c r="J471" s="191" t="s">
        <v>10270</v>
      </c>
      <c r="K471" s="191" t="s">
        <v>42</v>
      </c>
      <c r="L471" s="35" t="str">
        <f t="shared" si="28"/>
        <v>山本　佳乃子 (3)</v>
      </c>
      <c r="M471" s="34" t="str">
        <f t="shared" si="29"/>
        <v>04</v>
      </c>
      <c r="N471" s="35" t="str">
        <f t="shared" si="30"/>
        <v>Kanoko YAMAMOTO (04)</v>
      </c>
      <c r="O471" s="35">
        <f t="shared" si="31"/>
        <v>200000482</v>
      </c>
    </row>
    <row r="472" spans="1:15" ht="18">
      <c r="A472" s="190">
        <v>483</v>
      </c>
      <c r="B472" s="2">
        <v>492218</v>
      </c>
      <c r="C472" s="191" t="s">
        <v>504</v>
      </c>
      <c r="D472" s="191" t="s">
        <v>10271</v>
      </c>
      <c r="E472" s="191" t="s">
        <v>10272</v>
      </c>
      <c r="F472" s="192" t="s">
        <v>8996</v>
      </c>
      <c r="G472" s="191">
        <v>2</v>
      </c>
      <c r="H472" s="191" t="s">
        <v>5834</v>
      </c>
      <c r="I472" s="191" t="s">
        <v>585</v>
      </c>
      <c r="J472" s="191" t="s">
        <v>3780</v>
      </c>
      <c r="K472" s="191" t="s">
        <v>42</v>
      </c>
      <c r="L472" s="35" t="str">
        <f t="shared" si="28"/>
        <v>森脇　杏 (2)</v>
      </c>
      <c r="M472" s="34" t="str">
        <f t="shared" si="29"/>
        <v>05</v>
      </c>
      <c r="N472" s="35" t="str">
        <f t="shared" si="30"/>
        <v>An MORIWAKI (05)</v>
      </c>
      <c r="O472" s="35">
        <f t="shared" si="31"/>
        <v>200000483</v>
      </c>
    </row>
    <row r="473" spans="1:15" ht="18">
      <c r="A473" s="190">
        <v>484</v>
      </c>
      <c r="B473" s="2">
        <v>492218</v>
      </c>
      <c r="C473" s="191" t="s">
        <v>504</v>
      </c>
      <c r="D473" s="191" t="s">
        <v>10273</v>
      </c>
      <c r="E473" s="191" t="s">
        <v>10274</v>
      </c>
      <c r="F473" s="192" t="s">
        <v>7955</v>
      </c>
      <c r="G473" s="191">
        <v>2</v>
      </c>
      <c r="H473" s="191" t="s">
        <v>5834</v>
      </c>
      <c r="I473" s="191" t="s">
        <v>10275</v>
      </c>
      <c r="J473" s="191" t="s">
        <v>10276</v>
      </c>
      <c r="K473" s="191" t="s">
        <v>42</v>
      </c>
      <c r="L473" s="35" t="str">
        <f t="shared" si="28"/>
        <v>吉武　ﾌｧﾃｨﾏ花 (2)</v>
      </c>
      <c r="M473" s="34" t="str">
        <f t="shared" si="29"/>
        <v>05</v>
      </c>
      <c r="N473" s="35" t="str">
        <f t="shared" si="30"/>
        <v>Fathimahana YOSHITAKE (05)</v>
      </c>
      <c r="O473" s="35">
        <f t="shared" si="31"/>
        <v>200000484</v>
      </c>
    </row>
    <row r="474" spans="1:15" ht="18">
      <c r="A474" s="190">
        <v>485</v>
      </c>
      <c r="B474" s="2">
        <v>492218</v>
      </c>
      <c r="C474" s="191" t="s">
        <v>504</v>
      </c>
      <c r="D474" s="191" t="s">
        <v>10277</v>
      </c>
      <c r="E474" s="191" t="s">
        <v>10278</v>
      </c>
      <c r="F474" s="192" t="s">
        <v>7015</v>
      </c>
      <c r="G474" s="191">
        <v>2</v>
      </c>
      <c r="H474" s="191" t="s">
        <v>5834</v>
      </c>
      <c r="I474" s="191" t="s">
        <v>702</v>
      </c>
      <c r="J474" s="191" t="s">
        <v>1255</v>
      </c>
      <c r="K474" s="191" t="s">
        <v>42</v>
      </c>
      <c r="L474" s="35" t="str">
        <f t="shared" si="28"/>
        <v>早川　小晴 (2)</v>
      </c>
      <c r="M474" s="34" t="str">
        <f t="shared" si="29"/>
        <v>05</v>
      </c>
      <c r="N474" s="35" t="str">
        <f t="shared" si="30"/>
        <v>Koharu HAYAKAWA (05)</v>
      </c>
      <c r="O474" s="35">
        <f t="shared" si="31"/>
        <v>200000485</v>
      </c>
    </row>
    <row r="475" spans="1:15" ht="18">
      <c r="A475" s="190">
        <v>486</v>
      </c>
      <c r="B475" s="2">
        <v>492218</v>
      </c>
      <c r="C475" s="191" t="s">
        <v>504</v>
      </c>
      <c r="D475" s="191" t="s">
        <v>10279</v>
      </c>
      <c r="E475" s="191" t="s">
        <v>10280</v>
      </c>
      <c r="F475" s="192" t="s">
        <v>9620</v>
      </c>
      <c r="G475" s="191">
        <v>2</v>
      </c>
      <c r="H475" s="191" t="s">
        <v>5834</v>
      </c>
      <c r="I475" s="191" t="s">
        <v>499</v>
      </c>
      <c r="J475" s="191" t="s">
        <v>1306</v>
      </c>
      <c r="K475" s="191" t="s">
        <v>42</v>
      </c>
      <c r="L475" s="35" t="str">
        <f t="shared" si="28"/>
        <v>大西　友菜 (2)</v>
      </c>
      <c r="M475" s="34" t="str">
        <f t="shared" si="29"/>
        <v>06</v>
      </c>
      <c r="N475" s="35" t="str">
        <f t="shared" si="30"/>
        <v>Yuna ONISHI (06)</v>
      </c>
      <c r="O475" s="35">
        <f t="shared" si="31"/>
        <v>200000486</v>
      </c>
    </row>
    <row r="476" spans="1:15" ht="18">
      <c r="A476" s="190">
        <v>487</v>
      </c>
      <c r="B476" s="2">
        <v>492218</v>
      </c>
      <c r="C476" s="191" t="s">
        <v>504</v>
      </c>
      <c r="D476" s="191" t="s">
        <v>10281</v>
      </c>
      <c r="E476" s="191" t="s">
        <v>10282</v>
      </c>
      <c r="F476" s="192" t="s">
        <v>7093</v>
      </c>
      <c r="G476" s="191">
        <v>2</v>
      </c>
      <c r="H476" s="191" t="s">
        <v>5834</v>
      </c>
      <c r="I476" s="191" t="s">
        <v>2361</v>
      </c>
      <c r="J476" s="191" t="s">
        <v>1238</v>
      </c>
      <c r="K476" s="191" t="s">
        <v>42</v>
      </c>
      <c r="L476" s="35" t="str">
        <f t="shared" si="28"/>
        <v>室山　真優 (2)</v>
      </c>
      <c r="M476" s="34" t="str">
        <f t="shared" si="29"/>
        <v>05</v>
      </c>
      <c r="N476" s="35" t="str">
        <f t="shared" si="30"/>
        <v>Mayu MUROYAMA (05)</v>
      </c>
      <c r="O476" s="35">
        <f t="shared" si="31"/>
        <v>200000487</v>
      </c>
    </row>
    <row r="477" spans="1:15" ht="18">
      <c r="A477" s="190">
        <v>488</v>
      </c>
      <c r="B477" s="2">
        <v>492218</v>
      </c>
      <c r="C477" s="191" t="s">
        <v>504</v>
      </c>
      <c r="D477" s="191" t="s">
        <v>10283</v>
      </c>
      <c r="E477" s="191" t="s">
        <v>10284</v>
      </c>
      <c r="F477" s="192" t="s">
        <v>6270</v>
      </c>
      <c r="G477" s="191">
        <v>2</v>
      </c>
      <c r="H477" s="191" t="s">
        <v>5834</v>
      </c>
      <c r="I477" s="191" t="s">
        <v>274</v>
      </c>
      <c r="J477" s="191" t="s">
        <v>996</v>
      </c>
      <c r="K477" s="191" t="s">
        <v>42</v>
      </c>
      <c r="L477" s="35" t="str">
        <f t="shared" si="28"/>
        <v>山本　望結 (2)</v>
      </c>
      <c r="M477" s="34" t="str">
        <f t="shared" si="29"/>
        <v>05</v>
      </c>
      <c r="N477" s="35" t="str">
        <f t="shared" si="30"/>
        <v>Miyu YAMAMOTO (05)</v>
      </c>
      <c r="O477" s="35">
        <f t="shared" si="31"/>
        <v>200000488</v>
      </c>
    </row>
    <row r="478" spans="1:15" ht="18">
      <c r="A478" s="190">
        <v>489</v>
      </c>
      <c r="B478" s="2">
        <v>492218</v>
      </c>
      <c r="C478" s="191" t="s">
        <v>504</v>
      </c>
      <c r="D478" s="191" t="s">
        <v>10285</v>
      </c>
      <c r="E478" s="191" t="s">
        <v>10286</v>
      </c>
      <c r="F478" s="192" t="s">
        <v>7093</v>
      </c>
      <c r="G478" s="191">
        <v>2</v>
      </c>
      <c r="H478" s="191" t="s">
        <v>5834</v>
      </c>
      <c r="I478" s="191" t="s">
        <v>395</v>
      </c>
      <c r="J478" s="191" t="s">
        <v>1327</v>
      </c>
      <c r="K478" s="191" t="s">
        <v>42</v>
      </c>
      <c r="L478" s="35" t="str">
        <f t="shared" si="28"/>
        <v>西田　真穂 (2)</v>
      </c>
      <c r="M478" s="34" t="str">
        <f t="shared" si="29"/>
        <v>05</v>
      </c>
      <c r="N478" s="35" t="str">
        <f t="shared" si="30"/>
        <v>Maho NISHIDA (05)</v>
      </c>
      <c r="O478" s="35">
        <f t="shared" si="31"/>
        <v>200000489</v>
      </c>
    </row>
    <row r="479" spans="1:15" ht="18">
      <c r="A479" s="190">
        <v>490</v>
      </c>
      <c r="B479" s="2">
        <v>492218</v>
      </c>
      <c r="C479" s="191" t="s">
        <v>504</v>
      </c>
      <c r="D479" s="191" t="s">
        <v>10287</v>
      </c>
      <c r="E479" s="191" t="s">
        <v>10288</v>
      </c>
      <c r="F479" s="192" t="s">
        <v>6116</v>
      </c>
      <c r="G479" s="191">
        <v>2</v>
      </c>
      <c r="H479" s="191" t="s">
        <v>5834</v>
      </c>
      <c r="I479" s="191" t="s">
        <v>487</v>
      </c>
      <c r="J479" s="191" t="s">
        <v>3277</v>
      </c>
      <c r="K479" s="191" t="s">
        <v>42</v>
      </c>
      <c r="L479" s="35" t="str">
        <f t="shared" si="28"/>
        <v>大川　心愛 (2)</v>
      </c>
      <c r="M479" s="34" t="str">
        <f t="shared" si="29"/>
        <v>05</v>
      </c>
      <c r="N479" s="35" t="str">
        <f t="shared" si="30"/>
        <v>Kokoa OKAWA (05)</v>
      </c>
      <c r="O479" s="35">
        <f t="shared" si="31"/>
        <v>200000490</v>
      </c>
    </row>
    <row r="480" spans="1:15" ht="18">
      <c r="A480" s="190">
        <v>491</v>
      </c>
      <c r="B480" s="2">
        <v>492218</v>
      </c>
      <c r="C480" s="191" t="s">
        <v>504</v>
      </c>
      <c r="D480" s="191" t="s">
        <v>10289</v>
      </c>
      <c r="E480" s="191" t="s">
        <v>10290</v>
      </c>
      <c r="F480" s="192" t="s">
        <v>7734</v>
      </c>
      <c r="G480" s="191">
        <v>2</v>
      </c>
      <c r="H480" s="191" t="s">
        <v>6023</v>
      </c>
      <c r="I480" s="191" t="s">
        <v>222</v>
      </c>
      <c r="J480" s="191" t="s">
        <v>10291</v>
      </c>
      <c r="K480" s="191" t="s">
        <v>42</v>
      </c>
      <c r="L480" s="35" t="str">
        <f t="shared" si="28"/>
        <v>大石　梨華子 (2)</v>
      </c>
      <c r="M480" s="34" t="str">
        <f t="shared" si="29"/>
        <v>05</v>
      </c>
      <c r="N480" s="35" t="str">
        <f t="shared" si="30"/>
        <v>Rikako OISHI (05)</v>
      </c>
      <c r="O480" s="35">
        <f t="shared" si="31"/>
        <v>200000491</v>
      </c>
    </row>
    <row r="481" spans="1:15" ht="18">
      <c r="A481" s="190">
        <v>492</v>
      </c>
      <c r="B481" s="2">
        <v>492218</v>
      </c>
      <c r="C481" s="191" t="s">
        <v>504</v>
      </c>
      <c r="D481" s="191" t="s">
        <v>10292</v>
      </c>
      <c r="E481" s="191" t="s">
        <v>10293</v>
      </c>
      <c r="F481" s="192" t="s">
        <v>6538</v>
      </c>
      <c r="G481" s="191">
        <v>2</v>
      </c>
      <c r="H481" s="191" t="s">
        <v>5834</v>
      </c>
      <c r="I481" s="191" t="s">
        <v>10294</v>
      </c>
      <c r="J481" s="191" t="s">
        <v>4363</v>
      </c>
      <c r="K481" s="191" t="s">
        <v>42</v>
      </c>
      <c r="L481" s="35" t="str">
        <f t="shared" si="28"/>
        <v>桐島　鈴 (2)</v>
      </c>
      <c r="M481" s="34" t="str">
        <f t="shared" si="29"/>
        <v>05</v>
      </c>
      <c r="N481" s="35" t="str">
        <f t="shared" si="30"/>
        <v>Suzu KIRISHIMA (05)</v>
      </c>
      <c r="O481" s="35">
        <f t="shared" si="31"/>
        <v>200000492</v>
      </c>
    </row>
    <row r="482" spans="1:15" ht="18">
      <c r="A482" s="190">
        <v>493</v>
      </c>
      <c r="B482" s="2">
        <v>492218</v>
      </c>
      <c r="C482" s="191" t="s">
        <v>504</v>
      </c>
      <c r="D482" s="191" t="s">
        <v>10295</v>
      </c>
      <c r="E482" s="191" t="s">
        <v>10296</v>
      </c>
      <c r="F482" s="192" t="s">
        <v>7719</v>
      </c>
      <c r="G482" s="191">
        <v>2</v>
      </c>
      <c r="H482" s="191" t="s">
        <v>5834</v>
      </c>
      <c r="I482" s="191" t="s">
        <v>1413</v>
      </c>
      <c r="J482" s="191" t="s">
        <v>10297</v>
      </c>
      <c r="K482" s="191" t="s">
        <v>42</v>
      </c>
      <c r="L482" s="35" t="str">
        <f t="shared" si="28"/>
        <v>野中　彩葉 (2)</v>
      </c>
      <c r="M482" s="34" t="str">
        <f t="shared" si="29"/>
        <v>05</v>
      </c>
      <c r="N482" s="35" t="str">
        <f t="shared" si="30"/>
        <v>Ayaha NONAKA (05)</v>
      </c>
      <c r="O482" s="35">
        <f t="shared" si="31"/>
        <v>200000493</v>
      </c>
    </row>
    <row r="483" spans="1:15" ht="18">
      <c r="A483" s="190">
        <v>494</v>
      </c>
      <c r="B483" s="2">
        <v>492218</v>
      </c>
      <c r="C483" s="191" t="s">
        <v>504</v>
      </c>
      <c r="D483" s="191" t="s">
        <v>10298</v>
      </c>
      <c r="E483" s="191" t="s">
        <v>10299</v>
      </c>
      <c r="F483" s="192" t="s">
        <v>6611</v>
      </c>
      <c r="G483" s="191">
        <v>2</v>
      </c>
      <c r="H483" s="191" t="s">
        <v>5834</v>
      </c>
      <c r="I483" s="191" t="s">
        <v>3099</v>
      </c>
      <c r="J483" s="191" t="s">
        <v>10300</v>
      </c>
      <c r="K483" s="191" t="s">
        <v>42</v>
      </c>
      <c r="L483" s="35" t="str">
        <f t="shared" si="28"/>
        <v>中原　苺娃 (2)</v>
      </c>
      <c r="M483" s="34" t="str">
        <f t="shared" si="29"/>
        <v>05</v>
      </c>
      <c r="N483" s="35" t="str">
        <f t="shared" si="30"/>
        <v>Tia NAKAHARA (05)</v>
      </c>
      <c r="O483" s="35">
        <f t="shared" si="31"/>
        <v>200000494</v>
      </c>
    </row>
    <row r="484" spans="1:15" ht="18">
      <c r="A484" s="190">
        <v>495</v>
      </c>
      <c r="B484" s="2">
        <v>492218</v>
      </c>
      <c r="C484" s="191" t="s">
        <v>504</v>
      </c>
      <c r="D484" s="191" t="s">
        <v>10301</v>
      </c>
      <c r="E484" s="191" t="s">
        <v>10302</v>
      </c>
      <c r="F484" s="192" t="s">
        <v>10303</v>
      </c>
      <c r="G484" s="191">
        <v>2</v>
      </c>
      <c r="H484" s="191" t="s">
        <v>5759</v>
      </c>
      <c r="I484" s="191" t="s">
        <v>214</v>
      </c>
      <c r="J484" s="191" t="s">
        <v>4221</v>
      </c>
      <c r="K484" s="191" t="s">
        <v>42</v>
      </c>
      <c r="L484" s="35" t="str">
        <f t="shared" si="28"/>
        <v>原田　桃羽 (2)</v>
      </c>
      <c r="M484" s="34" t="str">
        <f t="shared" si="29"/>
        <v>05</v>
      </c>
      <c r="N484" s="35" t="str">
        <f t="shared" si="30"/>
        <v>Momoha HARADA (05)</v>
      </c>
      <c r="O484" s="35">
        <f t="shared" si="31"/>
        <v>200000495</v>
      </c>
    </row>
    <row r="485" spans="1:15" ht="18">
      <c r="A485" s="190">
        <v>496</v>
      </c>
      <c r="B485" s="2">
        <v>492218</v>
      </c>
      <c r="C485" s="191" t="s">
        <v>504</v>
      </c>
      <c r="D485" s="191" t="s">
        <v>10304</v>
      </c>
      <c r="E485" s="191" t="s">
        <v>10305</v>
      </c>
      <c r="F485" s="192" t="s">
        <v>6391</v>
      </c>
      <c r="G485" s="191">
        <v>1</v>
      </c>
      <c r="H485" s="191" t="s">
        <v>5759</v>
      </c>
      <c r="I485" s="191" t="s">
        <v>516</v>
      </c>
      <c r="J485" s="191" t="s">
        <v>3622</v>
      </c>
      <c r="K485" s="191" t="s">
        <v>42</v>
      </c>
      <c r="L485" s="35" t="str">
        <f t="shared" si="28"/>
        <v>原　聖奈 (1)</v>
      </c>
      <c r="M485" s="34" t="str">
        <f t="shared" si="29"/>
        <v>06</v>
      </c>
      <c r="N485" s="35" t="str">
        <f t="shared" si="30"/>
        <v>Seina HARA (06)</v>
      </c>
      <c r="O485" s="35">
        <f t="shared" si="31"/>
        <v>200000496</v>
      </c>
    </row>
    <row r="486" spans="1:15" ht="18">
      <c r="A486" s="190">
        <v>497</v>
      </c>
      <c r="B486" s="2">
        <v>492218</v>
      </c>
      <c r="C486" s="191" t="s">
        <v>504</v>
      </c>
      <c r="D486" s="191" t="s">
        <v>10306</v>
      </c>
      <c r="E486" s="191" t="s">
        <v>10307</v>
      </c>
      <c r="F486" s="192" t="s">
        <v>8354</v>
      </c>
      <c r="G486" s="191">
        <v>1</v>
      </c>
      <c r="H486" s="191" t="s">
        <v>5779</v>
      </c>
      <c r="I486" s="191" t="s">
        <v>10308</v>
      </c>
      <c r="J486" s="191" t="s">
        <v>10309</v>
      </c>
      <c r="K486" s="191" t="s">
        <v>42</v>
      </c>
      <c r="L486" s="35" t="str">
        <f t="shared" si="28"/>
        <v>市岡　妃彩良 (1)</v>
      </c>
      <c r="M486" s="34" t="str">
        <f t="shared" si="29"/>
        <v>06</v>
      </c>
      <c r="N486" s="35" t="str">
        <f t="shared" si="30"/>
        <v>Kisara ICHIOKA (06)</v>
      </c>
      <c r="O486" s="35">
        <f t="shared" si="31"/>
        <v>200000497</v>
      </c>
    </row>
    <row r="487" spans="1:15" ht="18">
      <c r="A487" s="190">
        <v>498</v>
      </c>
      <c r="B487" s="2">
        <v>492218</v>
      </c>
      <c r="C487" s="191" t="s">
        <v>504</v>
      </c>
      <c r="D487" s="191" t="s">
        <v>10310</v>
      </c>
      <c r="E487" s="191" t="s">
        <v>10311</v>
      </c>
      <c r="F487" s="192" t="s">
        <v>10312</v>
      </c>
      <c r="G487" s="191">
        <v>1</v>
      </c>
      <c r="H487" s="191" t="s">
        <v>6128</v>
      </c>
      <c r="I487" s="191" t="s">
        <v>72</v>
      </c>
      <c r="J487" s="191" t="s">
        <v>1254</v>
      </c>
      <c r="K487" s="191" t="s">
        <v>42</v>
      </c>
      <c r="L487" s="35" t="str">
        <f t="shared" si="28"/>
        <v>伊藤　綾音 (1)</v>
      </c>
      <c r="M487" s="34" t="str">
        <f t="shared" si="29"/>
        <v>07</v>
      </c>
      <c r="N487" s="35" t="str">
        <f t="shared" si="30"/>
        <v>Ayane ITO (07)</v>
      </c>
      <c r="O487" s="35">
        <f t="shared" si="31"/>
        <v>200000498</v>
      </c>
    </row>
    <row r="488" spans="1:15" ht="18">
      <c r="A488" s="190">
        <v>499</v>
      </c>
      <c r="B488" s="2">
        <v>492218</v>
      </c>
      <c r="C488" s="191" t="s">
        <v>504</v>
      </c>
      <c r="D488" s="191" t="s">
        <v>10313</v>
      </c>
      <c r="E488" s="191" t="s">
        <v>10314</v>
      </c>
      <c r="F488" s="192" t="s">
        <v>6381</v>
      </c>
      <c r="G488" s="191">
        <v>1</v>
      </c>
      <c r="H488" s="191" t="s">
        <v>5779</v>
      </c>
      <c r="I488" s="191" t="s">
        <v>199</v>
      </c>
      <c r="J488" s="191" t="s">
        <v>1307</v>
      </c>
      <c r="K488" s="191" t="s">
        <v>42</v>
      </c>
      <c r="L488" s="35" t="str">
        <f t="shared" si="28"/>
        <v>木村　真子 (1)</v>
      </c>
      <c r="M488" s="34" t="str">
        <f t="shared" si="29"/>
        <v>06</v>
      </c>
      <c r="N488" s="35" t="str">
        <f t="shared" si="30"/>
        <v>Mako KIMURA (06)</v>
      </c>
      <c r="O488" s="35">
        <f t="shared" si="31"/>
        <v>200000499</v>
      </c>
    </row>
    <row r="489" spans="1:15" ht="18">
      <c r="A489" s="190">
        <v>500</v>
      </c>
      <c r="B489" s="2">
        <v>492218</v>
      </c>
      <c r="C489" s="191" t="s">
        <v>504</v>
      </c>
      <c r="D489" s="191" t="s">
        <v>10315</v>
      </c>
      <c r="E489" s="191" t="s">
        <v>10316</v>
      </c>
      <c r="F489" s="192" t="s">
        <v>9150</v>
      </c>
      <c r="G489" s="191">
        <v>1</v>
      </c>
      <c r="H489" s="191" t="s">
        <v>6439</v>
      </c>
      <c r="I489" s="191" t="s">
        <v>10317</v>
      </c>
      <c r="J489" s="191" t="s">
        <v>960</v>
      </c>
      <c r="K489" s="191" t="s">
        <v>42</v>
      </c>
      <c r="L489" s="35" t="str">
        <f t="shared" si="28"/>
        <v>柘植　ゆり (1)</v>
      </c>
      <c r="M489" s="34" t="str">
        <f t="shared" si="29"/>
        <v>06</v>
      </c>
      <c r="N489" s="35" t="str">
        <f t="shared" si="30"/>
        <v>Yuri TSUGE (06)</v>
      </c>
      <c r="O489" s="35">
        <f t="shared" si="31"/>
        <v>200000500</v>
      </c>
    </row>
    <row r="490" spans="1:15" ht="18">
      <c r="A490" s="190">
        <v>501</v>
      </c>
      <c r="B490" s="2">
        <v>492218</v>
      </c>
      <c r="C490" s="191" t="s">
        <v>504</v>
      </c>
      <c r="D490" s="191" t="s">
        <v>10318</v>
      </c>
      <c r="E490" s="191" t="s">
        <v>10319</v>
      </c>
      <c r="F490" s="192" t="s">
        <v>6011</v>
      </c>
      <c r="G490" s="191">
        <v>1</v>
      </c>
      <c r="H490" s="191" t="s">
        <v>5759</v>
      </c>
      <c r="I490" s="191" t="s">
        <v>713</v>
      </c>
      <c r="J490" s="191" t="s">
        <v>4363</v>
      </c>
      <c r="K490" s="191" t="s">
        <v>42</v>
      </c>
      <c r="L490" s="35" t="str">
        <f t="shared" si="28"/>
        <v>奥野　紗 (1)</v>
      </c>
      <c r="M490" s="34" t="str">
        <f t="shared" si="29"/>
        <v>07</v>
      </c>
      <c r="N490" s="35" t="str">
        <f t="shared" si="30"/>
        <v>Suzu OKUNO (07)</v>
      </c>
      <c r="O490" s="35">
        <f t="shared" si="31"/>
        <v>200000501</v>
      </c>
    </row>
    <row r="491" spans="1:15" ht="18">
      <c r="A491" s="190">
        <v>502</v>
      </c>
      <c r="B491" s="2">
        <v>492218</v>
      </c>
      <c r="C491" s="191" t="s">
        <v>504</v>
      </c>
      <c r="D491" s="191" t="s">
        <v>10320</v>
      </c>
      <c r="E491" s="191" t="s">
        <v>10321</v>
      </c>
      <c r="F491" s="192" t="s">
        <v>10322</v>
      </c>
      <c r="G491" s="191">
        <v>2</v>
      </c>
      <c r="H491" s="191" t="s">
        <v>5759</v>
      </c>
      <c r="I491" s="191" t="s">
        <v>10323</v>
      </c>
      <c r="J491" s="191" t="s">
        <v>1262</v>
      </c>
      <c r="K491" s="191" t="s">
        <v>42</v>
      </c>
      <c r="L491" s="35" t="str">
        <f t="shared" si="28"/>
        <v>若井　唯衣 (2)</v>
      </c>
      <c r="M491" s="34" t="str">
        <f t="shared" si="29"/>
        <v>06</v>
      </c>
      <c r="N491" s="35" t="str">
        <f t="shared" si="30"/>
        <v>Yui WAKAI (06)</v>
      </c>
      <c r="O491" s="35">
        <f t="shared" si="31"/>
        <v>200000502</v>
      </c>
    </row>
    <row r="492" spans="1:15" ht="18">
      <c r="A492" s="190">
        <v>503</v>
      </c>
      <c r="B492" s="2">
        <v>492329</v>
      </c>
      <c r="C492" s="191" t="s">
        <v>969</v>
      </c>
      <c r="D492" s="191" t="s">
        <v>2391</v>
      </c>
      <c r="E492" s="191" t="s">
        <v>2392</v>
      </c>
      <c r="F492" s="192" t="s">
        <v>4154</v>
      </c>
      <c r="G492" s="191">
        <v>4</v>
      </c>
      <c r="H492" s="191" t="s">
        <v>5760</v>
      </c>
      <c r="I492" s="191" t="s">
        <v>2393</v>
      </c>
      <c r="J492" s="191" t="s">
        <v>1239</v>
      </c>
      <c r="K492" s="191" t="s">
        <v>42</v>
      </c>
      <c r="L492" s="35" t="str">
        <f t="shared" si="28"/>
        <v>古西　亜海 (4)</v>
      </c>
      <c r="M492" s="34" t="str">
        <f t="shared" si="29"/>
        <v>03</v>
      </c>
      <c r="N492" s="35" t="str">
        <f t="shared" si="30"/>
        <v>Ami FURUNISHI (03)</v>
      </c>
      <c r="O492" s="35">
        <f t="shared" si="31"/>
        <v>200000503</v>
      </c>
    </row>
    <row r="493" spans="1:15" ht="18">
      <c r="A493" s="190">
        <v>504</v>
      </c>
      <c r="B493" s="2">
        <v>492329</v>
      </c>
      <c r="C493" s="191" t="s">
        <v>969</v>
      </c>
      <c r="D493" s="191" t="s">
        <v>2394</v>
      </c>
      <c r="E493" s="191" t="s">
        <v>2395</v>
      </c>
      <c r="F493" s="192" t="s">
        <v>3539</v>
      </c>
      <c r="G493" s="191">
        <v>4</v>
      </c>
      <c r="H493" s="191" t="s">
        <v>5759</v>
      </c>
      <c r="I493" s="191" t="s">
        <v>184</v>
      </c>
      <c r="J493" s="191" t="s">
        <v>1262</v>
      </c>
      <c r="K493" s="191" t="s">
        <v>42</v>
      </c>
      <c r="L493" s="35" t="str">
        <f t="shared" si="28"/>
        <v>吉田　優衣 (4)</v>
      </c>
      <c r="M493" s="34" t="str">
        <f t="shared" si="29"/>
        <v>03</v>
      </c>
      <c r="N493" s="35" t="str">
        <f t="shared" si="30"/>
        <v>Yui YOSHIDA (03)</v>
      </c>
      <c r="O493" s="35">
        <f t="shared" si="31"/>
        <v>200000504</v>
      </c>
    </row>
    <row r="494" spans="1:15" ht="18">
      <c r="A494" s="190">
        <v>505</v>
      </c>
      <c r="B494" s="2">
        <v>492329</v>
      </c>
      <c r="C494" s="191" t="s">
        <v>969</v>
      </c>
      <c r="D494" s="191" t="s">
        <v>2396</v>
      </c>
      <c r="E494" s="191" t="s">
        <v>2397</v>
      </c>
      <c r="F494" s="192" t="s">
        <v>4155</v>
      </c>
      <c r="G494" s="191">
        <v>4</v>
      </c>
      <c r="H494" s="191" t="s">
        <v>5779</v>
      </c>
      <c r="I494" s="191" t="s">
        <v>2398</v>
      </c>
      <c r="J494" s="191" t="s">
        <v>1482</v>
      </c>
      <c r="K494" s="191" t="s">
        <v>42</v>
      </c>
      <c r="L494" s="35" t="str">
        <f t="shared" si="28"/>
        <v>村山　美乃 (4)</v>
      </c>
      <c r="M494" s="34" t="str">
        <f t="shared" si="29"/>
        <v>03</v>
      </c>
      <c r="N494" s="35" t="str">
        <f t="shared" si="30"/>
        <v>Yoshino MURAYAMA (03)</v>
      </c>
      <c r="O494" s="35">
        <f t="shared" si="31"/>
        <v>200000505</v>
      </c>
    </row>
    <row r="495" spans="1:15" ht="18">
      <c r="A495" s="190">
        <v>506</v>
      </c>
      <c r="B495" s="2">
        <v>492329</v>
      </c>
      <c r="C495" s="191" t="s">
        <v>969</v>
      </c>
      <c r="D495" s="191" t="s">
        <v>4156</v>
      </c>
      <c r="E495" s="191" t="s">
        <v>4157</v>
      </c>
      <c r="F495" s="192" t="s">
        <v>3546</v>
      </c>
      <c r="G495" s="191">
        <v>3</v>
      </c>
      <c r="H495" s="191" t="s">
        <v>5760</v>
      </c>
      <c r="I495" s="191" t="s">
        <v>4158</v>
      </c>
      <c r="J495" s="191" t="s">
        <v>1354</v>
      </c>
      <c r="K495" s="191" t="s">
        <v>42</v>
      </c>
      <c r="L495" s="35" t="str">
        <f t="shared" si="28"/>
        <v>青田　光央 (3)</v>
      </c>
      <c r="M495" s="34" t="str">
        <f t="shared" si="29"/>
        <v>04</v>
      </c>
      <c r="N495" s="35" t="str">
        <f t="shared" si="30"/>
        <v>Mio AOTA (04)</v>
      </c>
      <c r="O495" s="35">
        <f t="shared" si="31"/>
        <v>200000506</v>
      </c>
    </row>
    <row r="496" spans="1:15" ht="18">
      <c r="A496" s="190">
        <v>507</v>
      </c>
      <c r="B496" s="2">
        <v>492329</v>
      </c>
      <c r="C496" s="191" t="s">
        <v>969</v>
      </c>
      <c r="D496" s="191" t="s">
        <v>4159</v>
      </c>
      <c r="E496" s="191" t="s">
        <v>4160</v>
      </c>
      <c r="F496" s="192" t="s">
        <v>3577</v>
      </c>
      <c r="G496" s="191">
        <v>3</v>
      </c>
      <c r="H496" s="191" t="s">
        <v>5779</v>
      </c>
      <c r="I496" s="191" t="s">
        <v>4161</v>
      </c>
      <c r="J496" s="191" t="s">
        <v>1481</v>
      </c>
      <c r="K496" s="191" t="s">
        <v>42</v>
      </c>
      <c r="L496" s="35" t="str">
        <f t="shared" si="28"/>
        <v>末吉　凪 (3)</v>
      </c>
      <c r="M496" s="34" t="str">
        <f t="shared" si="29"/>
        <v>04</v>
      </c>
      <c r="N496" s="35" t="str">
        <f t="shared" si="30"/>
        <v>Nagi SUEYOSHI (04)</v>
      </c>
      <c r="O496" s="35">
        <f t="shared" si="31"/>
        <v>200000507</v>
      </c>
    </row>
    <row r="497" spans="1:15" ht="18">
      <c r="A497" s="190">
        <v>508</v>
      </c>
      <c r="B497" s="2">
        <v>492329</v>
      </c>
      <c r="C497" s="191" t="s">
        <v>969</v>
      </c>
      <c r="D497" s="191" t="s">
        <v>4162</v>
      </c>
      <c r="E497" s="191" t="s">
        <v>4163</v>
      </c>
      <c r="F497" s="192" t="s">
        <v>4164</v>
      </c>
      <c r="G497" s="191">
        <v>3</v>
      </c>
      <c r="H497" s="191" t="s">
        <v>5946</v>
      </c>
      <c r="I497" s="191" t="s">
        <v>57</v>
      </c>
      <c r="J497" s="191" t="s">
        <v>1344</v>
      </c>
      <c r="K497" s="191" t="s">
        <v>42</v>
      </c>
      <c r="L497" s="35" t="str">
        <f t="shared" si="28"/>
        <v>山田　吏桜 (3)</v>
      </c>
      <c r="M497" s="34" t="str">
        <f t="shared" si="29"/>
        <v>04</v>
      </c>
      <c r="N497" s="35" t="str">
        <f t="shared" si="30"/>
        <v>Rio YAMADA (04)</v>
      </c>
      <c r="O497" s="35">
        <f t="shared" si="31"/>
        <v>200000508</v>
      </c>
    </row>
    <row r="498" spans="1:15" ht="18">
      <c r="A498" s="190">
        <v>509</v>
      </c>
      <c r="B498" s="2">
        <v>492329</v>
      </c>
      <c r="C498" s="191" t="s">
        <v>969</v>
      </c>
      <c r="D498" s="191" t="s">
        <v>4165</v>
      </c>
      <c r="E498" s="191" t="s">
        <v>4166</v>
      </c>
      <c r="F498" s="192" t="s">
        <v>4138</v>
      </c>
      <c r="G498" s="191">
        <v>3</v>
      </c>
      <c r="H498" s="191" t="s">
        <v>5830</v>
      </c>
      <c r="I498" s="191" t="s">
        <v>351</v>
      </c>
      <c r="J498" s="191" t="s">
        <v>1244</v>
      </c>
      <c r="K498" s="191" t="s">
        <v>42</v>
      </c>
      <c r="L498" s="35" t="str">
        <f t="shared" si="28"/>
        <v>小畑　文乃 (3)</v>
      </c>
      <c r="M498" s="34" t="str">
        <f t="shared" si="29"/>
        <v>05</v>
      </c>
      <c r="N498" s="35" t="str">
        <f t="shared" si="30"/>
        <v>Ayano OBATA (05)</v>
      </c>
      <c r="O498" s="35">
        <f t="shared" si="31"/>
        <v>200000509</v>
      </c>
    </row>
    <row r="499" spans="1:15" ht="18">
      <c r="A499" s="190">
        <v>510</v>
      </c>
      <c r="B499" s="2">
        <v>492329</v>
      </c>
      <c r="C499" s="191" t="s">
        <v>969</v>
      </c>
      <c r="D499" s="191" t="s">
        <v>4167</v>
      </c>
      <c r="E499" s="191" t="s">
        <v>4168</v>
      </c>
      <c r="F499" s="192" t="s">
        <v>4133</v>
      </c>
      <c r="G499" s="191">
        <v>3</v>
      </c>
      <c r="H499" s="191" t="s">
        <v>5759</v>
      </c>
      <c r="I499" s="191" t="s">
        <v>83</v>
      </c>
      <c r="J499" s="191" t="s">
        <v>4169</v>
      </c>
      <c r="K499" s="191" t="s">
        <v>42</v>
      </c>
      <c r="L499" s="35" t="str">
        <f t="shared" si="28"/>
        <v>竹内　美蓮 (3)</v>
      </c>
      <c r="M499" s="34" t="str">
        <f t="shared" si="29"/>
        <v>04</v>
      </c>
      <c r="N499" s="35" t="str">
        <f t="shared" si="30"/>
        <v>Miren TAKEUCHI (04)</v>
      </c>
      <c r="O499" s="35">
        <f t="shared" si="31"/>
        <v>200000510</v>
      </c>
    </row>
    <row r="500" spans="1:15" ht="18">
      <c r="A500" s="190">
        <v>511</v>
      </c>
      <c r="B500" s="2">
        <v>492329</v>
      </c>
      <c r="C500" s="191" t="s">
        <v>969</v>
      </c>
      <c r="D500" s="191" t="s">
        <v>4170</v>
      </c>
      <c r="E500" s="191" t="s">
        <v>4171</v>
      </c>
      <c r="F500" s="192" t="s">
        <v>4172</v>
      </c>
      <c r="G500" s="191">
        <v>3</v>
      </c>
      <c r="H500" s="191" t="s">
        <v>6074</v>
      </c>
      <c r="I500" s="191" t="s">
        <v>190</v>
      </c>
      <c r="J500" s="191" t="s">
        <v>4173</v>
      </c>
      <c r="K500" s="191" t="s">
        <v>42</v>
      </c>
      <c r="L500" s="35" t="str">
        <f t="shared" si="28"/>
        <v>石田　瑞歩 (3)</v>
      </c>
      <c r="M500" s="34" t="str">
        <f t="shared" si="29"/>
        <v>04</v>
      </c>
      <c r="N500" s="35" t="str">
        <f t="shared" si="30"/>
        <v>Mizuho ISHIDA (04)</v>
      </c>
      <c r="O500" s="35">
        <f t="shared" si="31"/>
        <v>200000511</v>
      </c>
    </row>
    <row r="501" spans="1:15" ht="18">
      <c r="A501" s="190">
        <v>512</v>
      </c>
      <c r="B501" s="2">
        <v>492329</v>
      </c>
      <c r="C501" s="191" t="s">
        <v>969</v>
      </c>
      <c r="D501" s="191" t="s">
        <v>4174</v>
      </c>
      <c r="E501" s="191" t="s">
        <v>4175</v>
      </c>
      <c r="F501" s="192" t="s">
        <v>4176</v>
      </c>
      <c r="G501" s="191">
        <v>3</v>
      </c>
      <c r="H501" s="191" t="s">
        <v>6022</v>
      </c>
      <c r="I501" s="191" t="s">
        <v>344</v>
      </c>
      <c r="J501" s="191" t="s">
        <v>1254</v>
      </c>
      <c r="K501" s="191" t="s">
        <v>42</v>
      </c>
      <c r="L501" s="35" t="str">
        <f t="shared" si="28"/>
        <v>山崎　絢音 (3)</v>
      </c>
      <c r="M501" s="34" t="str">
        <f t="shared" si="29"/>
        <v>04</v>
      </c>
      <c r="N501" s="35" t="str">
        <f t="shared" si="30"/>
        <v>Ayane YAMASAKI (04)</v>
      </c>
      <c r="O501" s="35">
        <f t="shared" si="31"/>
        <v>200000512</v>
      </c>
    </row>
    <row r="502" spans="1:15" ht="18">
      <c r="A502" s="190">
        <v>513</v>
      </c>
      <c r="B502" s="2">
        <v>492329</v>
      </c>
      <c r="C502" s="191" t="s">
        <v>969</v>
      </c>
      <c r="D502" s="191" t="s">
        <v>10324</v>
      </c>
      <c r="E502" s="191" t="s">
        <v>10325</v>
      </c>
      <c r="F502" s="192" t="s">
        <v>10326</v>
      </c>
      <c r="G502" s="191">
        <v>2</v>
      </c>
      <c r="H502" s="191" t="s">
        <v>5779</v>
      </c>
      <c r="I502" s="191" t="s">
        <v>10327</v>
      </c>
      <c r="J502" s="191" t="s">
        <v>10328</v>
      </c>
      <c r="K502" s="191" t="s">
        <v>42</v>
      </c>
      <c r="L502" s="35" t="str">
        <f t="shared" si="28"/>
        <v>国府　久楽楽 (2)</v>
      </c>
      <c r="M502" s="34" t="str">
        <f t="shared" si="29"/>
        <v>05</v>
      </c>
      <c r="N502" s="35" t="str">
        <f t="shared" si="30"/>
        <v>Kurara KOKUFU (05)</v>
      </c>
      <c r="O502" s="35">
        <f t="shared" si="31"/>
        <v>200000513</v>
      </c>
    </row>
    <row r="503" spans="1:15" ht="18">
      <c r="A503" s="190">
        <v>514</v>
      </c>
      <c r="B503" s="2">
        <v>492329</v>
      </c>
      <c r="C503" s="191" t="s">
        <v>969</v>
      </c>
      <c r="D503" s="191" t="s">
        <v>10329</v>
      </c>
      <c r="E503" s="191" t="s">
        <v>10330</v>
      </c>
      <c r="F503" s="192" t="s">
        <v>7723</v>
      </c>
      <c r="G503" s="191">
        <v>2</v>
      </c>
      <c r="H503" s="191" t="s">
        <v>5761</v>
      </c>
      <c r="I503" s="191" t="s">
        <v>129</v>
      </c>
      <c r="J503" s="191" t="s">
        <v>10331</v>
      </c>
      <c r="K503" s="191" t="s">
        <v>42</v>
      </c>
      <c r="L503" s="35" t="str">
        <f t="shared" si="28"/>
        <v>田中　小萩 (2)</v>
      </c>
      <c r="M503" s="34" t="str">
        <f t="shared" si="29"/>
        <v>05</v>
      </c>
      <c r="N503" s="35" t="str">
        <f t="shared" si="30"/>
        <v>Kohagi TANAKA (05)</v>
      </c>
      <c r="O503" s="35">
        <f t="shared" si="31"/>
        <v>200000514</v>
      </c>
    </row>
    <row r="504" spans="1:15" ht="18">
      <c r="A504" s="190">
        <v>515</v>
      </c>
      <c r="B504" s="2">
        <v>492329</v>
      </c>
      <c r="C504" s="191" t="s">
        <v>969</v>
      </c>
      <c r="D504" s="191" t="s">
        <v>10332</v>
      </c>
      <c r="E504" s="191" t="s">
        <v>10333</v>
      </c>
      <c r="F504" s="192" t="s">
        <v>5864</v>
      </c>
      <c r="G504" s="191">
        <v>2</v>
      </c>
      <c r="H504" s="191" t="s">
        <v>5779</v>
      </c>
      <c r="I504" s="191" t="s">
        <v>1415</v>
      </c>
      <c r="J504" s="191" t="s">
        <v>10334</v>
      </c>
      <c r="K504" s="191" t="s">
        <v>42</v>
      </c>
      <c r="L504" s="35" t="str">
        <f t="shared" si="28"/>
        <v>水田　夢佳 (2)</v>
      </c>
      <c r="M504" s="34" t="str">
        <f t="shared" si="29"/>
        <v>05</v>
      </c>
      <c r="N504" s="35" t="str">
        <f t="shared" si="30"/>
        <v>Yumeka MIZUTA (05)</v>
      </c>
      <c r="O504" s="35">
        <f t="shared" si="31"/>
        <v>200000515</v>
      </c>
    </row>
    <row r="505" spans="1:15" ht="18">
      <c r="A505" s="190">
        <v>516</v>
      </c>
      <c r="B505" s="2">
        <v>492329</v>
      </c>
      <c r="C505" s="191" t="s">
        <v>969</v>
      </c>
      <c r="D505" s="191" t="s">
        <v>10335</v>
      </c>
      <c r="E505" s="191" t="s">
        <v>10336</v>
      </c>
      <c r="F505" s="192" t="s">
        <v>6981</v>
      </c>
      <c r="G505" s="191">
        <v>2</v>
      </c>
      <c r="H505" s="191" t="s">
        <v>5761</v>
      </c>
      <c r="I505" s="191" t="s">
        <v>131</v>
      </c>
      <c r="J505" s="191" t="s">
        <v>1293</v>
      </c>
      <c r="K505" s="191" t="s">
        <v>42</v>
      </c>
      <c r="L505" s="35" t="str">
        <f t="shared" si="28"/>
        <v>中村　安緒衣 (2)</v>
      </c>
      <c r="M505" s="34" t="str">
        <f t="shared" si="29"/>
        <v>05</v>
      </c>
      <c r="N505" s="35" t="str">
        <f t="shared" si="30"/>
        <v>Aoi NAKAMURA (05)</v>
      </c>
      <c r="O505" s="35">
        <f t="shared" si="31"/>
        <v>200000516</v>
      </c>
    </row>
    <row r="506" spans="1:15" ht="18">
      <c r="A506" s="190">
        <v>517</v>
      </c>
      <c r="B506" s="2">
        <v>492329</v>
      </c>
      <c r="C506" s="191" t="s">
        <v>969</v>
      </c>
      <c r="D506" s="191" t="s">
        <v>10337</v>
      </c>
      <c r="E506" s="191" t="s">
        <v>9901</v>
      </c>
      <c r="F506" s="192" t="s">
        <v>7208</v>
      </c>
      <c r="G506" s="191">
        <v>2</v>
      </c>
      <c r="H506" s="191" t="s">
        <v>5779</v>
      </c>
      <c r="I506" s="191" t="s">
        <v>177</v>
      </c>
      <c r="J506" s="191" t="s">
        <v>1300</v>
      </c>
      <c r="K506" s="191" t="s">
        <v>42</v>
      </c>
      <c r="L506" s="35" t="str">
        <f t="shared" si="28"/>
        <v>鈴木　彩未 (2)</v>
      </c>
      <c r="M506" s="34" t="str">
        <f t="shared" si="29"/>
        <v>05</v>
      </c>
      <c r="N506" s="35" t="str">
        <f t="shared" si="30"/>
        <v>Ayami SUZUKI (05)</v>
      </c>
      <c r="O506" s="35">
        <f t="shared" si="31"/>
        <v>200000517</v>
      </c>
    </row>
    <row r="507" spans="1:15" ht="18">
      <c r="A507" s="190">
        <v>518</v>
      </c>
      <c r="B507" s="2">
        <v>492329</v>
      </c>
      <c r="C507" s="191" t="s">
        <v>969</v>
      </c>
      <c r="D507" s="191" t="s">
        <v>10338</v>
      </c>
      <c r="E507" s="191" t="s">
        <v>10339</v>
      </c>
      <c r="F507" s="192" t="s">
        <v>8125</v>
      </c>
      <c r="G507" s="191">
        <v>2</v>
      </c>
      <c r="H507" s="191" t="s">
        <v>8148</v>
      </c>
      <c r="I507" s="191" t="s">
        <v>10340</v>
      </c>
      <c r="J507" s="191" t="s">
        <v>1295</v>
      </c>
      <c r="K507" s="191" t="s">
        <v>42</v>
      </c>
      <c r="L507" s="35" t="str">
        <f t="shared" si="28"/>
        <v>間世田　華帆 (2)</v>
      </c>
      <c r="M507" s="34" t="str">
        <f t="shared" si="29"/>
        <v>05</v>
      </c>
      <c r="N507" s="35" t="str">
        <f t="shared" si="30"/>
        <v>Kaho MASEDA (05)</v>
      </c>
      <c r="O507" s="35">
        <f t="shared" si="31"/>
        <v>200000518</v>
      </c>
    </row>
    <row r="508" spans="1:15" ht="18">
      <c r="A508" s="190">
        <v>519</v>
      </c>
      <c r="B508" s="2">
        <v>492329</v>
      </c>
      <c r="C508" s="191" t="s">
        <v>969</v>
      </c>
      <c r="D508" s="191" t="s">
        <v>10341</v>
      </c>
      <c r="E508" s="191" t="s">
        <v>10342</v>
      </c>
      <c r="F508" s="192" t="s">
        <v>8504</v>
      </c>
      <c r="G508" s="191">
        <v>2</v>
      </c>
      <c r="H508" s="191" t="s">
        <v>5760</v>
      </c>
      <c r="I508" s="191" t="s">
        <v>5441</v>
      </c>
      <c r="J508" s="191" t="s">
        <v>1306</v>
      </c>
      <c r="K508" s="191" t="s">
        <v>42</v>
      </c>
      <c r="L508" s="35" t="str">
        <f t="shared" si="28"/>
        <v>西脇　祐菜 (2)</v>
      </c>
      <c r="M508" s="34" t="str">
        <f t="shared" si="29"/>
        <v>05</v>
      </c>
      <c r="N508" s="35" t="str">
        <f t="shared" si="30"/>
        <v>Yuna NISHIWAKI (05)</v>
      </c>
      <c r="O508" s="35">
        <f t="shared" si="31"/>
        <v>200000519</v>
      </c>
    </row>
    <row r="509" spans="1:15" ht="18">
      <c r="A509" s="190">
        <v>520</v>
      </c>
      <c r="B509" s="2">
        <v>492329</v>
      </c>
      <c r="C509" s="191" t="s">
        <v>969</v>
      </c>
      <c r="D509" s="191" t="s">
        <v>10343</v>
      </c>
      <c r="E509" s="191" t="s">
        <v>10344</v>
      </c>
      <c r="F509" s="192" t="s">
        <v>7325</v>
      </c>
      <c r="G509" s="191">
        <v>2</v>
      </c>
      <c r="H509" s="191" t="s">
        <v>5779</v>
      </c>
      <c r="I509" s="191" t="s">
        <v>10345</v>
      </c>
      <c r="J509" s="191" t="s">
        <v>1272</v>
      </c>
      <c r="K509" s="191" t="s">
        <v>42</v>
      </c>
      <c r="L509" s="35" t="str">
        <f t="shared" si="28"/>
        <v>城　優芽 (2)</v>
      </c>
      <c r="M509" s="34" t="str">
        <f t="shared" si="29"/>
        <v>05</v>
      </c>
      <c r="N509" s="35" t="str">
        <f t="shared" si="30"/>
        <v>Yume SHIRO (05)</v>
      </c>
      <c r="O509" s="35">
        <f t="shared" si="31"/>
        <v>200000520</v>
      </c>
    </row>
    <row r="510" spans="1:15" ht="18">
      <c r="A510" s="190">
        <v>521</v>
      </c>
      <c r="B510" s="2">
        <v>492329</v>
      </c>
      <c r="C510" s="191" t="s">
        <v>969</v>
      </c>
      <c r="D510" s="191" t="s">
        <v>10346</v>
      </c>
      <c r="E510" s="191" t="s">
        <v>10347</v>
      </c>
      <c r="F510" s="192" t="s">
        <v>10348</v>
      </c>
      <c r="G510" s="191">
        <v>1</v>
      </c>
      <c r="H510" s="191" t="s">
        <v>6074</v>
      </c>
      <c r="I510" s="191" t="s">
        <v>669</v>
      </c>
      <c r="J510" s="191" t="s">
        <v>2427</v>
      </c>
      <c r="K510" s="191" t="s">
        <v>42</v>
      </c>
      <c r="L510" s="35" t="str">
        <f t="shared" si="28"/>
        <v>中本　唯愛 (1)</v>
      </c>
      <c r="M510" s="34" t="str">
        <f t="shared" si="29"/>
        <v>06</v>
      </c>
      <c r="N510" s="35" t="str">
        <f t="shared" si="30"/>
        <v>Ichika NAKAMOTO (06)</v>
      </c>
      <c r="O510" s="35">
        <f t="shared" si="31"/>
        <v>200000521</v>
      </c>
    </row>
    <row r="511" spans="1:15" ht="18">
      <c r="A511" s="190">
        <v>522</v>
      </c>
      <c r="B511" s="2">
        <v>492329</v>
      </c>
      <c r="C511" s="191" t="s">
        <v>969</v>
      </c>
      <c r="D511" s="191" t="s">
        <v>10349</v>
      </c>
      <c r="E511" s="191" t="s">
        <v>5040</v>
      </c>
      <c r="F511" s="192" t="s">
        <v>7289</v>
      </c>
      <c r="G511" s="191">
        <v>1</v>
      </c>
      <c r="H511" s="191" t="s">
        <v>5779</v>
      </c>
      <c r="I511" s="191" t="s">
        <v>72</v>
      </c>
      <c r="J511" s="191" t="s">
        <v>1235</v>
      </c>
      <c r="K511" s="191" t="s">
        <v>42</v>
      </c>
      <c r="L511" s="35" t="str">
        <f t="shared" si="28"/>
        <v>伊藤　瀬那 (1)</v>
      </c>
      <c r="M511" s="34" t="str">
        <f t="shared" si="29"/>
        <v>06</v>
      </c>
      <c r="N511" s="35" t="str">
        <f t="shared" si="30"/>
        <v>Sena ITO (06)</v>
      </c>
      <c r="O511" s="35">
        <f t="shared" si="31"/>
        <v>200000522</v>
      </c>
    </row>
    <row r="512" spans="1:15" ht="18">
      <c r="A512" s="190">
        <v>523</v>
      </c>
      <c r="B512" s="2">
        <v>492329</v>
      </c>
      <c r="C512" s="191" t="s">
        <v>969</v>
      </c>
      <c r="D512" s="191" t="s">
        <v>10350</v>
      </c>
      <c r="E512" s="191" t="s">
        <v>10351</v>
      </c>
      <c r="F512" s="192" t="s">
        <v>10352</v>
      </c>
      <c r="G512" s="191">
        <v>1</v>
      </c>
      <c r="H512" s="191" t="s">
        <v>6025</v>
      </c>
      <c r="I512" s="191" t="s">
        <v>10353</v>
      </c>
      <c r="J512" s="191" t="s">
        <v>1289</v>
      </c>
      <c r="K512" s="191" t="s">
        <v>42</v>
      </c>
      <c r="L512" s="35" t="str">
        <f t="shared" si="28"/>
        <v>上島　彩加 (1)</v>
      </c>
      <c r="M512" s="34" t="str">
        <f t="shared" si="29"/>
        <v>07</v>
      </c>
      <c r="N512" s="35" t="str">
        <f t="shared" si="30"/>
        <v>Ayaka KAMIJIMA (07)</v>
      </c>
      <c r="O512" s="35">
        <f t="shared" si="31"/>
        <v>200000523</v>
      </c>
    </row>
    <row r="513" spans="1:15" ht="18">
      <c r="A513" s="190">
        <v>524</v>
      </c>
      <c r="B513" s="2">
        <v>492329</v>
      </c>
      <c r="C513" s="191" t="s">
        <v>969</v>
      </c>
      <c r="D513" s="191" t="s">
        <v>10354</v>
      </c>
      <c r="E513" s="191" t="s">
        <v>10355</v>
      </c>
      <c r="F513" s="192" t="s">
        <v>10229</v>
      </c>
      <c r="G513" s="191">
        <v>1</v>
      </c>
      <c r="H513" s="191" t="s">
        <v>6022</v>
      </c>
      <c r="I513" s="191" t="s">
        <v>6078</v>
      </c>
      <c r="J513" s="191" t="s">
        <v>1445</v>
      </c>
      <c r="K513" s="191" t="s">
        <v>42</v>
      </c>
      <c r="L513" s="35" t="str">
        <f t="shared" si="28"/>
        <v>竹村　紗奈 (1)</v>
      </c>
      <c r="M513" s="34" t="str">
        <f t="shared" si="29"/>
        <v>06</v>
      </c>
      <c r="N513" s="35" t="str">
        <f t="shared" si="30"/>
        <v>Sana TAKEMURA (06)</v>
      </c>
      <c r="O513" s="35">
        <f t="shared" si="31"/>
        <v>200000524</v>
      </c>
    </row>
    <row r="514" spans="1:15" ht="18">
      <c r="A514" s="190">
        <v>525</v>
      </c>
      <c r="B514" s="2">
        <v>492329</v>
      </c>
      <c r="C514" s="191" t="s">
        <v>969</v>
      </c>
      <c r="D514" s="191" t="s">
        <v>10356</v>
      </c>
      <c r="E514" s="191" t="s">
        <v>10357</v>
      </c>
      <c r="F514" s="192" t="s">
        <v>7831</v>
      </c>
      <c r="G514" s="191">
        <v>1</v>
      </c>
      <c r="H514" s="191" t="s">
        <v>5779</v>
      </c>
      <c r="I514" s="191" t="s">
        <v>278</v>
      </c>
      <c r="J514" s="191" t="s">
        <v>1374</v>
      </c>
      <c r="K514" s="191" t="s">
        <v>42</v>
      </c>
      <c r="L514" s="35" t="str">
        <f t="shared" ref="L514:L577" si="32">IF($A514="","",$D514&amp;" ("&amp;$G514&amp;")")</f>
        <v>井上　真佳 (1)</v>
      </c>
      <c r="M514" s="34" t="str">
        <f t="shared" ref="M514:M577" si="33">IF($A514="","",RIGHT(YEAR($F514),2))</f>
        <v>06</v>
      </c>
      <c r="N514" s="35" t="str">
        <f t="shared" ref="N514:N577" si="34">IF($A514="","",$J514&amp;" "&amp;$I514&amp;" ("&amp;$M514&amp;")")</f>
        <v>Manaka INOUE (06)</v>
      </c>
      <c r="O514" s="35">
        <f t="shared" ref="O514:O577" si="35">IF($A514="","",200000000+$A514)</f>
        <v>200000525</v>
      </c>
    </row>
    <row r="515" spans="1:15" ht="18">
      <c r="A515" s="190">
        <v>526</v>
      </c>
      <c r="B515" s="2">
        <v>492329</v>
      </c>
      <c r="C515" s="191" t="s">
        <v>969</v>
      </c>
      <c r="D515" s="191" t="s">
        <v>10358</v>
      </c>
      <c r="E515" s="191" t="s">
        <v>10359</v>
      </c>
      <c r="F515" s="192" t="s">
        <v>10360</v>
      </c>
      <c r="G515" s="191">
        <v>1</v>
      </c>
      <c r="H515" s="191" t="s">
        <v>5768</v>
      </c>
      <c r="I515" s="191" t="s">
        <v>10361</v>
      </c>
      <c r="J515" s="191" t="s">
        <v>1491</v>
      </c>
      <c r="K515" s="191" t="s">
        <v>42</v>
      </c>
      <c r="L515" s="35" t="str">
        <f t="shared" si="32"/>
        <v>寺前　結菜 (1)</v>
      </c>
      <c r="M515" s="34" t="str">
        <f t="shared" si="33"/>
        <v>07</v>
      </c>
      <c r="N515" s="35" t="str">
        <f t="shared" si="34"/>
        <v>Yuina TERAMAE (07)</v>
      </c>
      <c r="O515" s="35">
        <f t="shared" si="35"/>
        <v>200000526</v>
      </c>
    </row>
    <row r="516" spans="1:15" ht="18">
      <c r="A516" s="190">
        <v>527</v>
      </c>
      <c r="B516" s="2">
        <v>492329</v>
      </c>
      <c r="C516" s="191" t="s">
        <v>969</v>
      </c>
      <c r="D516" s="191" t="s">
        <v>10362</v>
      </c>
      <c r="E516" s="191" t="s">
        <v>10363</v>
      </c>
      <c r="F516" s="192" t="s">
        <v>7435</v>
      </c>
      <c r="G516" s="191">
        <v>1</v>
      </c>
      <c r="H516" s="191" t="s">
        <v>5761</v>
      </c>
      <c r="I516" s="191" t="s">
        <v>10364</v>
      </c>
      <c r="J516" s="191" t="s">
        <v>1302</v>
      </c>
      <c r="K516" s="191" t="s">
        <v>42</v>
      </c>
      <c r="L516" s="35" t="str">
        <f t="shared" si="32"/>
        <v>平岩　里彩 (1)</v>
      </c>
      <c r="M516" s="34" t="str">
        <f t="shared" si="33"/>
        <v>06</v>
      </c>
      <c r="N516" s="35" t="str">
        <f t="shared" si="34"/>
        <v>Risa HIRAIWA (06)</v>
      </c>
      <c r="O516" s="35">
        <f t="shared" si="35"/>
        <v>200000527</v>
      </c>
    </row>
    <row r="517" spans="1:15" ht="18">
      <c r="A517" s="190">
        <v>528</v>
      </c>
      <c r="B517" s="2">
        <v>492329</v>
      </c>
      <c r="C517" s="191" t="s">
        <v>969</v>
      </c>
      <c r="D517" s="191" t="s">
        <v>10365</v>
      </c>
      <c r="E517" s="191" t="s">
        <v>10366</v>
      </c>
      <c r="F517" s="192" t="s">
        <v>6915</v>
      </c>
      <c r="G517" s="191">
        <v>1</v>
      </c>
      <c r="H517" s="191" t="s">
        <v>5830</v>
      </c>
      <c r="I517" s="191" t="s">
        <v>99</v>
      </c>
      <c r="J517" s="191" t="s">
        <v>857</v>
      </c>
      <c r="K517" s="191" t="s">
        <v>42</v>
      </c>
      <c r="L517" s="35" t="str">
        <f t="shared" si="32"/>
        <v>今井　柚月 (1)</v>
      </c>
      <c r="M517" s="34" t="str">
        <f t="shared" si="33"/>
        <v>07</v>
      </c>
      <c r="N517" s="35" t="str">
        <f t="shared" si="34"/>
        <v>Yuzuki IMAI (07)</v>
      </c>
      <c r="O517" s="35">
        <f t="shared" si="35"/>
        <v>200000528</v>
      </c>
    </row>
    <row r="518" spans="1:15" ht="18">
      <c r="A518" s="190">
        <v>529</v>
      </c>
      <c r="B518" s="2">
        <v>492329</v>
      </c>
      <c r="C518" s="191" t="s">
        <v>969</v>
      </c>
      <c r="D518" s="191" t="s">
        <v>10367</v>
      </c>
      <c r="E518" s="191" t="s">
        <v>10368</v>
      </c>
      <c r="F518" s="192" t="s">
        <v>8187</v>
      </c>
      <c r="G518" s="191">
        <v>1</v>
      </c>
      <c r="H518" s="191" t="s">
        <v>5830</v>
      </c>
      <c r="I518" s="191" t="s">
        <v>3954</v>
      </c>
      <c r="J518" s="191" t="s">
        <v>1344</v>
      </c>
      <c r="K518" s="191" t="s">
        <v>42</v>
      </c>
      <c r="L518" s="35" t="str">
        <f t="shared" si="32"/>
        <v>星野　里桜 (1)</v>
      </c>
      <c r="M518" s="34" t="str">
        <f t="shared" si="33"/>
        <v>06</v>
      </c>
      <c r="N518" s="35" t="str">
        <f t="shared" si="34"/>
        <v>Rio HOSHINO (06)</v>
      </c>
      <c r="O518" s="35">
        <f t="shared" si="35"/>
        <v>200000529</v>
      </c>
    </row>
    <row r="519" spans="1:15" ht="18">
      <c r="A519" s="190">
        <v>530</v>
      </c>
      <c r="B519" s="2">
        <v>492329</v>
      </c>
      <c r="C519" s="191" t="s">
        <v>969</v>
      </c>
      <c r="D519" s="191" t="s">
        <v>10369</v>
      </c>
      <c r="E519" s="191" t="s">
        <v>10370</v>
      </c>
      <c r="F519" s="192" t="s">
        <v>8164</v>
      </c>
      <c r="G519" s="191">
        <v>1</v>
      </c>
      <c r="H519" s="191" t="s">
        <v>5779</v>
      </c>
      <c r="I519" s="191" t="s">
        <v>155</v>
      </c>
      <c r="J519" s="191" t="s">
        <v>1340</v>
      </c>
      <c r="K519" s="191" t="s">
        <v>42</v>
      </c>
      <c r="L519" s="35" t="str">
        <f t="shared" si="32"/>
        <v>柴田　春菜 (1)</v>
      </c>
      <c r="M519" s="34" t="str">
        <f t="shared" si="33"/>
        <v>06</v>
      </c>
      <c r="N519" s="35" t="str">
        <f t="shared" si="34"/>
        <v>Haruna SHIBATA (06)</v>
      </c>
      <c r="O519" s="35">
        <f t="shared" si="35"/>
        <v>200000530</v>
      </c>
    </row>
    <row r="520" spans="1:15" ht="18">
      <c r="A520" s="190">
        <v>531</v>
      </c>
      <c r="B520" s="2">
        <v>492195</v>
      </c>
      <c r="C520" s="191" t="s">
        <v>347</v>
      </c>
      <c r="D520" s="191" t="s">
        <v>2233</v>
      </c>
      <c r="E520" s="191" t="s">
        <v>2234</v>
      </c>
      <c r="F520" s="192" t="s">
        <v>3616</v>
      </c>
      <c r="G520" s="191">
        <v>4</v>
      </c>
      <c r="H520" s="191" t="s">
        <v>249</v>
      </c>
      <c r="I520" s="191" t="s">
        <v>2235</v>
      </c>
      <c r="J520" s="191" t="s">
        <v>1298</v>
      </c>
      <c r="K520" s="191" t="s">
        <v>42</v>
      </c>
      <c r="L520" s="35" t="str">
        <f t="shared" si="32"/>
        <v>小野寺　萌華 (4)</v>
      </c>
      <c r="M520" s="34" t="str">
        <f t="shared" si="33"/>
        <v>03</v>
      </c>
      <c r="N520" s="35" t="str">
        <f t="shared" si="34"/>
        <v>Moeka ONODERA (03)</v>
      </c>
      <c r="O520" s="35">
        <f t="shared" si="35"/>
        <v>200000531</v>
      </c>
    </row>
    <row r="521" spans="1:15" ht="18">
      <c r="A521" s="190">
        <v>532</v>
      </c>
      <c r="B521" s="2">
        <v>492195</v>
      </c>
      <c r="C521" s="191" t="s">
        <v>347</v>
      </c>
      <c r="D521" s="191" t="s">
        <v>2236</v>
      </c>
      <c r="E521" s="191" t="s">
        <v>2237</v>
      </c>
      <c r="F521" s="192" t="s">
        <v>3716</v>
      </c>
      <c r="G521" s="191">
        <v>4</v>
      </c>
      <c r="H521" s="191" t="s">
        <v>5759</v>
      </c>
      <c r="I521" s="191" t="s">
        <v>231</v>
      </c>
      <c r="J521" s="191" t="s">
        <v>2238</v>
      </c>
      <c r="K521" s="191" t="s">
        <v>42</v>
      </c>
      <c r="L521" s="35" t="str">
        <f t="shared" si="32"/>
        <v>河本　瑞華 (4)</v>
      </c>
      <c r="M521" s="34" t="str">
        <f t="shared" si="33"/>
        <v>03</v>
      </c>
      <c r="N521" s="35" t="str">
        <f t="shared" si="34"/>
        <v>Mizuka KAWAMOTO (03)</v>
      </c>
      <c r="O521" s="35">
        <f t="shared" si="35"/>
        <v>200000532</v>
      </c>
    </row>
    <row r="522" spans="1:15" ht="18">
      <c r="A522" s="190">
        <v>533</v>
      </c>
      <c r="B522" s="2">
        <v>492195</v>
      </c>
      <c r="C522" s="191" t="s">
        <v>347</v>
      </c>
      <c r="D522" s="191" t="s">
        <v>3194</v>
      </c>
      <c r="E522" s="191" t="s">
        <v>3195</v>
      </c>
      <c r="F522" s="192" t="s">
        <v>3794</v>
      </c>
      <c r="G522" s="191">
        <v>4</v>
      </c>
      <c r="H522" s="191" t="s">
        <v>5779</v>
      </c>
      <c r="I522" s="191" t="s">
        <v>155</v>
      </c>
      <c r="J522" s="191" t="s">
        <v>3273</v>
      </c>
      <c r="K522" s="191" t="s">
        <v>42</v>
      </c>
      <c r="L522" s="35" t="str">
        <f t="shared" si="32"/>
        <v>柴田　博冬菜 (4)</v>
      </c>
      <c r="M522" s="34" t="str">
        <f t="shared" si="33"/>
        <v>04</v>
      </c>
      <c r="N522" s="35" t="str">
        <f t="shared" si="34"/>
        <v>Hitona SHIBATA (04)</v>
      </c>
      <c r="O522" s="35">
        <f t="shared" si="35"/>
        <v>200000533</v>
      </c>
    </row>
    <row r="523" spans="1:15" ht="18">
      <c r="A523" s="190">
        <v>534</v>
      </c>
      <c r="B523" s="2">
        <v>492195</v>
      </c>
      <c r="C523" s="191" t="s">
        <v>347</v>
      </c>
      <c r="D523" s="191" t="s">
        <v>3224</v>
      </c>
      <c r="E523" s="191" t="s">
        <v>3795</v>
      </c>
      <c r="F523" s="192" t="s">
        <v>3796</v>
      </c>
      <c r="G523" s="191">
        <v>4</v>
      </c>
      <c r="H523" s="191" t="s">
        <v>5759</v>
      </c>
      <c r="I523" s="191" t="s">
        <v>3283</v>
      </c>
      <c r="J523" s="191" t="s">
        <v>924</v>
      </c>
      <c r="K523" s="191" t="s">
        <v>42</v>
      </c>
      <c r="L523" s="35" t="str">
        <f t="shared" si="32"/>
        <v>金谷　菜々実 (4)</v>
      </c>
      <c r="M523" s="34" t="str">
        <f t="shared" si="33"/>
        <v>03</v>
      </c>
      <c r="N523" s="35" t="str">
        <f t="shared" si="34"/>
        <v>Nanami KANATANI (03)</v>
      </c>
      <c r="O523" s="35">
        <f t="shared" si="35"/>
        <v>200000534</v>
      </c>
    </row>
    <row r="524" spans="1:15" ht="18">
      <c r="A524" s="190">
        <v>535</v>
      </c>
      <c r="B524" s="2">
        <v>492195</v>
      </c>
      <c r="C524" s="191" t="s">
        <v>347</v>
      </c>
      <c r="D524" s="191" t="s">
        <v>3225</v>
      </c>
      <c r="E524" s="191" t="s">
        <v>3226</v>
      </c>
      <c r="F524" s="192" t="s">
        <v>3797</v>
      </c>
      <c r="G524" s="191">
        <v>4</v>
      </c>
      <c r="H524" s="191" t="s">
        <v>5775</v>
      </c>
      <c r="I524" s="191" t="s">
        <v>103</v>
      </c>
      <c r="J524" s="191" t="s">
        <v>1353</v>
      </c>
      <c r="K524" s="191" t="s">
        <v>42</v>
      </c>
      <c r="L524" s="35" t="str">
        <f t="shared" si="32"/>
        <v>井出　美聡 (4)</v>
      </c>
      <c r="M524" s="34" t="str">
        <f t="shared" si="33"/>
        <v>03</v>
      </c>
      <c r="N524" s="35" t="str">
        <f t="shared" si="34"/>
        <v>Misato IDE (03)</v>
      </c>
      <c r="O524" s="35">
        <f t="shared" si="35"/>
        <v>200000535</v>
      </c>
    </row>
    <row r="525" spans="1:15" ht="18">
      <c r="A525" s="190">
        <v>536</v>
      </c>
      <c r="B525" s="2">
        <v>492195</v>
      </c>
      <c r="C525" s="191" t="s">
        <v>347</v>
      </c>
      <c r="D525" s="191" t="s">
        <v>3227</v>
      </c>
      <c r="E525" s="191" t="s">
        <v>3228</v>
      </c>
      <c r="F525" s="192" t="s">
        <v>3798</v>
      </c>
      <c r="G525" s="191">
        <v>4</v>
      </c>
      <c r="H525" s="191" t="s">
        <v>5759</v>
      </c>
      <c r="I525" s="191" t="s">
        <v>3284</v>
      </c>
      <c r="J525" s="191" t="s">
        <v>1302</v>
      </c>
      <c r="K525" s="191" t="s">
        <v>42</v>
      </c>
      <c r="L525" s="35" t="str">
        <f t="shared" si="32"/>
        <v>中蔵　里咲 (4)</v>
      </c>
      <c r="M525" s="34" t="str">
        <f t="shared" si="33"/>
        <v>03</v>
      </c>
      <c r="N525" s="35" t="str">
        <f t="shared" si="34"/>
        <v>Risa NAKAKURA (03)</v>
      </c>
      <c r="O525" s="35">
        <f t="shared" si="35"/>
        <v>200000536</v>
      </c>
    </row>
    <row r="526" spans="1:15" ht="18">
      <c r="A526" s="190">
        <v>537</v>
      </c>
      <c r="B526" s="2">
        <v>492195</v>
      </c>
      <c r="C526" s="191" t="s">
        <v>347</v>
      </c>
      <c r="D526" s="191" t="s">
        <v>3229</v>
      </c>
      <c r="E526" s="191" t="s">
        <v>3230</v>
      </c>
      <c r="F526" s="192" t="s">
        <v>3799</v>
      </c>
      <c r="G526" s="191">
        <v>4</v>
      </c>
      <c r="H526" s="191" t="s">
        <v>6946</v>
      </c>
      <c r="I526" s="191" t="s">
        <v>3800</v>
      </c>
      <c r="J526" s="191" t="s">
        <v>3285</v>
      </c>
      <c r="K526" s="191" t="s">
        <v>42</v>
      </c>
      <c r="L526" s="35" t="str">
        <f t="shared" si="32"/>
        <v>阿部田　莉月 (4)</v>
      </c>
      <c r="M526" s="34" t="str">
        <f t="shared" si="33"/>
        <v>04</v>
      </c>
      <c r="N526" s="35" t="str">
        <f t="shared" si="34"/>
        <v>Rizuki ABETA (04)</v>
      </c>
      <c r="O526" s="35">
        <f t="shared" si="35"/>
        <v>200000537</v>
      </c>
    </row>
    <row r="527" spans="1:15" ht="18">
      <c r="A527" s="190">
        <v>538</v>
      </c>
      <c r="B527" s="2">
        <v>492195</v>
      </c>
      <c r="C527" s="191" t="s">
        <v>347</v>
      </c>
      <c r="D527" s="191" t="s">
        <v>3231</v>
      </c>
      <c r="E527" s="191" t="s">
        <v>3232</v>
      </c>
      <c r="F527" s="192" t="s">
        <v>3726</v>
      </c>
      <c r="G527" s="191">
        <v>4</v>
      </c>
      <c r="H527" s="191" t="s">
        <v>5759</v>
      </c>
      <c r="I527" s="191" t="s">
        <v>3286</v>
      </c>
      <c r="J527" s="191" t="s">
        <v>53</v>
      </c>
      <c r="K527" s="191" t="s">
        <v>42</v>
      </c>
      <c r="L527" s="35" t="str">
        <f t="shared" si="32"/>
        <v>宮垣　有希 (4)</v>
      </c>
      <c r="M527" s="34" t="str">
        <f t="shared" si="33"/>
        <v>03</v>
      </c>
      <c r="N527" s="35" t="str">
        <f t="shared" si="34"/>
        <v>Yuki MIYAGAKI (03)</v>
      </c>
      <c r="O527" s="35">
        <f t="shared" si="35"/>
        <v>200000538</v>
      </c>
    </row>
    <row r="528" spans="1:15" ht="18">
      <c r="A528" s="190">
        <v>539</v>
      </c>
      <c r="B528" s="2">
        <v>492195</v>
      </c>
      <c r="C528" s="191" t="s">
        <v>347</v>
      </c>
      <c r="D528" s="191" t="s">
        <v>3801</v>
      </c>
      <c r="E528" s="191" t="s">
        <v>3802</v>
      </c>
      <c r="F528" s="192" t="s">
        <v>3803</v>
      </c>
      <c r="G528" s="191">
        <v>4</v>
      </c>
      <c r="H528" s="191" t="s">
        <v>5768</v>
      </c>
      <c r="I528" s="191" t="s">
        <v>882</v>
      </c>
      <c r="J528" s="191" t="s">
        <v>185</v>
      </c>
      <c r="K528" s="191" t="s">
        <v>42</v>
      </c>
      <c r="L528" s="35" t="str">
        <f t="shared" si="32"/>
        <v>神谷　輝 (4)</v>
      </c>
      <c r="M528" s="34" t="str">
        <f t="shared" si="33"/>
        <v>03</v>
      </c>
      <c r="N528" s="35" t="str">
        <f t="shared" si="34"/>
        <v>Hikaru KAMIYA (03)</v>
      </c>
      <c r="O528" s="35">
        <f t="shared" si="35"/>
        <v>200000539</v>
      </c>
    </row>
    <row r="529" spans="1:15" ht="18">
      <c r="A529" s="190">
        <v>540</v>
      </c>
      <c r="B529" s="2">
        <v>492195</v>
      </c>
      <c r="C529" s="191" t="s">
        <v>347</v>
      </c>
      <c r="D529" s="191" t="s">
        <v>3804</v>
      </c>
      <c r="E529" s="191" t="s">
        <v>3805</v>
      </c>
      <c r="F529" s="192" t="s">
        <v>3806</v>
      </c>
      <c r="G529" s="191">
        <v>4</v>
      </c>
      <c r="H529" s="191" t="s">
        <v>6025</v>
      </c>
      <c r="I529" s="191" t="s">
        <v>698</v>
      </c>
      <c r="J529" s="191" t="s">
        <v>3807</v>
      </c>
      <c r="K529" s="191" t="s">
        <v>42</v>
      </c>
      <c r="L529" s="35" t="str">
        <f t="shared" si="32"/>
        <v>久保　真帆 (4)</v>
      </c>
      <c r="M529" s="34" t="str">
        <f t="shared" si="33"/>
        <v>03</v>
      </c>
      <c r="N529" s="35" t="str">
        <f t="shared" si="34"/>
        <v>Manaho KUBO (03)</v>
      </c>
      <c r="O529" s="35">
        <f t="shared" si="35"/>
        <v>200000540</v>
      </c>
    </row>
    <row r="530" spans="1:15" ht="18">
      <c r="A530" s="190">
        <v>541</v>
      </c>
      <c r="B530" s="2">
        <v>492195</v>
      </c>
      <c r="C530" s="191" t="s">
        <v>347</v>
      </c>
      <c r="D530" s="191" t="s">
        <v>3808</v>
      </c>
      <c r="E530" s="191" t="s">
        <v>3809</v>
      </c>
      <c r="F530" s="192" t="s">
        <v>3810</v>
      </c>
      <c r="G530" s="191">
        <v>4</v>
      </c>
      <c r="H530" s="191" t="s">
        <v>5759</v>
      </c>
      <c r="I530" s="191" t="s">
        <v>953</v>
      </c>
      <c r="J530" s="191" t="s">
        <v>1434</v>
      </c>
      <c r="K530" s="191" t="s">
        <v>42</v>
      </c>
      <c r="L530" s="35" t="str">
        <f t="shared" si="32"/>
        <v>大澤　歩佳 (4)</v>
      </c>
      <c r="M530" s="34" t="str">
        <f t="shared" si="33"/>
        <v>03</v>
      </c>
      <c r="N530" s="35" t="str">
        <f t="shared" si="34"/>
        <v>Ayuka OSAWA (03)</v>
      </c>
      <c r="O530" s="35">
        <f t="shared" si="35"/>
        <v>200000541</v>
      </c>
    </row>
    <row r="531" spans="1:15" ht="18">
      <c r="A531" s="190">
        <v>542</v>
      </c>
      <c r="B531" s="2">
        <v>492195</v>
      </c>
      <c r="C531" s="191" t="s">
        <v>347</v>
      </c>
      <c r="D531" s="191" t="s">
        <v>3812</v>
      </c>
      <c r="E531" s="191" t="s">
        <v>3813</v>
      </c>
      <c r="F531" s="192" t="s">
        <v>3814</v>
      </c>
      <c r="G531" s="191">
        <v>3</v>
      </c>
      <c r="H531" s="191" t="s">
        <v>5769</v>
      </c>
      <c r="I531" s="191" t="s">
        <v>10371</v>
      </c>
      <c r="J531" s="191" t="s">
        <v>1364</v>
      </c>
      <c r="K531" s="191" t="s">
        <v>42</v>
      </c>
      <c r="L531" s="35" t="str">
        <f t="shared" si="32"/>
        <v>堂前　咲希 (3)</v>
      </c>
      <c r="M531" s="34" t="str">
        <f t="shared" si="33"/>
        <v>05</v>
      </c>
      <c r="N531" s="35" t="str">
        <f t="shared" si="34"/>
        <v>Saki DOMAE (05)</v>
      </c>
      <c r="O531" s="35">
        <f t="shared" si="35"/>
        <v>200000542</v>
      </c>
    </row>
    <row r="532" spans="1:15" ht="18">
      <c r="A532" s="190">
        <v>543</v>
      </c>
      <c r="B532" s="2">
        <v>492195</v>
      </c>
      <c r="C532" s="191" t="s">
        <v>347</v>
      </c>
      <c r="D532" s="191" t="s">
        <v>3816</v>
      </c>
      <c r="E532" s="191" t="s">
        <v>3817</v>
      </c>
      <c r="F532" s="192" t="s">
        <v>3818</v>
      </c>
      <c r="G532" s="191">
        <v>4</v>
      </c>
      <c r="H532" s="191" t="s">
        <v>5761</v>
      </c>
      <c r="I532" s="191" t="s">
        <v>3819</v>
      </c>
      <c r="J532" s="191" t="s">
        <v>1277</v>
      </c>
      <c r="K532" s="191" t="s">
        <v>42</v>
      </c>
      <c r="L532" s="35" t="str">
        <f t="shared" si="32"/>
        <v>吉住　悠 (4)</v>
      </c>
      <c r="M532" s="34" t="str">
        <f t="shared" si="33"/>
        <v>03</v>
      </c>
      <c r="N532" s="35" t="str">
        <f t="shared" si="34"/>
        <v>Haruka YOSHIZUMI (03)</v>
      </c>
      <c r="O532" s="35">
        <f t="shared" si="35"/>
        <v>200000543</v>
      </c>
    </row>
    <row r="533" spans="1:15" ht="18">
      <c r="A533" s="190">
        <v>544</v>
      </c>
      <c r="B533" s="2">
        <v>492195</v>
      </c>
      <c r="C533" s="191" t="s">
        <v>347</v>
      </c>
      <c r="D533" s="191" t="s">
        <v>4350</v>
      </c>
      <c r="E533" s="191" t="s">
        <v>4351</v>
      </c>
      <c r="F533" s="192" t="s">
        <v>4352</v>
      </c>
      <c r="G533" s="191">
        <v>3</v>
      </c>
      <c r="H533" s="191" t="s">
        <v>5760</v>
      </c>
      <c r="I533" s="191" t="s">
        <v>152</v>
      </c>
      <c r="J533" s="191" t="s">
        <v>4353</v>
      </c>
      <c r="K533" s="191" t="s">
        <v>42</v>
      </c>
      <c r="L533" s="35" t="str">
        <f t="shared" si="32"/>
        <v>佐藤　小花 (3)</v>
      </c>
      <c r="M533" s="34" t="str">
        <f t="shared" si="33"/>
        <v>05</v>
      </c>
      <c r="N533" s="35" t="str">
        <f t="shared" si="34"/>
        <v>Kohana SATO (05)</v>
      </c>
      <c r="O533" s="35">
        <f t="shared" si="35"/>
        <v>200000544</v>
      </c>
    </row>
    <row r="534" spans="1:15" ht="18">
      <c r="A534" s="190">
        <v>545</v>
      </c>
      <c r="B534" s="2">
        <v>492195</v>
      </c>
      <c r="C534" s="191" t="s">
        <v>347</v>
      </c>
      <c r="D534" s="191" t="s">
        <v>4413</v>
      </c>
      <c r="E534" s="191" t="s">
        <v>4414</v>
      </c>
      <c r="F534" s="192" t="s">
        <v>5770</v>
      </c>
      <c r="G534" s="191">
        <v>3</v>
      </c>
      <c r="H534" s="191" t="s">
        <v>249</v>
      </c>
      <c r="I534" s="191" t="s">
        <v>875</v>
      </c>
      <c r="J534" s="191" t="s">
        <v>1306</v>
      </c>
      <c r="K534" s="191" t="s">
        <v>42</v>
      </c>
      <c r="L534" s="35" t="str">
        <f t="shared" si="32"/>
        <v>高野　夕奈 (3)</v>
      </c>
      <c r="M534" s="34" t="str">
        <f t="shared" si="33"/>
        <v>04</v>
      </c>
      <c r="N534" s="35" t="str">
        <f t="shared" si="34"/>
        <v>Yuna TAKANO (04)</v>
      </c>
      <c r="O534" s="35">
        <f t="shared" si="35"/>
        <v>200000545</v>
      </c>
    </row>
    <row r="535" spans="1:15" ht="18">
      <c r="A535" s="190">
        <v>546</v>
      </c>
      <c r="B535" s="2">
        <v>492195</v>
      </c>
      <c r="C535" s="191" t="s">
        <v>347</v>
      </c>
      <c r="D535" s="191" t="s">
        <v>10372</v>
      </c>
      <c r="E535" s="191" t="s">
        <v>10373</v>
      </c>
      <c r="F535" s="192" t="s">
        <v>7873</v>
      </c>
      <c r="G535" s="191">
        <v>3</v>
      </c>
      <c r="H535" s="191" t="s">
        <v>5761</v>
      </c>
      <c r="I535" s="191" t="s">
        <v>292</v>
      </c>
      <c r="J535" s="191" t="s">
        <v>2099</v>
      </c>
      <c r="K535" s="191" t="s">
        <v>42</v>
      </c>
      <c r="L535" s="35" t="str">
        <f t="shared" si="32"/>
        <v>杉本　杏実 (3)</v>
      </c>
      <c r="M535" s="34" t="str">
        <f t="shared" si="33"/>
        <v>04</v>
      </c>
      <c r="N535" s="35" t="str">
        <f t="shared" si="34"/>
        <v>Azumi SUGIMOTO (04)</v>
      </c>
      <c r="O535" s="35">
        <f t="shared" si="35"/>
        <v>200000546</v>
      </c>
    </row>
    <row r="536" spans="1:15" ht="18">
      <c r="A536" s="190">
        <v>547</v>
      </c>
      <c r="B536" s="2">
        <v>492195</v>
      </c>
      <c r="C536" s="191" t="s">
        <v>347</v>
      </c>
      <c r="D536" s="191" t="s">
        <v>10374</v>
      </c>
      <c r="E536" s="191" t="s">
        <v>10375</v>
      </c>
      <c r="F536" s="192" t="s">
        <v>4741</v>
      </c>
      <c r="G536" s="191">
        <v>3</v>
      </c>
      <c r="H536" s="191" t="s">
        <v>5768</v>
      </c>
      <c r="I536" s="191" t="s">
        <v>264</v>
      </c>
      <c r="J536" s="191" t="s">
        <v>1276</v>
      </c>
      <c r="K536" s="191" t="s">
        <v>42</v>
      </c>
      <c r="L536" s="35" t="str">
        <f t="shared" si="32"/>
        <v>松田　芽依 (3)</v>
      </c>
      <c r="M536" s="34" t="str">
        <f t="shared" si="33"/>
        <v>04</v>
      </c>
      <c r="N536" s="35" t="str">
        <f t="shared" si="34"/>
        <v>Mei MATSUDA (04)</v>
      </c>
      <c r="O536" s="35">
        <f t="shared" si="35"/>
        <v>200000547</v>
      </c>
    </row>
    <row r="537" spans="1:15" ht="18">
      <c r="A537" s="190">
        <v>548</v>
      </c>
      <c r="B537" s="2">
        <v>492195</v>
      </c>
      <c r="C537" s="191" t="s">
        <v>347</v>
      </c>
      <c r="D537" s="191" t="s">
        <v>10376</v>
      </c>
      <c r="E537" s="191" t="s">
        <v>10377</v>
      </c>
      <c r="F537" s="192" t="s">
        <v>3913</v>
      </c>
      <c r="G537" s="191">
        <v>3</v>
      </c>
      <c r="H537" s="191" t="s">
        <v>6128</v>
      </c>
      <c r="I537" s="191" t="s">
        <v>10378</v>
      </c>
      <c r="J537" s="191" t="s">
        <v>1357</v>
      </c>
      <c r="K537" s="191" t="s">
        <v>42</v>
      </c>
      <c r="L537" s="35" t="str">
        <f t="shared" si="32"/>
        <v>柳原　さくら (3)</v>
      </c>
      <c r="M537" s="34" t="str">
        <f t="shared" si="33"/>
        <v>04</v>
      </c>
      <c r="N537" s="35" t="str">
        <f t="shared" si="34"/>
        <v>Sakura YANAGIHARA (04)</v>
      </c>
      <c r="O537" s="35">
        <f t="shared" si="35"/>
        <v>200000548</v>
      </c>
    </row>
    <row r="538" spans="1:15" ht="18">
      <c r="A538" s="190">
        <v>549</v>
      </c>
      <c r="B538" s="2">
        <v>492195</v>
      </c>
      <c r="C538" s="191" t="s">
        <v>347</v>
      </c>
      <c r="D538" s="191" t="s">
        <v>10379</v>
      </c>
      <c r="E538" s="191" t="s">
        <v>10380</v>
      </c>
      <c r="F538" s="192" t="s">
        <v>4113</v>
      </c>
      <c r="G538" s="191">
        <v>3</v>
      </c>
      <c r="H538" s="191" t="s">
        <v>5761</v>
      </c>
      <c r="I538" s="191" t="s">
        <v>10381</v>
      </c>
      <c r="J538" s="191" t="s">
        <v>1300</v>
      </c>
      <c r="K538" s="191" t="s">
        <v>42</v>
      </c>
      <c r="L538" s="35" t="str">
        <f t="shared" si="32"/>
        <v>中根　彩生 (3)</v>
      </c>
      <c r="M538" s="34" t="str">
        <f t="shared" si="33"/>
        <v>04</v>
      </c>
      <c r="N538" s="35" t="str">
        <f t="shared" si="34"/>
        <v>Ayami NAKANE (04)</v>
      </c>
      <c r="O538" s="35">
        <f t="shared" si="35"/>
        <v>200000549</v>
      </c>
    </row>
    <row r="539" spans="1:15" ht="18">
      <c r="A539" s="190">
        <v>550</v>
      </c>
      <c r="B539" s="2">
        <v>492195</v>
      </c>
      <c r="C539" s="191" t="s">
        <v>347</v>
      </c>
      <c r="D539" s="191" t="s">
        <v>10382</v>
      </c>
      <c r="E539" s="191" t="s">
        <v>10383</v>
      </c>
      <c r="F539" s="192" t="s">
        <v>4172</v>
      </c>
      <c r="G539" s="191">
        <v>3</v>
      </c>
      <c r="H539" s="191" t="s">
        <v>5834</v>
      </c>
      <c r="I539" s="191" t="s">
        <v>10384</v>
      </c>
      <c r="J539" s="191" t="s">
        <v>1368</v>
      </c>
      <c r="K539" s="191" t="s">
        <v>42</v>
      </c>
      <c r="L539" s="35" t="str">
        <f t="shared" si="32"/>
        <v>宮之原　凜 (3)</v>
      </c>
      <c r="M539" s="34" t="str">
        <f t="shared" si="33"/>
        <v>04</v>
      </c>
      <c r="N539" s="35" t="str">
        <f t="shared" si="34"/>
        <v>Rin MIYANOHARA (04)</v>
      </c>
      <c r="O539" s="35">
        <f t="shared" si="35"/>
        <v>200000550</v>
      </c>
    </row>
    <row r="540" spans="1:15" ht="18">
      <c r="A540" s="190">
        <v>551</v>
      </c>
      <c r="B540" s="2">
        <v>492195</v>
      </c>
      <c r="C540" s="191" t="s">
        <v>347</v>
      </c>
      <c r="D540" s="191" t="s">
        <v>10385</v>
      </c>
      <c r="E540" s="191" t="s">
        <v>10386</v>
      </c>
      <c r="F540" s="192" t="s">
        <v>6614</v>
      </c>
      <c r="G540" s="191">
        <v>2</v>
      </c>
      <c r="H540" s="191" t="s">
        <v>5768</v>
      </c>
      <c r="I540" s="191" t="s">
        <v>634</v>
      </c>
      <c r="J540" s="191" t="s">
        <v>1255</v>
      </c>
      <c r="K540" s="191" t="s">
        <v>42</v>
      </c>
      <c r="L540" s="35" t="str">
        <f t="shared" si="32"/>
        <v>南　こはる (2)</v>
      </c>
      <c r="M540" s="34" t="str">
        <f t="shared" si="33"/>
        <v>05</v>
      </c>
      <c r="N540" s="35" t="str">
        <f t="shared" si="34"/>
        <v>Koharu MINAMI (05)</v>
      </c>
      <c r="O540" s="35">
        <f t="shared" si="35"/>
        <v>200000551</v>
      </c>
    </row>
    <row r="541" spans="1:15" ht="18">
      <c r="A541" s="190">
        <v>552</v>
      </c>
      <c r="B541" s="2">
        <v>492195</v>
      </c>
      <c r="C541" s="191" t="s">
        <v>347</v>
      </c>
      <c r="D541" s="191" t="s">
        <v>10387</v>
      </c>
      <c r="E541" s="191" t="s">
        <v>10388</v>
      </c>
      <c r="F541" s="192" t="s">
        <v>10389</v>
      </c>
      <c r="G541" s="191">
        <v>3</v>
      </c>
      <c r="H541" s="191" t="s">
        <v>6029</v>
      </c>
      <c r="I541" s="191" t="s">
        <v>10390</v>
      </c>
      <c r="J541" s="191" t="s">
        <v>10391</v>
      </c>
      <c r="K541" s="191" t="s">
        <v>42</v>
      </c>
      <c r="L541" s="35" t="str">
        <f t="shared" si="32"/>
        <v>國廣　汐音 (3)</v>
      </c>
      <c r="M541" s="34" t="str">
        <f t="shared" si="33"/>
        <v>05</v>
      </c>
      <c r="N541" s="35" t="str">
        <f t="shared" si="34"/>
        <v>Shione KUNIHIRO (05)</v>
      </c>
      <c r="O541" s="35">
        <f t="shared" si="35"/>
        <v>200000552</v>
      </c>
    </row>
    <row r="542" spans="1:15" ht="18">
      <c r="A542" s="190">
        <v>553</v>
      </c>
      <c r="B542" s="2">
        <v>492195</v>
      </c>
      <c r="C542" s="191" t="s">
        <v>347</v>
      </c>
      <c r="D542" s="191" t="s">
        <v>10392</v>
      </c>
      <c r="E542" s="191" t="s">
        <v>10393</v>
      </c>
      <c r="F542" s="192" t="s">
        <v>4661</v>
      </c>
      <c r="G542" s="191">
        <v>3</v>
      </c>
      <c r="H542" s="191" t="s">
        <v>5759</v>
      </c>
      <c r="I542" s="191" t="s">
        <v>180</v>
      </c>
      <c r="J542" s="191" t="s">
        <v>10394</v>
      </c>
      <c r="K542" s="191" t="s">
        <v>42</v>
      </c>
      <c r="L542" s="35" t="str">
        <f t="shared" si="32"/>
        <v>永田　梓 (3)</v>
      </c>
      <c r="M542" s="34" t="str">
        <f t="shared" si="33"/>
        <v>04</v>
      </c>
      <c r="N542" s="35" t="str">
        <f t="shared" si="34"/>
        <v>Azusa NAGATA (04)</v>
      </c>
      <c r="O542" s="35">
        <f t="shared" si="35"/>
        <v>200000553</v>
      </c>
    </row>
    <row r="543" spans="1:15" ht="18">
      <c r="A543" s="190">
        <v>554</v>
      </c>
      <c r="B543" s="2">
        <v>492195</v>
      </c>
      <c r="C543" s="191" t="s">
        <v>347</v>
      </c>
      <c r="D543" s="191" t="s">
        <v>10395</v>
      </c>
      <c r="E543" s="191" t="s">
        <v>10396</v>
      </c>
      <c r="F543" s="192" t="s">
        <v>6672</v>
      </c>
      <c r="G543" s="191">
        <v>2</v>
      </c>
      <c r="H543" s="191" t="s">
        <v>5760</v>
      </c>
      <c r="I543" s="191" t="s">
        <v>301</v>
      </c>
      <c r="J543" s="191" t="s">
        <v>1254</v>
      </c>
      <c r="K543" s="191" t="s">
        <v>42</v>
      </c>
      <c r="L543" s="35" t="str">
        <f t="shared" si="32"/>
        <v>平井　彩音 (2)</v>
      </c>
      <c r="M543" s="34" t="str">
        <f t="shared" si="33"/>
        <v>06</v>
      </c>
      <c r="N543" s="35" t="str">
        <f t="shared" si="34"/>
        <v>Ayane HIRAI (06)</v>
      </c>
      <c r="O543" s="35">
        <f t="shared" si="35"/>
        <v>200000554</v>
      </c>
    </row>
    <row r="544" spans="1:15" ht="18">
      <c r="A544" s="190">
        <v>555</v>
      </c>
      <c r="B544" s="2">
        <v>492195</v>
      </c>
      <c r="C544" s="191" t="s">
        <v>347</v>
      </c>
      <c r="D544" s="191" t="s">
        <v>10397</v>
      </c>
      <c r="E544" s="191" t="s">
        <v>10398</v>
      </c>
      <c r="F544" s="192" t="s">
        <v>8085</v>
      </c>
      <c r="G544" s="191">
        <v>2</v>
      </c>
      <c r="H544" s="191" t="s">
        <v>5768</v>
      </c>
      <c r="I544" s="191" t="s">
        <v>10399</v>
      </c>
      <c r="J544" s="191" t="s">
        <v>2151</v>
      </c>
      <c r="K544" s="191" t="s">
        <v>42</v>
      </c>
      <c r="L544" s="35" t="str">
        <f t="shared" si="32"/>
        <v>瀬田　彩葉 (2)</v>
      </c>
      <c r="M544" s="34" t="str">
        <f t="shared" si="33"/>
        <v>05</v>
      </c>
      <c r="N544" s="35" t="str">
        <f t="shared" si="34"/>
        <v>Iroha SETA (05)</v>
      </c>
      <c r="O544" s="35">
        <f t="shared" si="35"/>
        <v>200000555</v>
      </c>
    </row>
    <row r="545" spans="1:15" ht="18">
      <c r="A545" s="190">
        <v>556</v>
      </c>
      <c r="B545" s="2">
        <v>492195</v>
      </c>
      <c r="C545" s="191" t="s">
        <v>347</v>
      </c>
      <c r="D545" s="191" t="s">
        <v>10400</v>
      </c>
      <c r="E545" s="191" t="s">
        <v>10401</v>
      </c>
      <c r="F545" s="192" t="s">
        <v>7500</v>
      </c>
      <c r="G545" s="191">
        <v>2</v>
      </c>
      <c r="H545" s="191" t="s">
        <v>6946</v>
      </c>
      <c r="I545" s="191" t="s">
        <v>719</v>
      </c>
      <c r="J545" s="191" t="s">
        <v>6985</v>
      </c>
      <c r="K545" s="191" t="s">
        <v>42</v>
      </c>
      <c r="L545" s="35" t="str">
        <f t="shared" si="32"/>
        <v>川田　夏鳴 (2)</v>
      </c>
      <c r="M545" s="34" t="str">
        <f t="shared" si="33"/>
        <v>05</v>
      </c>
      <c r="N545" s="35" t="str">
        <f t="shared" si="34"/>
        <v>Kanaru KAWADA (05)</v>
      </c>
      <c r="O545" s="35">
        <f t="shared" si="35"/>
        <v>200000556</v>
      </c>
    </row>
    <row r="546" spans="1:15" ht="18">
      <c r="A546" s="190">
        <v>557</v>
      </c>
      <c r="B546" s="2">
        <v>492195</v>
      </c>
      <c r="C546" s="191" t="s">
        <v>347</v>
      </c>
      <c r="D546" s="191" t="s">
        <v>10402</v>
      </c>
      <c r="E546" s="191" t="s">
        <v>10403</v>
      </c>
      <c r="F546" s="192" t="s">
        <v>10404</v>
      </c>
      <c r="G546" s="191">
        <v>2</v>
      </c>
      <c r="H546" s="191" t="s">
        <v>6946</v>
      </c>
      <c r="I546" s="191" t="s">
        <v>10405</v>
      </c>
      <c r="J546" s="191" t="s">
        <v>10406</v>
      </c>
      <c r="K546" s="191" t="s">
        <v>42</v>
      </c>
      <c r="L546" s="35" t="str">
        <f t="shared" si="32"/>
        <v>矢島　好逢 (2)</v>
      </c>
      <c r="M546" s="34" t="str">
        <f t="shared" si="33"/>
        <v>06</v>
      </c>
      <c r="N546" s="35" t="str">
        <f t="shared" si="34"/>
        <v>Konoa YAJIMA (06)</v>
      </c>
      <c r="O546" s="35">
        <f t="shared" si="35"/>
        <v>200000557</v>
      </c>
    </row>
    <row r="547" spans="1:15" ht="18">
      <c r="A547" s="190">
        <v>558</v>
      </c>
      <c r="B547" s="2">
        <v>492195</v>
      </c>
      <c r="C547" s="191" t="s">
        <v>347</v>
      </c>
      <c r="D547" s="191" t="s">
        <v>10407</v>
      </c>
      <c r="E547" s="191" t="s">
        <v>10408</v>
      </c>
      <c r="F547" s="192" t="s">
        <v>10409</v>
      </c>
      <c r="G547" s="191">
        <v>1</v>
      </c>
      <c r="H547" s="191" t="s">
        <v>5759</v>
      </c>
      <c r="I547" s="191" t="s">
        <v>3339</v>
      </c>
      <c r="J547" s="191" t="s">
        <v>9661</v>
      </c>
      <c r="K547" s="191" t="s">
        <v>42</v>
      </c>
      <c r="L547" s="35" t="str">
        <f t="shared" si="32"/>
        <v>高田　知佳 (1)</v>
      </c>
      <c r="M547" s="34" t="str">
        <f t="shared" si="33"/>
        <v>06</v>
      </c>
      <c r="N547" s="35" t="str">
        <f t="shared" si="34"/>
        <v>Chika TAKATA (06)</v>
      </c>
      <c r="O547" s="35">
        <f t="shared" si="35"/>
        <v>200000558</v>
      </c>
    </row>
    <row r="548" spans="1:15" ht="18">
      <c r="A548" s="190">
        <v>559</v>
      </c>
      <c r="B548" s="2">
        <v>492195</v>
      </c>
      <c r="C548" s="191" t="s">
        <v>347</v>
      </c>
      <c r="D548" s="191" t="s">
        <v>10410</v>
      </c>
      <c r="E548" s="191" t="s">
        <v>10411</v>
      </c>
      <c r="F548" s="192" t="s">
        <v>8390</v>
      </c>
      <c r="G548" s="191">
        <v>1</v>
      </c>
      <c r="H548" s="191" t="s">
        <v>6946</v>
      </c>
      <c r="I548" s="191" t="s">
        <v>283</v>
      </c>
      <c r="J548" s="191" t="s">
        <v>10412</v>
      </c>
      <c r="K548" s="191" t="s">
        <v>42</v>
      </c>
      <c r="L548" s="35" t="str">
        <f t="shared" si="32"/>
        <v>落合　優希奈 (1)</v>
      </c>
      <c r="M548" s="34" t="str">
        <f t="shared" si="33"/>
        <v>06</v>
      </c>
      <c r="N548" s="35" t="str">
        <f t="shared" si="34"/>
        <v>Yukina OCHIAI (06)</v>
      </c>
      <c r="O548" s="35">
        <f t="shared" si="35"/>
        <v>200000559</v>
      </c>
    </row>
    <row r="549" spans="1:15" ht="18">
      <c r="A549" s="190">
        <v>560</v>
      </c>
      <c r="B549" s="2">
        <v>492195</v>
      </c>
      <c r="C549" s="191" t="s">
        <v>347</v>
      </c>
      <c r="D549" s="191" t="s">
        <v>10413</v>
      </c>
      <c r="E549" s="191" t="s">
        <v>10414</v>
      </c>
      <c r="F549" s="192" t="s">
        <v>7815</v>
      </c>
      <c r="G549" s="191">
        <v>1</v>
      </c>
      <c r="H549" s="191" t="s">
        <v>5762</v>
      </c>
      <c r="I549" s="191" t="s">
        <v>862</v>
      </c>
      <c r="J549" s="191" t="s">
        <v>5386</v>
      </c>
      <c r="K549" s="191" t="s">
        <v>42</v>
      </c>
      <c r="L549" s="35" t="str">
        <f t="shared" si="32"/>
        <v>梅本　育実 (1)</v>
      </c>
      <c r="M549" s="34" t="str">
        <f t="shared" si="33"/>
        <v>06</v>
      </c>
      <c r="N549" s="35" t="str">
        <f t="shared" si="34"/>
        <v>Ikumi UMEMOTO (06)</v>
      </c>
      <c r="O549" s="35">
        <f t="shared" si="35"/>
        <v>200000560</v>
      </c>
    </row>
    <row r="550" spans="1:15" ht="18">
      <c r="A550" s="190">
        <v>561</v>
      </c>
      <c r="B550" s="2">
        <v>492195</v>
      </c>
      <c r="C550" s="191" t="s">
        <v>347</v>
      </c>
      <c r="D550" s="191" t="s">
        <v>10415</v>
      </c>
      <c r="E550" s="191" t="s">
        <v>10416</v>
      </c>
      <c r="F550" s="192" t="s">
        <v>7018</v>
      </c>
      <c r="G550" s="191">
        <v>2</v>
      </c>
      <c r="H550" s="191" t="s">
        <v>6022</v>
      </c>
      <c r="I550" s="191" t="s">
        <v>4330</v>
      </c>
      <c r="J550" s="191" t="s">
        <v>996</v>
      </c>
      <c r="K550" s="191" t="s">
        <v>42</v>
      </c>
      <c r="L550" s="35" t="str">
        <f t="shared" si="32"/>
        <v>草野　美夕 (2)</v>
      </c>
      <c r="M550" s="34" t="str">
        <f t="shared" si="33"/>
        <v>06</v>
      </c>
      <c r="N550" s="35" t="str">
        <f t="shared" si="34"/>
        <v>Miyu KUSANO (06)</v>
      </c>
      <c r="O550" s="35">
        <f t="shared" si="35"/>
        <v>200000561</v>
      </c>
    </row>
    <row r="551" spans="1:15" ht="18">
      <c r="A551" s="190">
        <v>562</v>
      </c>
      <c r="B551" s="2">
        <v>492195</v>
      </c>
      <c r="C551" s="191" t="s">
        <v>347</v>
      </c>
      <c r="D551" s="191" t="s">
        <v>10417</v>
      </c>
      <c r="E551" s="191" t="s">
        <v>10418</v>
      </c>
      <c r="F551" s="192" t="s">
        <v>7734</v>
      </c>
      <c r="G551" s="191">
        <v>2</v>
      </c>
      <c r="H551" s="191" t="s">
        <v>5775</v>
      </c>
      <c r="I551" s="191" t="s">
        <v>886</v>
      </c>
      <c r="J551" s="191" t="s">
        <v>1446</v>
      </c>
      <c r="K551" s="191" t="s">
        <v>42</v>
      </c>
      <c r="L551" s="35" t="str">
        <f t="shared" si="32"/>
        <v>沖田　万由子 (2)</v>
      </c>
      <c r="M551" s="34" t="str">
        <f t="shared" si="33"/>
        <v>05</v>
      </c>
      <c r="N551" s="35" t="str">
        <f t="shared" si="34"/>
        <v>Mayuko OKITA (05)</v>
      </c>
      <c r="O551" s="35">
        <f t="shared" si="35"/>
        <v>200000562</v>
      </c>
    </row>
    <row r="552" spans="1:15" ht="18">
      <c r="A552" s="190">
        <v>563</v>
      </c>
      <c r="B552" s="2">
        <v>492232</v>
      </c>
      <c r="C552" s="191" t="s">
        <v>40</v>
      </c>
      <c r="D552" s="191" t="s">
        <v>2372</v>
      </c>
      <c r="E552" s="191" t="s">
        <v>2373</v>
      </c>
      <c r="F552" s="192" t="s">
        <v>3784</v>
      </c>
      <c r="G552" s="191">
        <v>4</v>
      </c>
      <c r="H552" s="191" t="s">
        <v>5760</v>
      </c>
      <c r="I552" s="191" t="s">
        <v>461</v>
      </c>
      <c r="J552" s="191" t="s">
        <v>2374</v>
      </c>
      <c r="K552" s="191" t="s">
        <v>42</v>
      </c>
      <c r="L552" s="35" t="str">
        <f t="shared" si="32"/>
        <v>岩田　乃映 (4)</v>
      </c>
      <c r="M552" s="34" t="str">
        <f t="shared" si="33"/>
        <v>03</v>
      </c>
      <c r="N552" s="35" t="str">
        <f t="shared" si="34"/>
        <v>Noa IWATA (03)</v>
      </c>
      <c r="O552" s="35">
        <f t="shared" si="35"/>
        <v>200000563</v>
      </c>
    </row>
    <row r="553" spans="1:15" ht="18">
      <c r="A553" s="190">
        <v>564</v>
      </c>
      <c r="B553" s="2">
        <v>492232</v>
      </c>
      <c r="C553" s="191" t="s">
        <v>40</v>
      </c>
      <c r="D553" s="191" t="s">
        <v>2375</v>
      </c>
      <c r="E553" s="191" t="s">
        <v>2376</v>
      </c>
      <c r="F553" s="192" t="s">
        <v>3785</v>
      </c>
      <c r="G553" s="191">
        <v>4</v>
      </c>
      <c r="H553" s="191" t="s">
        <v>5769</v>
      </c>
      <c r="I553" s="191" t="s">
        <v>2377</v>
      </c>
      <c r="J553" s="191" t="s">
        <v>1293</v>
      </c>
      <c r="K553" s="191" t="s">
        <v>42</v>
      </c>
      <c r="L553" s="35" t="str">
        <f t="shared" si="32"/>
        <v>忰山　碧 (4)</v>
      </c>
      <c r="M553" s="34" t="str">
        <f t="shared" si="33"/>
        <v>03</v>
      </c>
      <c r="N553" s="35" t="str">
        <f t="shared" si="34"/>
        <v>Aoi KASEYAMA (03)</v>
      </c>
      <c r="O553" s="35">
        <f t="shared" si="35"/>
        <v>200000564</v>
      </c>
    </row>
    <row r="554" spans="1:15" ht="18">
      <c r="A554" s="190">
        <v>565</v>
      </c>
      <c r="B554" s="2">
        <v>492232</v>
      </c>
      <c r="C554" s="191" t="s">
        <v>40</v>
      </c>
      <c r="D554" s="191" t="s">
        <v>2378</v>
      </c>
      <c r="E554" s="191" t="s">
        <v>2379</v>
      </c>
      <c r="F554" s="192" t="s">
        <v>3786</v>
      </c>
      <c r="G554" s="191">
        <v>4</v>
      </c>
      <c r="H554" s="191" t="s">
        <v>5760</v>
      </c>
      <c r="I554" s="191" t="s">
        <v>2380</v>
      </c>
      <c r="J554" s="191" t="s">
        <v>1340</v>
      </c>
      <c r="K554" s="191" t="s">
        <v>42</v>
      </c>
      <c r="L554" s="35" t="str">
        <f t="shared" si="32"/>
        <v>田　春菜 (4)</v>
      </c>
      <c r="M554" s="34" t="str">
        <f t="shared" si="33"/>
        <v>03</v>
      </c>
      <c r="N554" s="35" t="str">
        <f t="shared" si="34"/>
        <v>Haruna DEN (03)</v>
      </c>
      <c r="O554" s="35">
        <f t="shared" si="35"/>
        <v>200000565</v>
      </c>
    </row>
    <row r="555" spans="1:15" ht="18">
      <c r="A555" s="190">
        <v>566</v>
      </c>
      <c r="B555" s="2">
        <v>492232</v>
      </c>
      <c r="C555" s="191" t="s">
        <v>40</v>
      </c>
      <c r="D555" s="191" t="s">
        <v>2381</v>
      </c>
      <c r="E555" s="191" t="s">
        <v>2382</v>
      </c>
      <c r="F555" s="192" t="s">
        <v>3787</v>
      </c>
      <c r="G555" s="191">
        <v>4</v>
      </c>
      <c r="H555" s="191" t="s">
        <v>5759</v>
      </c>
      <c r="I555" s="191" t="s">
        <v>500</v>
      </c>
      <c r="J555" s="191" t="s">
        <v>1260</v>
      </c>
      <c r="K555" s="191" t="s">
        <v>42</v>
      </c>
      <c r="L555" s="35" t="str">
        <f t="shared" si="32"/>
        <v>辰巳　沙也加 (4)</v>
      </c>
      <c r="M555" s="34" t="str">
        <f t="shared" si="33"/>
        <v>03</v>
      </c>
      <c r="N555" s="35" t="str">
        <f t="shared" si="34"/>
        <v>Sayaka TATSUMI (03)</v>
      </c>
      <c r="O555" s="35">
        <f t="shared" si="35"/>
        <v>200000566</v>
      </c>
    </row>
    <row r="556" spans="1:15" ht="18">
      <c r="A556" s="190">
        <v>567</v>
      </c>
      <c r="B556" s="2">
        <v>492232</v>
      </c>
      <c r="C556" s="191" t="s">
        <v>40</v>
      </c>
      <c r="D556" s="191" t="s">
        <v>3788</v>
      </c>
      <c r="E556" s="191" t="s">
        <v>3245</v>
      </c>
      <c r="F556" s="192" t="s">
        <v>3789</v>
      </c>
      <c r="G556" s="191">
        <v>4</v>
      </c>
      <c r="H556" s="191" t="s">
        <v>6027</v>
      </c>
      <c r="I556" s="191" t="s">
        <v>3290</v>
      </c>
      <c r="J556" s="191" t="s">
        <v>3291</v>
      </c>
      <c r="K556" s="191" t="s">
        <v>42</v>
      </c>
      <c r="L556" s="35" t="str">
        <f t="shared" si="32"/>
        <v>髙尾　彩羽 (4)</v>
      </c>
      <c r="M556" s="34" t="str">
        <f t="shared" si="33"/>
        <v>03</v>
      </c>
      <c r="N556" s="35" t="str">
        <f t="shared" si="34"/>
        <v>Sawa TAKAO (03)</v>
      </c>
      <c r="O556" s="35">
        <f t="shared" si="35"/>
        <v>200000567</v>
      </c>
    </row>
    <row r="557" spans="1:15" ht="18">
      <c r="A557" s="190">
        <v>569</v>
      </c>
      <c r="B557" s="2">
        <v>492232</v>
      </c>
      <c r="C557" s="191" t="s">
        <v>40</v>
      </c>
      <c r="D557" s="191" t="s">
        <v>3790</v>
      </c>
      <c r="E557" s="191" t="s">
        <v>3246</v>
      </c>
      <c r="F557" s="192" t="s">
        <v>3791</v>
      </c>
      <c r="G557" s="191">
        <v>4</v>
      </c>
      <c r="H557" s="191" t="s">
        <v>5978</v>
      </c>
      <c r="I557" s="191" t="s">
        <v>46</v>
      </c>
      <c r="J557" s="191" t="s">
        <v>1266</v>
      </c>
      <c r="K557" s="191" t="s">
        <v>42</v>
      </c>
      <c r="L557" s="35" t="str">
        <f t="shared" si="32"/>
        <v>藤本　美涼 (4)</v>
      </c>
      <c r="M557" s="34" t="str">
        <f t="shared" si="33"/>
        <v>03</v>
      </c>
      <c r="N557" s="35" t="str">
        <f t="shared" si="34"/>
        <v>Misuzu FUJIMOTO (03)</v>
      </c>
      <c r="O557" s="35">
        <f t="shared" si="35"/>
        <v>200000569</v>
      </c>
    </row>
    <row r="558" spans="1:15" ht="18">
      <c r="A558" s="190">
        <v>570</v>
      </c>
      <c r="B558" s="2">
        <v>492232</v>
      </c>
      <c r="C558" s="191" t="s">
        <v>40</v>
      </c>
      <c r="D558" s="191" t="s">
        <v>4370</v>
      </c>
      <c r="E558" s="191" t="s">
        <v>4371</v>
      </c>
      <c r="F558" s="192" t="s">
        <v>4372</v>
      </c>
      <c r="G558" s="191">
        <v>3</v>
      </c>
      <c r="H558" s="191" t="s">
        <v>5760</v>
      </c>
      <c r="I558" s="191" t="s">
        <v>3292</v>
      </c>
      <c r="J558" s="191" t="s">
        <v>4373</v>
      </c>
      <c r="K558" s="191" t="s">
        <v>42</v>
      </c>
      <c r="L558" s="35" t="str">
        <f t="shared" si="32"/>
        <v>今津　花巴 (3)</v>
      </c>
      <c r="M558" s="34" t="str">
        <f t="shared" si="33"/>
        <v>04</v>
      </c>
      <c r="N558" s="35" t="str">
        <f t="shared" si="34"/>
        <v>Hanaha IMAZU (04)</v>
      </c>
      <c r="O558" s="35">
        <f t="shared" si="35"/>
        <v>200000570</v>
      </c>
    </row>
    <row r="559" spans="1:15" ht="18">
      <c r="A559" s="190">
        <v>571</v>
      </c>
      <c r="B559" s="2">
        <v>492232</v>
      </c>
      <c r="C559" s="191" t="s">
        <v>40</v>
      </c>
      <c r="D559" s="191" t="s">
        <v>4374</v>
      </c>
      <c r="E559" s="191" t="s">
        <v>4375</v>
      </c>
      <c r="F559" s="192" t="s">
        <v>3779</v>
      </c>
      <c r="G559" s="191">
        <v>3</v>
      </c>
      <c r="H559" s="191" t="s">
        <v>5759</v>
      </c>
      <c r="I559" s="191" t="s">
        <v>264</v>
      </c>
      <c r="J559" s="191" t="s">
        <v>541</v>
      </c>
      <c r="K559" s="191" t="s">
        <v>42</v>
      </c>
      <c r="L559" s="35" t="str">
        <f t="shared" si="32"/>
        <v>松田　空 (3)</v>
      </c>
      <c r="M559" s="34" t="str">
        <f t="shared" si="33"/>
        <v>04</v>
      </c>
      <c r="N559" s="35" t="str">
        <f t="shared" si="34"/>
        <v>Sora MATSUDA (04)</v>
      </c>
      <c r="O559" s="35">
        <f t="shared" si="35"/>
        <v>200000571</v>
      </c>
    </row>
    <row r="560" spans="1:15" ht="18">
      <c r="A560" s="190">
        <v>572</v>
      </c>
      <c r="B560" s="2">
        <v>492232</v>
      </c>
      <c r="C560" s="191" t="s">
        <v>40</v>
      </c>
      <c r="D560" s="191" t="s">
        <v>4382</v>
      </c>
      <c r="E560" s="191" t="s">
        <v>4383</v>
      </c>
      <c r="F560" s="192" t="s">
        <v>5123</v>
      </c>
      <c r="G560" s="191">
        <v>3</v>
      </c>
      <c r="H560" s="191" t="s">
        <v>5996</v>
      </c>
      <c r="I560" s="191" t="s">
        <v>637</v>
      </c>
      <c r="J560" s="191" t="s">
        <v>924</v>
      </c>
      <c r="K560" s="191" t="s">
        <v>42</v>
      </c>
      <c r="L560" s="35" t="str">
        <f t="shared" si="32"/>
        <v>田原　奈波 (3)</v>
      </c>
      <c r="M560" s="34" t="str">
        <f t="shared" si="33"/>
        <v>04</v>
      </c>
      <c r="N560" s="35" t="str">
        <f t="shared" si="34"/>
        <v>Nanami TAHARA (04)</v>
      </c>
      <c r="O560" s="35">
        <f t="shared" si="35"/>
        <v>200000572</v>
      </c>
    </row>
    <row r="561" spans="1:15" ht="18">
      <c r="A561" s="190">
        <v>573</v>
      </c>
      <c r="B561" s="2">
        <v>492232</v>
      </c>
      <c r="C561" s="191" t="s">
        <v>40</v>
      </c>
      <c r="D561" s="191" t="s">
        <v>4384</v>
      </c>
      <c r="E561" s="191" t="s">
        <v>4385</v>
      </c>
      <c r="F561" s="192" t="s">
        <v>5211</v>
      </c>
      <c r="G561" s="191">
        <v>3</v>
      </c>
      <c r="H561" s="191" t="s">
        <v>5760</v>
      </c>
      <c r="I561" s="191" t="s">
        <v>4386</v>
      </c>
      <c r="J561" s="191" t="s">
        <v>4387</v>
      </c>
      <c r="K561" s="191" t="s">
        <v>42</v>
      </c>
      <c r="L561" s="35" t="str">
        <f t="shared" si="32"/>
        <v>三平　紫衣 (3)</v>
      </c>
      <c r="M561" s="34" t="str">
        <f t="shared" si="33"/>
        <v>04</v>
      </c>
      <c r="N561" s="35" t="str">
        <f t="shared" si="34"/>
        <v>Shie MIHIRA (04)</v>
      </c>
      <c r="O561" s="35">
        <f t="shared" si="35"/>
        <v>200000573</v>
      </c>
    </row>
    <row r="562" spans="1:15" ht="18">
      <c r="A562" s="190">
        <v>574</v>
      </c>
      <c r="B562" s="2">
        <v>492232</v>
      </c>
      <c r="C562" s="191" t="s">
        <v>40</v>
      </c>
      <c r="D562" s="191" t="s">
        <v>10419</v>
      </c>
      <c r="E562" s="191" t="s">
        <v>10420</v>
      </c>
      <c r="F562" s="192" t="s">
        <v>6223</v>
      </c>
      <c r="G562" s="191">
        <v>3</v>
      </c>
      <c r="H562" s="191" t="s">
        <v>5759</v>
      </c>
      <c r="I562" s="191" t="s">
        <v>361</v>
      </c>
      <c r="J562" s="191" t="s">
        <v>1364</v>
      </c>
      <c r="K562" s="191" t="s">
        <v>42</v>
      </c>
      <c r="L562" s="35" t="str">
        <f t="shared" si="32"/>
        <v>和田　紗季 (3)</v>
      </c>
      <c r="M562" s="34" t="str">
        <f t="shared" si="33"/>
        <v>04</v>
      </c>
      <c r="N562" s="35" t="str">
        <f t="shared" si="34"/>
        <v>Saki WADA (04)</v>
      </c>
      <c r="O562" s="35">
        <f t="shared" si="35"/>
        <v>200000574</v>
      </c>
    </row>
    <row r="563" spans="1:15" ht="18">
      <c r="A563" s="190">
        <v>575</v>
      </c>
      <c r="B563" s="2">
        <v>492232</v>
      </c>
      <c r="C563" s="191" t="s">
        <v>40</v>
      </c>
      <c r="D563" s="191" t="s">
        <v>10421</v>
      </c>
      <c r="E563" s="191" t="s">
        <v>10422</v>
      </c>
      <c r="F563" s="192" t="s">
        <v>6614</v>
      </c>
      <c r="G563" s="191">
        <v>2</v>
      </c>
      <c r="H563" s="191" t="s">
        <v>5760</v>
      </c>
      <c r="I563" s="191" t="s">
        <v>10423</v>
      </c>
      <c r="J563" s="191" t="s">
        <v>1290</v>
      </c>
      <c r="K563" s="191" t="s">
        <v>42</v>
      </c>
      <c r="L563" s="35" t="str">
        <f t="shared" si="32"/>
        <v>吉森　あかり (2)</v>
      </c>
      <c r="M563" s="34" t="str">
        <f t="shared" si="33"/>
        <v>05</v>
      </c>
      <c r="N563" s="35" t="str">
        <f t="shared" si="34"/>
        <v>Akari YOSHIMORI (05)</v>
      </c>
      <c r="O563" s="35">
        <f t="shared" si="35"/>
        <v>200000575</v>
      </c>
    </row>
    <row r="564" spans="1:15" ht="18">
      <c r="A564" s="190">
        <v>576</v>
      </c>
      <c r="B564" s="2">
        <v>492232</v>
      </c>
      <c r="C564" s="191" t="s">
        <v>40</v>
      </c>
      <c r="D564" s="191" t="s">
        <v>10424</v>
      </c>
      <c r="E564" s="191" t="s">
        <v>10425</v>
      </c>
      <c r="F564" s="192" t="e">
        <v>#VALUE!</v>
      </c>
      <c r="G564" s="191">
        <v>2</v>
      </c>
      <c r="H564" s="191" t="s">
        <v>1427</v>
      </c>
      <c r="I564" s="191" t="s">
        <v>4001</v>
      </c>
      <c r="J564" s="191" t="s">
        <v>996</v>
      </c>
      <c r="K564" s="191" t="s">
        <v>42</v>
      </c>
      <c r="L564" s="35" t="str">
        <f t="shared" si="32"/>
        <v>開　美優 (2)</v>
      </c>
      <c r="M564" s="34" t="e">
        <f t="shared" si="33"/>
        <v>#VALUE!</v>
      </c>
      <c r="N564" s="35" t="e">
        <f t="shared" si="34"/>
        <v>#VALUE!</v>
      </c>
      <c r="O564" s="35">
        <f t="shared" si="35"/>
        <v>200000576</v>
      </c>
    </row>
    <row r="565" spans="1:15" ht="18">
      <c r="A565" s="190">
        <v>577</v>
      </c>
      <c r="B565" s="2">
        <v>492232</v>
      </c>
      <c r="C565" s="191" t="s">
        <v>40</v>
      </c>
      <c r="D565" s="191" t="s">
        <v>10426</v>
      </c>
      <c r="E565" s="191" t="s">
        <v>10427</v>
      </c>
      <c r="F565" s="192" t="s">
        <v>6292</v>
      </c>
      <c r="G565" s="191">
        <v>2</v>
      </c>
      <c r="H565" s="191" t="s">
        <v>5759</v>
      </c>
      <c r="I565" s="191" t="s">
        <v>623</v>
      </c>
      <c r="J565" s="191" t="s">
        <v>10428</v>
      </c>
      <c r="K565" s="191" t="s">
        <v>42</v>
      </c>
      <c r="L565" s="35" t="str">
        <f t="shared" si="32"/>
        <v>大久保　織 (2)</v>
      </c>
      <c r="M565" s="34" t="str">
        <f t="shared" si="33"/>
        <v>06</v>
      </c>
      <c r="N565" s="35" t="str">
        <f t="shared" si="34"/>
        <v>Shiki OKUBO (06)</v>
      </c>
      <c r="O565" s="35">
        <f t="shared" si="35"/>
        <v>200000577</v>
      </c>
    </row>
    <row r="566" spans="1:15" ht="18">
      <c r="A566" s="190">
        <v>578</v>
      </c>
      <c r="B566" s="2">
        <v>492232</v>
      </c>
      <c r="C566" s="191" t="s">
        <v>40</v>
      </c>
      <c r="D566" s="191" t="s">
        <v>10429</v>
      </c>
      <c r="E566" s="191" t="s">
        <v>10430</v>
      </c>
      <c r="F566" s="192" t="s">
        <v>6886</v>
      </c>
      <c r="G566" s="191">
        <v>2</v>
      </c>
      <c r="H566" s="191" t="s">
        <v>5759</v>
      </c>
      <c r="I566" s="191" t="s">
        <v>9687</v>
      </c>
      <c r="J566" s="191" t="s">
        <v>1262</v>
      </c>
      <c r="K566" s="191" t="s">
        <v>42</v>
      </c>
      <c r="L566" s="35" t="str">
        <f t="shared" si="32"/>
        <v>小柳　結衣 (2)</v>
      </c>
      <c r="M566" s="34" t="str">
        <f t="shared" si="33"/>
        <v>05</v>
      </c>
      <c r="N566" s="35" t="str">
        <f t="shared" si="34"/>
        <v>Yui KOYANAGI (05)</v>
      </c>
      <c r="O566" s="35">
        <f t="shared" si="35"/>
        <v>200000578</v>
      </c>
    </row>
    <row r="567" spans="1:15" ht="18">
      <c r="A567" s="190">
        <v>579</v>
      </c>
      <c r="B567" s="2">
        <v>492232</v>
      </c>
      <c r="C567" s="191" t="s">
        <v>40</v>
      </c>
      <c r="D567" s="191" t="s">
        <v>10431</v>
      </c>
      <c r="E567" s="191" t="s">
        <v>10432</v>
      </c>
      <c r="F567" s="192" t="s">
        <v>6649</v>
      </c>
      <c r="G567" s="191">
        <v>2</v>
      </c>
      <c r="H567" s="191" t="s">
        <v>5768</v>
      </c>
      <c r="I567" s="191" t="s">
        <v>862</v>
      </c>
      <c r="J567" s="191" t="s">
        <v>2164</v>
      </c>
      <c r="K567" s="191" t="s">
        <v>42</v>
      </c>
      <c r="L567" s="35" t="str">
        <f t="shared" si="32"/>
        <v>梅本　温加 (2)</v>
      </c>
      <c r="M567" s="34" t="str">
        <f t="shared" si="33"/>
        <v>05</v>
      </c>
      <c r="N567" s="35" t="str">
        <f t="shared" si="34"/>
        <v>Nodoka UMEMOTO (05)</v>
      </c>
      <c r="O567" s="35">
        <f t="shared" si="35"/>
        <v>200000579</v>
      </c>
    </row>
    <row r="568" spans="1:15" ht="18">
      <c r="A568" s="190">
        <v>580</v>
      </c>
      <c r="B568" s="2">
        <v>492232</v>
      </c>
      <c r="C568" s="191" t="s">
        <v>40</v>
      </c>
      <c r="D568" s="191" t="s">
        <v>10433</v>
      </c>
      <c r="E568" s="191" t="s">
        <v>10434</v>
      </c>
      <c r="F568" s="192" t="s">
        <v>10435</v>
      </c>
      <c r="G568" s="191">
        <v>1</v>
      </c>
      <c r="H568" s="191" t="s">
        <v>5760</v>
      </c>
      <c r="I568" s="191" t="s">
        <v>10436</v>
      </c>
      <c r="J568" s="191" t="s">
        <v>1404</v>
      </c>
      <c r="K568" s="191" t="s">
        <v>42</v>
      </c>
      <c r="L568" s="35" t="str">
        <f t="shared" si="32"/>
        <v>島崎　優実 (1)</v>
      </c>
      <c r="M568" s="34" t="str">
        <f t="shared" si="33"/>
        <v>06</v>
      </c>
      <c r="N568" s="35" t="str">
        <f t="shared" si="34"/>
        <v>Yumi SHIMAZAKI (06)</v>
      </c>
      <c r="O568" s="35">
        <f t="shared" si="35"/>
        <v>200000580</v>
      </c>
    </row>
    <row r="569" spans="1:15" ht="18">
      <c r="A569" s="190">
        <v>581</v>
      </c>
      <c r="B569" s="2">
        <v>492413</v>
      </c>
      <c r="C569" s="191" t="s">
        <v>796</v>
      </c>
      <c r="D569" s="191" t="s">
        <v>2263</v>
      </c>
      <c r="E569" s="191" t="s">
        <v>2264</v>
      </c>
      <c r="F569" s="192" t="s">
        <v>3827</v>
      </c>
      <c r="G569" s="191">
        <v>4</v>
      </c>
      <c r="H569" s="191" t="s">
        <v>5760</v>
      </c>
      <c r="I569" s="191" t="s">
        <v>2265</v>
      </c>
      <c r="J569" s="191" t="s">
        <v>2266</v>
      </c>
      <c r="K569" s="191" t="s">
        <v>42</v>
      </c>
      <c r="L569" s="35" t="str">
        <f t="shared" si="32"/>
        <v>尾中　花和 (4)</v>
      </c>
      <c r="M569" s="34" t="str">
        <f t="shared" si="33"/>
        <v>03</v>
      </c>
      <c r="N569" s="35" t="str">
        <f t="shared" si="34"/>
        <v>Hanana ONAKA (03)</v>
      </c>
      <c r="O569" s="35">
        <f t="shared" si="35"/>
        <v>200000581</v>
      </c>
    </row>
    <row r="570" spans="1:15" ht="18">
      <c r="A570" s="190">
        <v>582</v>
      </c>
      <c r="B570" s="2">
        <v>492413</v>
      </c>
      <c r="C570" s="191" t="s">
        <v>796</v>
      </c>
      <c r="D570" s="191" t="s">
        <v>4050</v>
      </c>
      <c r="E570" s="191" t="s">
        <v>4051</v>
      </c>
      <c r="F570" s="192" t="s">
        <v>3803</v>
      </c>
      <c r="G570" s="191">
        <v>4</v>
      </c>
      <c r="H570" s="191" t="s">
        <v>6571</v>
      </c>
      <c r="I570" s="191" t="s">
        <v>4052</v>
      </c>
      <c r="J570" s="191" t="s">
        <v>4053</v>
      </c>
      <c r="K570" s="191" t="s">
        <v>42</v>
      </c>
      <c r="L570" s="35" t="str">
        <f t="shared" si="32"/>
        <v>佐渡山　真雅 (4)</v>
      </c>
      <c r="M570" s="34" t="str">
        <f t="shared" si="33"/>
        <v>03</v>
      </c>
      <c r="N570" s="35" t="str">
        <f t="shared" si="34"/>
        <v>Mamiya SADOYAMA (03)</v>
      </c>
      <c r="O570" s="35">
        <f t="shared" si="35"/>
        <v>200000582</v>
      </c>
    </row>
    <row r="571" spans="1:15" ht="18">
      <c r="A571" s="190">
        <v>583</v>
      </c>
      <c r="B571" s="2">
        <v>492413</v>
      </c>
      <c r="C571" s="191" t="s">
        <v>796</v>
      </c>
      <c r="D571" s="191" t="s">
        <v>4054</v>
      </c>
      <c r="E571" s="191" t="s">
        <v>4055</v>
      </c>
      <c r="F571" s="192" t="s">
        <v>4056</v>
      </c>
      <c r="G571" s="191">
        <v>3</v>
      </c>
      <c r="H571" s="191" t="s">
        <v>5760</v>
      </c>
      <c r="I571" s="191" t="s">
        <v>499</v>
      </c>
      <c r="J571" s="191" t="s">
        <v>4057</v>
      </c>
      <c r="K571" s="191" t="s">
        <v>42</v>
      </c>
      <c r="L571" s="35" t="str">
        <f t="shared" si="32"/>
        <v>大西　文香 (3)</v>
      </c>
      <c r="M571" s="34" t="str">
        <f t="shared" si="33"/>
        <v>04</v>
      </c>
      <c r="N571" s="35" t="str">
        <f t="shared" si="34"/>
        <v>Fumika ONISHI (04)</v>
      </c>
      <c r="O571" s="35">
        <f t="shared" si="35"/>
        <v>200000583</v>
      </c>
    </row>
    <row r="572" spans="1:15" ht="18">
      <c r="A572" s="190">
        <v>584</v>
      </c>
      <c r="B572" s="2">
        <v>492413</v>
      </c>
      <c r="C572" s="191" t="s">
        <v>796</v>
      </c>
      <c r="D572" s="191" t="s">
        <v>4058</v>
      </c>
      <c r="E572" s="191" t="s">
        <v>4059</v>
      </c>
      <c r="F572" s="192" t="s">
        <v>4060</v>
      </c>
      <c r="G572" s="191">
        <v>3</v>
      </c>
      <c r="H572" s="191" t="s">
        <v>5760</v>
      </c>
      <c r="I572" s="191" t="s">
        <v>3105</v>
      </c>
      <c r="J572" s="191" t="s">
        <v>1332</v>
      </c>
      <c r="K572" s="191" t="s">
        <v>42</v>
      </c>
      <c r="L572" s="35" t="str">
        <f t="shared" si="32"/>
        <v>霞末　志歩 (3)</v>
      </c>
      <c r="M572" s="34" t="str">
        <f t="shared" si="33"/>
        <v>04</v>
      </c>
      <c r="N572" s="35" t="str">
        <f t="shared" si="34"/>
        <v>Shiho KASUE (04)</v>
      </c>
      <c r="O572" s="35">
        <f t="shared" si="35"/>
        <v>200000584</v>
      </c>
    </row>
    <row r="573" spans="1:15" ht="18">
      <c r="A573" s="190">
        <v>585</v>
      </c>
      <c r="B573" s="2">
        <v>492413</v>
      </c>
      <c r="C573" s="191" t="s">
        <v>796</v>
      </c>
      <c r="D573" s="191" t="s">
        <v>4061</v>
      </c>
      <c r="E573" s="191" t="s">
        <v>4062</v>
      </c>
      <c r="F573" s="192" t="s">
        <v>4063</v>
      </c>
      <c r="G573" s="191">
        <v>3</v>
      </c>
      <c r="H573" s="191" t="s">
        <v>6024</v>
      </c>
      <c r="I573" s="191" t="s">
        <v>2101</v>
      </c>
      <c r="J573" s="191" t="s">
        <v>299</v>
      </c>
      <c r="K573" s="191" t="s">
        <v>42</v>
      </c>
      <c r="L573" s="35" t="str">
        <f t="shared" si="32"/>
        <v>杉村　瑞稀 (3)</v>
      </c>
      <c r="M573" s="34" t="str">
        <f t="shared" si="33"/>
        <v>04</v>
      </c>
      <c r="N573" s="35" t="str">
        <f t="shared" si="34"/>
        <v>Mizuki SUGIMURA (04)</v>
      </c>
      <c r="O573" s="35">
        <f t="shared" si="35"/>
        <v>200000585</v>
      </c>
    </row>
    <row r="574" spans="1:15" ht="18">
      <c r="A574" s="190">
        <v>586</v>
      </c>
      <c r="B574" s="2">
        <v>492413</v>
      </c>
      <c r="C574" s="191" t="s">
        <v>796</v>
      </c>
      <c r="D574" s="191" t="s">
        <v>4064</v>
      </c>
      <c r="E574" s="191" t="s">
        <v>4065</v>
      </c>
      <c r="F574" s="192" t="s">
        <v>3563</v>
      </c>
      <c r="G574" s="191">
        <v>3</v>
      </c>
      <c r="H574" s="191" t="s">
        <v>5760</v>
      </c>
      <c r="I574" s="191" t="s">
        <v>3351</v>
      </c>
      <c r="J574" s="191" t="s">
        <v>1235</v>
      </c>
      <c r="K574" s="191" t="s">
        <v>42</v>
      </c>
      <c r="L574" s="35" t="str">
        <f t="shared" si="32"/>
        <v>難波　聖菜 (3)</v>
      </c>
      <c r="M574" s="34" t="str">
        <f t="shared" si="33"/>
        <v>04</v>
      </c>
      <c r="N574" s="35" t="str">
        <f t="shared" si="34"/>
        <v>Sena NAMBA (04)</v>
      </c>
      <c r="O574" s="35">
        <f t="shared" si="35"/>
        <v>200000586</v>
      </c>
    </row>
    <row r="575" spans="1:15" ht="18">
      <c r="A575" s="190">
        <v>587</v>
      </c>
      <c r="B575" s="2">
        <v>492413</v>
      </c>
      <c r="C575" s="191" t="s">
        <v>796</v>
      </c>
      <c r="D575" s="191" t="s">
        <v>4066</v>
      </c>
      <c r="E575" s="191" t="s">
        <v>4067</v>
      </c>
      <c r="F575" s="192" t="s">
        <v>4068</v>
      </c>
      <c r="G575" s="191">
        <v>3</v>
      </c>
      <c r="H575" s="191" t="s">
        <v>5760</v>
      </c>
      <c r="I575" s="191" t="s">
        <v>274</v>
      </c>
      <c r="J575" s="191" t="s">
        <v>1369</v>
      </c>
      <c r="K575" s="191" t="s">
        <v>42</v>
      </c>
      <c r="L575" s="35" t="str">
        <f t="shared" si="32"/>
        <v>山本　彩菜 (3)</v>
      </c>
      <c r="M575" s="34" t="str">
        <f t="shared" si="33"/>
        <v>04</v>
      </c>
      <c r="N575" s="35" t="str">
        <f t="shared" si="34"/>
        <v>Ayana YAMAMOTO (04)</v>
      </c>
      <c r="O575" s="35">
        <f t="shared" si="35"/>
        <v>200000587</v>
      </c>
    </row>
    <row r="576" spans="1:15" ht="18">
      <c r="A576" s="190">
        <v>588</v>
      </c>
      <c r="B576" s="2">
        <v>492413</v>
      </c>
      <c r="C576" s="191" t="s">
        <v>796</v>
      </c>
      <c r="D576" s="191" t="s">
        <v>10437</v>
      </c>
      <c r="E576" s="191" t="s">
        <v>10438</v>
      </c>
      <c r="F576" s="192" t="s">
        <v>10439</v>
      </c>
      <c r="G576" s="191">
        <v>2</v>
      </c>
      <c r="H576" s="191" t="s">
        <v>5760</v>
      </c>
      <c r="I576" s="191" t="s">
        <v>10440</v>
      </c>
      <c r="J576" s="191" t="s">
        <v>1318</v>
      </c>
      <c r="K576" s="191" t="s">
        <v>42</v>
      </c>
      <c r="L576" s="35" t="str">
        <f t="shared" si="32"/>
        <v>樽本　知夏 (2)</v>
      </c>
      <c r="M576" s="34" t="str">
        <f t="shared" si="33"/>
        <v>99</v>
      </c>
      <c r="N576" s="35" t="str">
        <f t="shared" si="34"/>
        <v>Chinatsu TARUMOTO (99)</v>
      </c>
      <c r="O576" s="35">
        <f t="shared" si="35"/>
        <v>200000588</v>
      </c>
    </row>
    <row r="577" spans="1:15" ht="18">
      <c r="A577" s="190">
        <v>589</v>
      </c>
      <c r="B577" s="2">
        <v>492413</v>
      </c>
      <c r="C577" s="191" t="s">
        <v>796</v>
      </c>
      <c r="D577" s="191" t="s">
        <v>10441</v>
      </c>
      <c r="E577" s="191" t="s">
        <v>10442</v>
      </c>
      <c r="F577" s="192" t="s">
        <v>6877</v>
      </c>
      <c r="G577" s="191">
        <v>1</v>
      </c>
      <c r="H577" s="191" t="s">
        <v>5760</v>
      </c>
      <c r="I577" s="191" t="s">
        <v>1444</v>
      </c>
      <c r="J577" s="191" t="s">
        <v>3276</v>
      </c>
      <c r="K577" s="191" t="s">
        <v>42</v>
      </c>
      <c r="L577" s="35" t="str">
        <f t="shared" si="32"/>
        <v>辻川　海月 (1)</v>
      </c>
      <c r="M577" s="34" t="str">
        <f t="shared" si="33"/>
        <v>06</v>
      </c>
      <c r="N577" s="35" t="str">
        <f t="shared" si="34"/>
        <v>Mitsuki TSUJIKAWA (06)</v>
      </c>
      <c r="O577" s="35">
        <f t="shared" si="35"/>
        <v>200000589</v>
      </c>
    </row>
    <row r="578" spans="1:15" ht="18">
      <c r="A578" s="190">
        <v>590</v>
      </c>
      <c r="B578" s="2">
        <v>492413</v>
      </c>
      <c r="C578" s="191" t="s">
        <v>796</v>
      </c>
      <c r="D578" s="191" t="s">
        <v>10443</v>
      </c>
      <c r="E578" s="191" t="s">
        <v>10444</v>
      </c>
      <c r="F578" s="192" t="s">
        <v>10445</v>
      </c>
      <c r="G578" s="191">
        <v>1</v>
      </c>
      <c r="H578" s="191" t="s">
        <v>5760</v>
      </c>
      <c r="I578" s="191" t="s">
        <v>349</v>
      </c>
      <c r="J578" s="191" t="s">
        <v>1491</v>
      </c>
      <c r="K578" s="191" t="s">
        <v>42</v>
      </c>
      <c r="L578" s="35" t="str">
        <f t="shared" ref="L578:L641" si="36">IF($A578="","",$D578&amp;" ("&amp;$G578&amp;")")</f>
        <v>橋本　結菜 (1)</v>
      </c>
      <c r="M578" s="34" t="str">
        <f t="shared" ref="M578:M641" si="37">IF($A578="","",RIGHT(YEAR($F578),2))</f>
        <v>06</v>
      </c>
      <c r="N578" s="35" t="str">
        <f t="shared" ref="N578:N641" si="38">IF($A578="","",$J578&amp;" "&amp;$I578&amp;" ("&amp;$M578&amp;")")</f>
        <v>Yuina HASHIMOTO (06)</v>
      </c>
      <c r="O578" s="35">
        <f t="shared" ref="O578:O641" si="39">IF($A578="","",200000000+$A578)</f>
        <v>200000590</v>
      </c>
    </row>
    <row r="579" spans="1:15" ht="18">
      <c r="A579" s="190">
        <v>591</v>
      </c>
      <c r="B579" s="2">
        <v>492249</v>
      </c>
      <c r="C579" s="191" t="s">
        <v>580</v>
      </c>
      <c r="D579" s="191" t="s">
        <v>2247</v>
      </c>
      <c r="E579" s="191" t="s">
        <v>2248</v>
      </c>
      <c r="F579" s="192" t="s">
        <v>3837</v>
      </c>
      <c r="G579" s="191">
        <v>4</v>
      </c>
      <c r="H579" s="191" t="s">
        <v>5768</v>
      </c>
      <c r="I579" s="191" t="s">
        <v>2249</v>
      </c>
      <c r="J579" s="191" t="s">
        <v>210</v>
      </c>
      <c r="K579" s="191" t="s">
        <v>42</v>
      </c>
      <c r="L579" s="35" t="str">
        <f t="shared" si="36"/>
        <v>新免　菜央 (4)</v>
      </c>
      <c r="M579" s="34" t="str">
        <f t="shared" si="37"/>
        <v>03</v>
      </c>
      <c r="N579" s="35" t="str">
        <f t="shared" si="38"/>
        <v>Nao SHIMMEN (03)</v>
      </c>
      <c r="O579" s="35">
        <f t="shared" si="39"/>
        <v>200000591</v>
      </c>
    </row>
    <row r="580" spans="1:15" ht="18">
      <c r="A580" s="190">
        <v>592</v>
      </c>
      <c r="B580" s="2">
        <v>492249</v>
      </c>
      <c r="C580" s="191" t="s">
        <v>580</v>
      </c>
      <c r="D580" s="191" t="s">
        <v>4019</v>
      </c>
      <c r="E580" s="191" t="s">
        <v>2250</v>
      </c>
      <c r="F580" s="192" t="s">
        <v>4020</v>
      </c>
      <c r="G580" s="191">
        <v>4</v>
      </c>
      <c r="H580" s="191" t="s">
        <v>5768</v>
      </c>
      <c r="I580" s="191" t="s">
        <v>1250</v>
      </c>
      <c r="J580" s="191" t="s">
        <v>1473</v>
      </c>
      <c r="K580" s="191" t="s">
        <v>42</v>
      </c>
      <c r="L580" s="35" t="str">
        <f t="shared" si="36"/>
        <v>御前　有莉奈 (4)</v>
      </c>
      <c r="M580" s="34" t="str">
        <f t="shared" si="37"/>
        <v>04</v>
      </c>
      <c r="N580" s="35" t="str">
        <f t="shared" si="38"/>
        <v>Yurina MISAKI (04)</v>
      </c>
      <c r="O580" s="35">
        <f t="shared" si="39"/>
        <v>200000592</v>
      </c>
    </row>
    <row r="581" spans="1:15" ht="18">
      <c r="A581" s="190">
        <v>593</v>
      </c>
      <c r="B581" s="2">
        <v>492249</v>
      </c>
      <c r="C581" s="191" t="s">
        <v>580</v>
      </c>
      <c r="D581" s="191" t="s">
        <v>2251</v>
      </c>
      <c r="E581" s="191" t="s">
        <v>2252</v>
      </c>
      <c r="F581" s="192" t="s">
        <v>4021</v>
      </c>
      <c r="G581" s="191">
        <v>4</v>
      </c>
      <c r="H581" s="191" t="s">
        <v>5946</v>
      </c>
      <c r="I581" s="191" t="s">
        <v>2253</v>
      </c>
      <c r="J581" s="191" t="s">
        <v>2254</v>
      </c>
      <c r="K581" s="191" t="s">
        <v>42</v>
      </c>
      <c r="L581" s="35" t="str">
        <f t="shared" si="36"/>
        <v>星場　麗羽 (4)</v>
      </c>
      <c r="M581" s="34" t="str">
        <f t="shared" si="37"/>
        <v>03</v>
      </c>
      <c r="N581" s="35" t="str">
        <f t="shared" si="38"/>
        <v>Uruha HOSHIBA (03)</v>
      </c>
      <c r="O581" s="35">
        <f t="shared" si="39"/>
        <v>200000593</v>
      </c>
    </row>
    <row r="582" spans="1:15" ht="18">
      <c r="A582" s="190">
        <v>594</v>
      </c>
      <c r="B582" s="2">
        <v>492249</v>
      </c>
      <c r="C582" s="191" t="s">
        <v>580</v>
      </c>
      <c r="D582" s="191" t="s">
        <v>2255</v>
      </c>
      <c r="E582" s="191" t="s">
        <v>2256</v>
      </c>
      <c r="F582" s="192" t="s">
        <v>4022</v>
      </c>
      <c r="G582" s="191">
        <v>4</v>
      </c>
      <c r="H582" s="191" t="s">
        <v>5760</v>
      </c>
      <c r="I582" s="191" t="s">
        <v>653</v>
      </c>
      <c r="J582" s="191" t="s">
        <v>1293</v>
      </c>
      <c r="K582" s="191" t="s">
        <v>42</v>
      </c>
      <c r="L582" s="35" t="str">
        <f t="shared" si="36"/>
        <v>寺本　葵 (4)</v>
      </c>
      <c r="M582" s="34" t="str">
        <f t="shared" si="37"/>
        <v>03</v>
      </c>
      <c r="N582" s="35" t="str">
        <f t="shared" si="38"/>
        <v>Aoi TERAMOTO (03)</v>
      </c>
      <c r="O582" s="35">
        <f t="shared" si="39"/>
        <v>200000594</v>
      </c>
    </row>
    <row r="583" spans="1:15" ht="18">
      <c r="A583" s="190">
        <v>595</v>
      </c>
      <c r="B583" s="2">
        <v>492249</v>
      </c>
      <c r="C583" s="191" t="s">
        <v>580</v>
      </c>
      <c r="D583" s="191" t="s">
        <v>2257</v>
      </c>
      <c r="E583" s="191" t="s">
        <v>2258</v>
      </c>
      <c r="F583" s="192" t="s">
        <v>3797</v>
      </c>
      <c r="G583" s="191">
        <v>4</v>
      </c>
      <c r="H583" s="191" t="s">
        <v>5760</v>
      </c>
      <c r="I583" s="191" t="s">
        <v>129</v>
      </c>
      <c r="J583" s="191" t="s">
        <v>1368</v>
      </c>
      <c r="K583" s="191" t="s">
        <v>42</v>
      </c>
      <c r="L583" s="35" t="str">
        <f t="shared" si="36"/>
        <v>田中　凜 (4)</v>
      </c>
      <c r="M583" s="34" t="str">
        <f t="shared" si="37"/>
        <v>03</v>
      </c>
      <c r="N583" s="35" t="str">
        <f t="shared" si="38"/>
        <v>Rin TANAKA (03)</v>
      </c>
      <c r="O583" s="35">
        <f t="shared" si="39"/>
        <v>200000595</v>
      </c>
    </row>
    <row r="584" spans="1:15" ht="18">
      <c r="A584" s="190">
        <v>596</v>
      </c>
      <c r="B584" s="2">
        <v>492249</v>
      </c>
      <c r="C584" s="191" t="s">
        <v>580</v>
      </c>
      <c r="D584" s="191" t="s">
        <v>2259</v>
      </c>
      <c r="E584" s="191" t="s">
        <v>2260</v>
      </c>
      <c r="F584" s="192" t="s">
        <v>4023</v>
      </c>
      <c r="G584" s="191">
        <v>4</v>
      </c>
      <c r="H584" s="191" t="s">
        <v>5768</v>
      </c>
      <c r="I584" s="191" t="s">
        <v>168</v>
      </c>
      <c r="J584" s="191" t="s">
        <v>488</v>
      </c>
      <c r="K584" s="191" t="s">
        <v>42</v>
      </c>
      <c r="L584" s="35" t="str">
        <f t="shared" si="36"/>
        <v>中尾　美咲 (4)</v>
      </c>
      <c r="M584" s="34" t="str">
        <f t="shared" si="37"/>
        <v>03</v>
      </c>
      <c r="N584" s="35" t="str">
        <f t="shared" si="38"/>
        <v>Misaki NAKAO (03)</v>
      </c>
      <c r="O584" s="35">
        <f t="shared" si="39"/>
        <v>200000596</v>
      </c>
    </row>
    <row r="585" spans="1:15" ht="18">
      <c r="A585" s="190">
        <v>597</v>
      </c>
      <c r="B585" s="2">
        <v>492249</v>
      </c>
      <c r="C585" s="191" t="s">
        <v>580</v>
      </c>
      <c r="D585" s="191" t="s">
        <v>3184</v>
      </c>
      <c r="E585" s="191" t="s">
        <v>3185</v>
      </c>
      <c r="F585" s="192" t="s">
        <v>4024</v>
      </c>
      <c r="G585" s="191">
        <v>4</v>
      </c>
      <c r="H585" s="191" t="s">
        <v>5759</v>
      </c>
      <c r="I585" s="191" t="s">
        <v>3269</v>
      </c>
      <c r="J585" s="191" t="s">
        <v>1410</v>
      </c>
      <c r="K585" s="191" t="s">
        <v>42</v>
      </c>
      <c r="L585" s="35" t="str">
        <f t="shared" si="36"/>
        <v>大谷　華未 (4)</v>
      </c>
      <c r="M585" s="34" t="str">
        <f t="shared" si="37"/>
        <v>03</v>
      </c>
      <c r="N585" s="35" t="str">
        <f t="shared" si="38"/>
        <v>Hanami OTANI (03)</v>
      </c>
      <c r="O585" s="35">
        <f t="shared" si="39"/>
        <v>200000597</v>
      </c>
    </row>
    <row r="586" spans="1:15" ht="18">
      <c r="A586" s="190">
        <v>598</v>
      </c>
      <c r="B586" s="2">
        <v>492249</v>
      </c>
      <c r="C586" s="191" t="s">
        <v>580</v>
      </c>
      <c r="D586" s="191" t="s">
        <v>3186</v>
      </c>
      <c r="E586" s="191" t="s">
        <v>3187</v>
      </c>
      <c r="F586" s="192" t="s">
        <v>3991</v>
      </c>
      <c r="G586" s="191">
        <v>4</v>
      </c>
      <c r="H586" s="191" t="s">
        <v>5779</v>
      </c>
      <c r="I586" s="191" t="s">
        <v>107</v>
      </c>
      <c r="J586" s="191" t="s">
        <v>1451</v>
      </c>
      <c r="K586" s="191" t="s">
        <v>42</v>
      </c>
      <c r="L586" s="35" t="str">
        <f t="shared" si="36"/>
        <v>大野　藍美 (4)</v>
      </c>
      <c r="M586" s="34" t="str">
        <f t="shared" si="37"/>
        <v>03</v>
      </c>
      <c r="N586" s="35" t="str">
        <f t="shared" si="38"/>
        <v>Aimi ONO (03)</v>
      </c>
      <c r="O586" s="35">
        <f t="shared" si="39"/>
        <v>200000598</v>
      </c>
    </row>
    <row r="587" spans="1:15" ht="18">
      <c r="A587" s="190">
        <v>599</v>
      </c>
      <c r="B587" s="2">
        <v>492249</v>
      </c>
      <c r="C587" s="191" t="s">
        <v>580</v>
      </c>
      <c r="D587" s="191" t="s">
        <v>3188</v>
      </c>
      <c r="E587" s="191" t="s">
        <v>3189</v>
      </c>
      <c r="F587" s="192" t="s">
        <v>4025</v>
      </c>
      <c r="G587" s="191">
        <v>4</v>
      </c>
      <c r="H587" s="191" t="s">
        <v>5759</v>
      </c>
      <c r="I587" s="191" t="s">
        <v>87</v>
      </c>
      <c r="J587" s="191" t="s">
        <v>1253</v>
      </c>
      <c r="K587" s="191" t="s">
        <v>42</v>
      </c>
      <c r="L587" s="35" t="str">
        <f t="shared" si="36"/>
        <v>松本　愛子 (4)</v>
      </c>
      <c r="M587" s="34" t="str">
        <f t="shared" si="37"/>
        <v>03</v>
      </c>
      <c r="N587" s="35" t="str">
        <f t="shared" si="38"/>
        <v>Aiko MATSUMOTO (03)</v>
      </c>
      <c r="O587" s="35">
        <f t="shared" si="39"/>
        <v>200000599</v>
      </c>
    </row>
    <row r="588" spans="1:15" ht="18">
      <c r="A588" s="190">
        <v>600</v>
      </c>
      <c r="B588" s="2">
        <v>492249</v>
      </c>
      <c r="C588" s="191" t="s">
        <v>580</v>
      </c>
      <c r="D588" s="191" t="s">
        <v>4402</v>
      </c>
      <c r="E588" s="191" t="s">
        <v>4403</v>
      </c>
      <c r="F588" s="192" t="s">
        <v>5015</v>
      </c>
      <c r="G588" s="191">
        <v>3</v>
      </c>
      <c r="H588" s="191" t="s">
        <v>5779</v>
      </c>
      <c r="I588" s="191" t="s">
        <v>72</v>
      </c>
      <c r="J588" s="191" t="s">
        <v>1351</v>
      </c>
      <c r="K588" s="191" t="s">
        <v>42</v>
      </c>
      <c r="L588" s="35" t="str">
        <f t="shared" si="36"/>
        <v>伊藤　愛織 (3)</v>
      </c>
      <c r="M588" s="34" t="str">
        <f t="shared" si="37"/>
        <v>04</v>
      </c>
      <c r="N588" s="35" t="str">
        <f t="shared" si="38"/>
        <v>Airi ITO (04)</v>
      </c>
      <c r="O588" s="35">
        <f t="shared" si="39"/>
        <v>200000600</v>
      </c>
    </row>
    <row r="589" spans="1:15" ht="18">
      <c r="A589" s="190">
        <v>601</v>
      </c>
      <c r="B589" s="2">
        <v>492249</v>
      </c>
      <c r="C589" s="191" t="s">
        <v>580</v>
      </c>
      <c r="D589" s="191" t="s">
        <v>4404</v>
      </c>
      <c r="E589" s="191" t="s">
        <v>4405</v>
      </c>
      <c r="F589" s="192" t="s">
        <v>4164</v>
      </c>
      <c r="G589" s="191">
        <v>3</v>
      </c>
      <c r="H589" s="191" t="s">
        <v>5779</v>
      </c>
      <c r="I589" s="191" t="s">
        <v>4406</v>
      </c>
      <c r="J589" s="191" t="s">
        <v>1277</v>
      </c>
      <c r="K589" s="191" t="s">
        <v>42</v>
      </c>
      <c r="L589" s="35" t="str">
        <f t="shared" si="36"/>
        <v>住谷　春歌 (3)</v>
      </c>
      <c r="M589" s="34" t="str">
        <f t="shared" si="37"/>
        <v>04</v>
      </c>
      <c r="N589" s="35" t="str">
        <f t="shared" si="38"/>
        <v>Haruka SUMITANI (04)</v>
      </c>
      <c r="O589" s="35">
        <f t="shared" si="39"/>
        <v>200000601</v>
      </c>
    </row>
    <row r="590" spans="1:15" ht="18">
      <c r="A590" s="190">
        <v>602</v>
      </c>
      <c r="B590" s="2">
        <v>492249</v>
      </c>
      <c r="C590" s="191" t="s">
        <v>580</v>
      </c>
      <c r="D590" s="191" t="s">
        <v>4407</v>
      </c>
      <c r="E590" s="191" t="s">
        <v>4408</v>
      </c>
      <c r="F590" s="192" t="s">
        <v>3963</v>
      </c>
      <c r="G590" s="191">
        <v>3</v>
      </c>
      <c r="H590" s="191" t="s">
        <v>5768</v>
      </c>
      <c r="I590" s="191" t="s">
        <v>298</v>
      </c>
      <c r="J590" s="191" t="s">
        <v>4409</v>
      </c>
      <c r="K590" s="191" t="s">
        <v>42</v>
      </c>
      <c r="L590" s="35" t="str">
        <f t="shared" si="36"/>
        <v>中西　桃美 (3)</v>
      </c>
      <c r="M590" s="34" t="str">
        <f t="shared" si="37"/>
        <v>04</v>
      </c>
      <c r="N590" s="35" t="str">
        <f t="shared" si="38"/>
        <v>Momomi NAKANISHI (04)</v>
      </c>
      <c r="O590" s="35">
        <f t="shared" si="39"/>
        <v>200000602</v>
      </c>
    </row>
    <row r="591" spans="1:15" ht="18">
      <c r="A591" s="190">
        <v>603</v>
      </c>
      <c r="B591" s="2">
        <v>492249</v>
      </c>
      <c r="C591" s="191" t="s">
        <v>580</v>
      </c>
      <c r="D591" s="191" t="s">
        <v>4410</v>
      </c>
      <c r="E591" s="191" t="s">
        <v>4411</v>
      </c>
      <c r="F591" s="192" t="s">
        <v>7874</v>
      </c>
      <c r="G591" s="191">
        <v>3</v>
      </c>
      <c r="H591" s="191" t="s">
        <v>6024</v>
      </c>
      <c r="I591" s="191" t="s">
        <v>477</v>
      </c>
      <c r="J591" s="191" t="s">
        <v>4412</v>
      </c>
      <c r="K591" s="191" t="s">
        <v>42</v>
      </c>
      <c r="L591" s="35" t="str">
        <f t="shared" si="36"/>
        <v>曽根　千鈴 (3)</v>
      </c>
      <c r="M591" s="34" t="str">
        <f t="shared" si="37"/>
        <v>04</v>
      </c>
      <c r="N591" s="35" t="str">
        <f t="shared" si="38"/>
        <v>Chisuzu SONE (04)</v>
      </c>
      <c r="O591" s="35">
        <f t="shared" si="39"/>
        <v>200000603</v>
      </c>
    </row>
    <row r="592" spans="1:15" ht="18">
      <c r="A592" s="190">
        <v>604</v>
      </c>
      <c r="B592" s="2">
        <v>492249</v>
      </c>
      <c r="C592" s="191" t="s">
        <v>580</v>
      </c>
      <c r="D592" s="191" t="s">
        <v>10446</v>
      </c>
      <c r="E592" s="191" t="s">
        <v>10447</v>
      </c>
      <c r="F592" s="192" t="s">
        <v>7482</v>
      </c>
      <c r="G592" s="191">
        <v>2</v>
      </c>
      <c r="H592" s="191" t="s">
        <v>5760</v>
      </c>
      <c r="I592" s="191" t="s">
        <v>458</v>
      </c>
      <c r="J592" s="191" t="s">
        <v>996</v>
      </c>
      <c r="K592" s="191" t="s">
        <v>42</v>
      </c>
      <c r="L592" s="35" t="str">
        <f t="shared" si="36"/>
        <v>河合　美憂 (2)</v>
      </c>
      <c r="M592" s="34" t="str">
        <f t="shared" si="37"/>
        <v>06</v>
      </c>
      <c r="N592" s="35" t="str">
        <f t="shared" si="38"/>
        <v>Miyu KAWAI (06)</v>
      </c>
      <c r="O592" s="35">
        <f t="shared" si="39"/>
        <v>200000604</v>
      </c>
    </row>
    <row r="593" spans="1:15" ht="18">
      <c r="A593" s="190">
        <v>605</v>
      </c>
      <c r="B593" s="2">
        <v>492249</v>
      </c>
      <c r="C593" s="191" t="s">
        <v>580</v>
      </c>
      <c r="D593" s="191" t="s">
        <v>10448</v>
      </c>
      <c r="E593" s="191" t="s">
        <v>10449</v>
      </c>
      <c r="F593" s="192" t="s">
        <v>8326</v>
      </c>
      <c r="G593" s="191">
        <v>1</v>
      </c>
      <c r="H593" s="191" t="s">
        <v>6024</v>
      </c>
      <c r="I593" s="191" t="s">
        <v>69</v>
      </c>
      <c r="J593" s="191" t="s">
        <v>10450</v>
      </c>
      <c r="K593" s="191" t="s">
        <v>42</v>
      </c>
      <c r="L593" s="35" t="str">
        <f t="shared" si="36"/>
        <v>八木　美都 (1)</v>
      </c>
      <c r="M593" s="34" t="str">
        <f t="shared" si="37"/>
        <v>07</v>
      </c>
      <c r="N593" s="35" t="str">
        <f t="shared" si="38"/>
        <v>Mito YAGI (07)</v>
      </c>
      <c r="O593" s="35">
        <f t="shared" si="39"/>
        <v>200000605</v>
      </c>
    </row>
    <row r="594" spans="1:15" ht="18">
      <c r="A594" s="190">
        <v>606</v>
      </c>
      <c r="B594" s="2">
        <v>492249</v>
      </c>
      <c r="C594" s="191" t="s">
        <v>580</v>
      </c>
      <c r="D594" s="191" t="s">
        <v>10451</v>
      </c>
      <c r="E594" s="191" t="s">
        <v>10452</v>
      </c>
      <c r="F594" s="192" t="s">
        <v>8003</v>
      </c>
      <c r="G594" s="191">
        <v>1</v>
      </c>
      <c r="H594" s="191" t="s">
        <v>5779</v>
      </c>
      <c r="I594" s="191" t="s">
        <v>485</v>
      </c>
      <c r="J594" s="191" t="s">
        <v>1326</v>
      </c>
      <c r="K594" s="191" t="s">
        <v>42</v>
      </c>
      <c r="L594" s="35" t="str">
        <f t="shared" si="36"/>
        <v>三浦　陽菜 (1)</v>
      </c>
      <c r="M594" s="34" t="str">
        <f t="shared" si="37"/>
        <v>06</v>
      </c>
      <c r="N594" s="35" t="str">
        <f t="shared" si="38"/>
        <v>Hina MIURA (06)</v>
      </c>
      <c r="O594" s="35">
        <f t="shared" si="39"/>
        <v>200000606</v>
      </c>
    </row>
    <row r="595" spans="1:15" ht="18">
      <c r="A595" s="190">
        <v>607</v>
      </c>
      <c r="B595" s="2">
        <v>492249</v>
      </c>
      <c r="C595" s="191" t="s">
        <v>580</v>
      </c>
      <c r="D595" s="191" t="s">
        <v>10453</v>
      </c>
      <c r="E595" s="191" t="s">
        <v>10454</v>
      </c>
      <c r="F595" s="192" t="s">
        <v>8396</v>
      </c>
      <c r="G595" s="191">
        <v>1</v>
      </c>
      <c r="H595" s="191" t="s">
        <v>5830</v>
      </c>
      <c r="I595" s="191" t="s">
        <v>10455</v>
      </c>
      <c r="J595" s="191" t="s">
        <v>1456</v>
      </c>
      <c r="K595" s="191" t="s">
        <v>42</v>
      </c>
      <c r="L595" s="35" t="str">
        <f t="shared" si="36"/>
        <v>潮田　蘭 (1)</v>
      </c>
      <c r="M595" s="34" t="str">
        <f t="shared" si="37"/>
        <v>07</v>
      </c>
      <c r="N595" s="35" t="str">
        <f t="shared" si="38"/>
        <v>Ran USHIODA (07)</v>
      </c>
      <c r="O595" s="35">
        <f t="shared" si="39"/>
        <v>200000607</v>
      </c>
    </row>
    <row r="596" spans="1:15" ht="18">
      <c r="A596" s="190">
        <v>608</v>
      </c>
      <c r="B596" s="2">
        <v>490048</v>
      </c>
      <c r="C596" s="191" t="s">
        <v>536</v>
      </c>
      <c r="D596" s="191" t="s">
        <v>1336</v>
      </c>
      <c r="E596" s="191" t="s">
        <v>1337</v>
      </c>
      <c r="F596" s="192" t="s">
        <v>3977</v>
      </c>
      <c r="G596" s="191" t="s">
        <v>501</v>
      </c>
      <c r="H596" s="191" t="s">
        <v>5760</v>
      </c>
      <c r="I596" s="191" t="s">
        <v>367</v>
      </c>
      <c r="J596" s="191" t="s">
        <v>1283</v>
      </c>
      <c r="K596" s="191" t="s">
        <v>42</v>
      </c>
      <c r="L596" s="35" t="str">
        <f t="shared" si="36"/>
        <v>三好　紗椰 (M2)</v>
      </c>
      <c r="M596" s="34" t="str">
        <f t="shared" si="37"/>
        <v>01</v>
      </c>
      <c r="N596" s="35" t="str">
        <f t="shared" si="38"/>
        <v>Saya MIYOSHI (01)</v>
      </c>
      <c r="O596" s="35">
        <f t="shared" si="39"/>
        <v>200000608</v>
      </c>
    </row>
    <row r="597" spans="1:15" ht="18">
      <c r="A597" s="190">
        <v>609</v>
      </c>
      <c r="B597" s="2">
        <v>490048</v>
      </c>
      <c r="C597" s="191" t="s">
        <v>536</v>
      </c>
      <c r="D597" s="191" t="s">
        <v>1338</v>
      </c>
      <c r="E597" s="191" t="s">
        <v>1339</v>
      </c>
      <c r="F597" s="192" t="s">
        <v>3978</v>
      </c>
      <c r="G597" s="191">
        <v>6</v>
      </c>
      <c r="H597" s="191" t="s">
        <v>5760</v>
      </c>
      <c r="I597" s="191" t="s">
        <v>2239</v>
      </c>
      <c r="J597" s="191" t="s">
        <v>1310</v>
      </c>
      <c r="K597" s="191" t="s">
        <v>42</v>
      </c>
      <c r="L597" s="35" t="str">
        <f t="shared" si="36"/>
        <v>日野谷　レナ (6)</v>
      </c>
      <c r="M597" s="34" t="str">
        <f t="shared" si="37"/>
        <v>01</v>
      </c>
      <c r="N597" s="35" t="str">
        <f t="shared" si="38"/>
        <v>Rena HINOTANI (01)</v>
      </c>
      <c r="O597" s="35">
        <f t="shared" si="39"/>
        <v>200000609</v>
      </c>
    </row>
    <row r="598" spans="1:15" ht="18">
      <c r="A598" s="190">
        <v>610</v>
      </c>
      <c r="B598" s="2">
        <v>490048</v>
      </c>
      <c r="C598" s="191" t="s">
        <v>536</v>
      </c>
      <c r="D598" s="191" t="s">
        <v>1488</v>
      </c>
      <c r="E598" s="191" t="s">
        <v>1489</v>
      </c>
      <c r="F598" s="192" t="s">
        <v>3519</v>
      </c>
      <c r="G598" s="191" t="s">
        <v>172</v>
      </c>
      <c r="H598" s="191" t="s">
        <v>6128</v>
      </c>
      <c r="I598" s="191" t="s">
        <v>1490</v>
      </c>
      <c r="J598" s="191" t="s">
        <v>1296</v>
      </c>
      <c r="K598" s="191" t="s">
        <v>42</v>
      </c>
      <c r="L598" s="35" t="str">
        <f t="shared" si="36"/>
        <v>篠田　佳奈 (M1)</v>
      </c>
      <c r="M598" s="34" t="str">
        <f t="shared" si="37"/>
        <v>02</v>
      </c>
      <c r="N598" s="35" t="str">
        <f t="shared" si="38"/>
        <v>Kana SHINODA (02)</v>
      </c>
      <c r="O598" s="35">
        <f t="shared" si="39"/>
        <v>200000610</v>
      </c>
    </row>
    <row r="599" spans="1:15" ht="18">
      <c r="A599" s="190">
        <v>611</v>
      </c>
      <c r="B599" s="2">
        <v>490048</v>
      </c>
      <c r="C599" s="191" t="s">
        <v>536</v>
      </c>
      <c r="D599" s="191" t="s">
        <v>3199</v>
      </c>
      <c r="E599" s="191" t="s">
        <v>3200</v>
      </c>
      <c r="F599" s="192" t="s">
        <v>3981</v>
      </c>
      <c r="G599" s="191">
        <v>4</v>
      </c>
      <c r="H599" s="191" t="s">
        <v>5775</v>
      </c>
      <c r="I599" s="191" t="s">
        <v>1032</v>
      </c>
      <c r="J599" s="191" t="s">
        <v>1491</v>
      </c>
      <c r="K599" s="191" t="s">
        <v>42</v>
      </c>
      <c r="L599" s="35" t="str">
        <f t="shared" si="36"/>
        <v>小倉　唯愛 (4)</v>
      </c>
      <c r="M599" s="34" t="str">
        <f t="shared" si="37"/>
        <v>03</v>
      </c>
      <c r="N599" s="35" t="str">
        <f t="shared" si="38"/>
        <v>Yuina OGURA (03)</v>
      </c>
      <c r="O599" s="35">
        <f t="shared" si="39"/>
        <v>200000611</v>
      </c>
    </row>
    <row r="600" spans="1:15" ht="18">
      <c r="A600" s="190">
        <v>612</v>
      </c>
      <c r="B600" s="2">
        <v>490048</v>
      </c>
      <c r="C600" s="191" t="s">
        <v>536</v>
      </c>
      <c r="D600" s="191" t="s">
        <v>3201</v>
      </c>
      <c r="E600" s="191" t="s">
        <v>3202</v>
      </c>
      <c r="F600" s="192" t="s">
        <v>3982</v>
      </c>
      <c r="G600" s="191">
        <v>4</v>
      </c>
      <c r="H600" s="191" t="s">
        <v>6440</v>
      </c>
      <c r="I600" s="191" t="s">
        <v>1203</v>
      </c>
      <c r="J600" s="191" t="s">
        <v>1456</v>
      </c>
      <c r="K600" s="191" t="s">
        <v>42</v>
      </c>
      <c r="L600" s="35" t="str">
        <f t="shared" si="36"/>
        <v>平松　藍 (4)</v>
      </c>
      <c r="M600" s="34" t="str">
        <f t="shared" si="37"/>
        <v>02</v>
      </c>
      <c r="N600" s="35" t="str">
        <f t="shared" si="38"/>
        <v>Ran HIRAMATSU (02)</v>
      </c>
      <c r="O600" s="35">
        <f t="shared" si="39"/>
        <v>200000612</v>
      </c>
    </row>
    <row r="601" spans="1:15" ht="18">
      <c r="A601" s="190">
        <v>613</v>
      </c>
      <c r="B601" s="2">
        <v>490048</v>
      </c>
      <c r="C601" s="191" t="s">
        <v>536</v>
      </c>
      <c r="D601" s="191" t="s">
        <v>3203</v>
      </c>
      <c r="E601" s="191" t="s">
        <v>3204</v>
      </c>
      <c r="F601" s="192" t="s">
        <v>3878</v>
      </c>
      <c r="G601" s="191" t="s">
        <v>172</v>
      </c>
      <c r="H601" s="191" t="s">
        <v>5761</v>
      </c>
      <c r="I601" s="191" t="s">
        <v>415</v>
      </c>
      <c r="J601" s="191" t="s">
        <v>1328</v>
      </c>
      <c r="K601" s="191" t="s">
        <v>42</v>
      </c>
      <c r="L601" s="35" t="str">
        <f t="shared" si="36"/>
        <v>中野　直子 (M1)</v>
      </c>
      <c r="M601" s="34" t="str">
        <f t="shared" si="37"/>
        <v>02</v>
      </c>
      <c r="N601" s="35" t="str">
        <f t="shared" si="38"/>
        <v>Naoko NAKANO (02)</v>
      </c>
      <c r="O601" s="35">
        <f t="shared" si="39"/>
        <v>200000613</v>
      </c>
    </row>
    <row r="602" spans="1:15" ht="18">
      <c r="A602" s="190">
        <v>614</v>
      </c>
      <c r="B602" s="2">
        <v>490048</v>
      </c>
      <c r="C602" s="191" t="s">
        <v>536</v>
      </c>
      <c r="D602" s="191" t="s">
        <v>3984</v>
      </c>
      <c r="E602" s="191" t="s">
        <v>3985</v>
      </c>
      <c r="F602" s="192" t="s">
        <v>3602</v>
      </c>
      <c r="G602" s="191">
        <v>4</v>
      </c>
      <c r="H602" s="191" t="s">
        <v>6025</v>
      </c>
      <c r="I602" s="191" t="s">
        <v>136</v>
      </c>
      <c r="J602" s="191" t="s">
        <v>3986</v>
      </c>
      <c r="K602" s="191" t="s">
        <v>42</v>
      </c>
      <c r="L602" s="35" t="str">
        <f t="shared" si="36"/>
        <v>齋藤　虹香 (4)</v>
      </c>
      <c r="M602" s="34" t="str">
        <f t="shared" si="37"/>
        <v>03</v>
      </c>
      <c r="N602" s="35" t="str">
        <f t="shared" si="38"/>
        <v>Nijika SAITO (03)</v>
      </c>
      <c r="O602" s="35">
        <f t="shared" si="39"/>
        <v>200000614</v>
      </c>
    </row>
    <row r="603" spans="1:15" ht="18">
      <c r="A603" s="190">
        <v>615</v>
      </c>
      <c r="B603" s="2">
        <v>490048</v>
      </c>
      <c r="C603" s="191" t="s">
        <v>536</v>
      </c>
      <c r="D603" s="191" t="s">
        <v>3987</v>
      </c>
      <c r="E603" s="191" t="s">
        <v>3988</v>
      </c>
      <c r="F603" s="192" t="s">
        <v>3983</v>
      </c>
      <c r="G603" s="191" t="s">
        <v>172</v>
      </c>
      <c r="H603" s="191" t="s">
        <v>5779</v>
      </c>
      <c r="I603" s="191" t="s">
        <v>555</v>
      </c>
      <c r="J603" s="191" t="s">
        <v>1312</v>
      </c>
      <c r="K603" s="191" t="s">
        <v>42</v>
      </c>
      <c r="L603" s="35" t="str">
        <f t="shared" si="36"/>
        <v>平岡　雪乃 (M1)</v>
      </c>
      <c r="M603" s="34" t="str">
        <f t="shared" si="37"/>
        <v>03</v>
      </c>
      <c r="N603" s="35" t="str">
        <f t="shared" si="38"/>
        <v>Yukino HIRAOKA (03)</v>
      </c>
      <c r="O603" s="35">
        <f t="shared" si="39"/>
        <v>200000615</v>
      </c>
    </row>
    <row r="604" spans="1:15" ht="18">
      <c r="A604" s="190">
        <v>616</v>
      </c>
      <c r="B604" s="2">
        <v>490048</v>
      </c>
      <c r="C604" s="191" t="s">
        <v>536</v>
      </c>
      <c r="D604" s="191" t="s">
        <v>4444</v>
      </c>
      <c r="E604" s="191" t="s">
        <v>4445</v>
      </c>
      <c r="F604" s="192" t="s">
        <v>10456</v>
      </c>
      <c r="G604" s="191">
        <v>3</v>
      </c>
      <c r="H604" s="191" t="s">
        <v>5762</v>
      </c>
      <c r="I604" s="191" t="s">
        <v>422</v>
      </c>
      <c r="J604" s="191" t="s">
        <v>4446</v>
      </c>
      <c r="K604" s="191" t="s">
        <v>42</v>
      </c>
      <c r="L604" s="35" t="str">
        <f t="shared" si="36"/>
        <v>濱口　姫生 (3)</v>
      </c>
      <c r="M604" s="34" t="str">
        <f t="shared" si="37"/>
        <v>04</v>
      </c>
      <c r="N604" s="35" t="str">
        <f t="shared" si="38"/>
        <v>Hinari HAMAGUCHI (04)</v>
      </c>
      <c r="O604" s="35">
        <f t="shared" si="39"/>
        <v>200000616</v>
      </c>
    </row>
    <row r="605" spans="1:15" ht="18">
      <c r="A605" s="190">
        <v>617</v>
      </c>
      <c r="B605" s="2">
        <v>490048</v>
      </c>
      <c r="C605" s="191" t="s">
        <v>536</v>
      </c>
      <c r="D605" s="191" t="s">
        <v>10457</v>
      </c>
      <c r="E605" s="191" t="s">
        <v>10458</v>
      </c>
      <c r="F605" s="192" t="s">
        <v>5460</v>
      </c>
      <c r="G605" s="191">
        <v>3</v>
      </c>
      <c r="H605" s="191" t="s">
        <v>5761</v>
      </c>
      <c r="I605" s="191" t="s">
        <v>476</v>
      </c>
      <c r="J605" s="191" t="s">
        <v>1390</v>
      </c>
      <c r="K605" s="191" t="s">
        <v>42</v>
      </c>
      <c r="L605" s="35" t="str">
        <f t="shared" si="36"/>
        <v>奥村　恵美 (3)</v>
      </c>
      <c r="M605" s="34" t="str">
        <f t="shared" si="37"/>
        <v>04</v>
      </c>
      <c r="N605" s="35" t="str">
        <f t="shared" si="38"/>
        <v>Emi OKUMURA (04)</v>
      </c>
      <c r="O605" s="35">
        <f t="shared" si="39"/>
        <v>200000617</v>
      </c>
    </row>
    <row r="606" spans="1:15" ht="18">
      <c r="A606" s="190">
        <v>618</v>
      </c>
      <c r="B606" s="2">
        <v>490048</v>
      </c>
      <c r="C606" s="191" t="s">
        <v>536</v>
      </c>
      <c r="D606" s="191" t="s">
        <v>10459</v>
      </c>
      <c r="E606" s="191" t="s">
        <v>10460</v>
      </c>
      <c r="F606" s="192" t="s">
        <v>4199</v>
      </c>
      <c r="G606" s="191">
        <v>3</v>
      </c>
      <c r="H606" s="191" t="s">
        <v>6216</v>
      </c>
      <c r="I606" s="191" t="s">
        <v>858</v>
      </c>
      <c r="J606" s="191" t="s">
        <v>1343</v>
      </c>
      <c r="K606" s="191" t="s">
        <v>42</v>
      </c>
      <c r="L606" s="35" t="str">
        <f t="shared" si="36"/>
        <v>服部　颯希 (3)</v>
      </c>
      <c r="M606" s="34" t="str">
        <f t="shared" si="37"/>
        <v>04</v>
      </c>
      <c r="N606" s="35" t="str">
        <f t="shared" si="38"/>
        <v>Satsuki HATTORI (04)</v>
      </c>
      <c r="O606" s="35">
        <f t="shared" si="39"/>
        <v>200000618</v>
      </c>
    </row>
    <row r="607" spans="1:15" ht="18">
      <c r="A607" s="190">
        <v>619</v>
      </c>
      <c r="B607" s="2">
        <v>490048</v>
      </c>
      <c r="C607" s="191" t="s">
        <v>536</v>
      </c>
      <c r="D607" s="191" t="s">
        <v>10461</v>
      </c>
      <c r="E607" s="191" t="s">
        <v>10462</v>
      </c>
      <c r="F607" s="192" t="s">
        <v>4818</v>
      </c>
      <c r="G607" s="191">
        <v>3</v>
      </c>
      <c r="H607" s="191" t="s">
        <v>6220</v>
      </c>
      <c r="I607" s="191" t="s">
        <v>8834</v>
      </c>
      <c r="J607" s="191" t="s">
        <v>1266</v>
      </c>
      <c r="K607" s="191" t="s">
        <v>42</v>
      </c>
      <c r="L607" s="35" t="str">
        <f t="shared" si="36"/>
        <v>有村　実寿々 (3)</v>
      </c>
      <c r="M607" s="34" t="str">
        <f t="shared" si="37"/>
        <v>04</v>
      </c>
      <c r="N607" s="35" t="str">
        <f t="shared" si="38"/>
        <v>Misuzu ARIMURA (04)</v>
      </c>
      <c r="O607" s="35">
        <f t="shared" si="39"/>
        <v>200000619</v>
      </c>
    </row>
    <row r="608" spans="1:15" ht="18">
      <c r="A608" s="190">
        <v>620</v>
      </c>
      <c r="B608" s="2">
        <v>490048</v>
      </c>
      <c r="C608" s="191" t="s">
        <v>536</v>
      </c>
      <c r="D608" s="191" t="s">
        <v>10463</v>
      </c>
      <c r="E608" s="191" t="s">
        <v>10464</v>
      </c>
      <c r="F608" s="192" t="s">
        <v>6258</v>
      </c>
      <c r="G608" s="191">
        <v>2</v>
      </c>
      <c r="H608" s="191" t="s">
        <v>5761</v>
      </c>
      <c r="I608" s="191" t="s">
        <v>412</v>
      </c>
      <c r="J608" s="191" t="s">
        <v>1285</v>
      </c>
      <c r="K608" s="191" t="s">
        <v>42</v>
      </c>
      <c r="L608" s="35" t="str">
        <f t="shared" si="36"/>
        <v>髙木　こころ (2)</v>
      </c>
      <c r="M608" s="34" t="str">
        <f t="shared" si="37"/>
        <v>05</v>
      </c>
      <c r="N608" s="35" t="str">
        <f t="shared" si="38"/>
        <v>Kokoro TAKAGI (05)</v>
      </c>
      <c r="O608" s="35">
        <f t="shared" si="39"/>
        <v>200000620</v>
      </c>
    </row>
    <row r="609" spans="1:15" ht="18">
      <c r="A609" s="190">
        <v>621</v>
      </c>
      <c r="B609" s="2">
        <v>490048</v>
      </c>
      <c r="C609" s="191" t="s">
        <v>536</v>
      </c>
      <c r="D609" s="191" t="s">
        <v>10465</v>
      </c>
      <c r="E609" s="191" t="s">
        <v>10466</v>
      </c>
      <c r="F609" s="192" t="s">
        <v>10467</v>
      </c>
      <c r="G609" s="191">
        <v>2</v>
      </c>
      <c r="H609" s="191" t="s">
        <v>6025</v>
      </c>
      <c r="I609" s="191" t="s">
        <v>263</v>
      </c>
      <c r="J609" s="191" t="s">
        <v>1397</v>
      </c>
      <c r="K609" s="191" t="s">
        <v>42</v>
      </c>
      <c r="L609" s="35" t="str">
        <f t="shared" si="36"/>
        <v>西村　日菜子 (2)</v>
      </c>
      <c r="M609" s="34" t="str">
        <f t="shared" si="37"/>
        <v>04</v>
      </c>
      <c r="N609" s="35" t="str">
        <f t="shared" si="38"/>
        <v>Hinako NISHIMURA (04)</v>
      </c>
      <c r="O609" s="35">
        <f t="shared" si="39"/>
        <v>200000621</v>
      </c>
    </row>
    <row r="610" spans="1:15" ht="18">
      <c r="A610" s="190">
        <v>622</v>
      </c>
      <c r="B610" s="2">
        <v>490048</v>
      </c>
      <c r="C610" s="191" t="s">
        <v>536</v>
      </c>
      <c r="D610" s="191" t="s">
        <v>10468</v>
      </c>
      <c r="E610" s="191" t="s">
        <v>10469</v>
      </c>
      <c r="F610" s="192" t="s">
        <v>6047</v>
      </c>
      <c r="G610" s="191">
        <v>2</v>
      </c>
      <c r="H610" s="191" t="s">
        <v>6440</v>
      </c>
      <c r="I610" s="191" t="s">
        <v>297</v>
      </c>
      <c r="J610" s="191" t="s">
        <v>1292</v>
      </c>
      <c r="K610" s="191" t="s">
        <v>42</v>
      </c>
      <c r="L610" s="35" t="str">
        <f t="shared" si="36"/>
        <v>中澤　ひなた (2)</v>
      </c>
      <c r="M610" s="34" t="str">
        <f t="shared" si="37"/>
        <v>05</v>
      </c>
      <c r="N610" s="35" t="str">
        <f t="shared" si="38"/>
        <v>Hinata NAKAZAWA (05)</v>
      </c>
      <c r="O610" s="35">
        <f t="shared" si="39"/>
        <v>200000622</v>
      </c>
    </row>
    <row r="611" spans="1:15" ht="18">
      <c r="A611" s="190">
        <v>623</v>
      </c>
      <c r="B611" s="2">
        <v>490048</v>
      </c>
      <c r="C611" s="191" t="s">
        <v>536</v>
      </c>
      <c r="D611" s="191" t="s">
        <v>10470</v>
      </c>
      <c r="E611" s="191" t="s">
        <v>10471</v>
      </c>
      <c r="F611" s="192" t="s">
        <v>4712</v>
      </c>
      <c r="G611" s="191">
        <v>2</v>
      </c>
      <c r="H611" s="191" t="s">
        <v>249</v>
      </c>
      <c r="I611" s="191" t="s">
        <v>328</v>
      </c>
      <c r="J611" s="191" t="s">
        <v>10472</v>
      </c>
      <c r="K611" s="191" t="s">
        <v>42</v>
      </c>
      <c r="L611" s="35" t="str">
        <f t="shared" si="36"/>
        <v>田口　晴海 (2)</v>
      </c>
      <c r="M611" s="34" t="str">
        <f t="shared" si="37"/>
        <v>04</v>
      </c>
      <c r="N611" s="35" t="str">
        <f t="shared" si="38"/>
        <v>Harumi TAGUCHI (04)</v>
      </c>
      <c r="O611" s="35">
        <f t="shared" si="39"/>
        <v>200000623</v>
      </c>
    </row>
    <row r="612" spans="1:15" ht="18">
      <c r="A612" s="190">
        <v>624</v>
      </c>
      <c r="B612" s="2">
        <v>490048</v>
      </c>
      <c r="C612" s="191" t="s">
        <v>536</v>
      </c>
      <c r="D612" s="191" t="s">
        <v>10473</v>
      </c>
      <c r="E612" s="191" t="s">
        <v>10474</v>
      </c>
      <c r="F612" s="192" t="s">
        <v>6116</v>
      </c>
      <c r="G612" s="191">
        <v>2</v>
      </c>
      <c r="H612" s="191" t="s">
        <v>5759</v>
      </c>
      <c r="I612" s="191" t="s">
        <v>7340</v>
      </c>
      <c r="J612" s="191" t="s">
        <v>10475</v>
      </c>
      <c r="K612" s="191" t="s">
        <v>42</v>
      </c>
      <c r="L612" s="35" t="str">
        <f t="shared" si="36"/>
        <v>瀬戸　瑞葉 (2)</v>
      </c>
      <c r="M612" s="34" t="str">
        <f t="shared" si="37"/>
        <v>05</v>
      </c>
      <c r="N612" s="35" t="str">
        <f t="shared" si="38"/>
        <v>Mizuha SETO (05)</v>
      </c>
      <c r="O612" s="35">
        <f t="shared" si="39"/>
        <v>200000624</v>
      </c>
    </row>
    <row r="613" spans="1:15" ht="18">
      <c r="A613" s="190">
        <v>625</v>
      </c>
      <c r="B613" s="2">
        <v>492355</v>
      </c>
      <c r="C613" s="191" t="s">
        <v>840</v>
      </c>
      <c r="D613" s="191" t="s">
        <v>2324</v>
      </c>
      <c r="E613" s="191" t="s">
        <v>2325</v>
      </c>
      <c r="F613" s="192" t="s">
        <v>4270</v>
      </c>
      <c r="G613" s="191">
        <v>4</v>
      </c>
      <c r="H613" s="191" t="s">
        <v>6519</v>
      </c>
      <c r="I613" s="191" t="s">
        <v>108</v>
      </c>
      <c r="J613" s="191" t="s">
        <v>1422</v>
      </c>
      <c r="K613" s="191" t="s">
        <v>42</v>
      </c>
      <c r="L613" s="35" t="str">
        <f t="shared" si="36"/>
        <v>小林　弓珠 (4)</v>
      </c>
      <c r="M613" s="34" t="str">
        <f t="shared" si="37"/>
        <v>04</v>
      </c>
      <c r="N613" s="35" t="str">
        <f t="shared" si="38"/>
        <v>Yuzu KOBAYASHI (04)</v>
      </c>
      <c r="O613" s="35">
        <f t="shared" si="39"/>
        <v>200000625</v>
      </c>
    </row>
    <row r="614" spans="1:15" ht="18">
      <c r="A614" s="190">
        <v>626</v>
      </c>
      <c r="B614" s="2">
        <v>492355</v>
      </c>
      <c r="C614" s="191" t="s">
        <v>840</v>
      </c>
      <c r="D614" s="191" t="s">
        <v>2326</v>
      </c>
      <c r="E614" s="191" t="s">
        <v>2327</v>
      </c>
      <c r="F614" s="192" t="s">
        <v>4271</v>
      </c>
      <c r="G614" s="191">
        <v>4</v>
      </c>
      <c r="H614" s="191" t="s">
        <v>6128</v>
      </c>
      <c r="I614" s="191" t="s">
        <v>187</v>
      </c>
      <c r="J614" s="191" t="s">
        <v>2328</v>
      </c>
      <c r="K614" s="191" t="s">
        <v>42</v>
      </c>
      <c r="L614" s="35" t="str">
        <f t="shared" si="36"/>
        <v>松村　佳代子 (4)</v>
      </c>
      <c r="M614" s="34" t="str">
        <f t="shared" si="37"/>
        <v>03</v>
      </c>
      <c r="N614" s="35" t="str">
        <f t="shared" si="38"/>
        <v>Kayoko MATSUMURA (03)</v>
      </c>
      <c r="O614" s="35">
        <f t="shared" si="39"/>
        <v>200000626</v>
      </c>
    </row>
    <row r="615" spans="1:15" ht="18">
      <c r="A615" s="190">
        <v>627</v>
      </c>
      <c r="B615" s="2">
        <v>492355</v>
      </c>
      <c r="C615" s="191" t="s">
        <v>840</v>
      </c>
      <c r="D615" s="191" t="s">
        <v>3222</v>
      </c>
      <c r="E615" s="191" t="s">
        <v>3223</v>
      </c>
      <c r="F615" s="192" t="s">
        <v>4234</v>
      </c>
      <c r="G615" s="191">
        <v>4</v>
      </c>
      <c r="H615" s="191" t="s">
        <v>5759</v>
      </c>
      <c r="I615" s="191" t="s">
        <v>121</v>
      </c>
      <c r="J615" s="191" t="s">
        <v>1240</v>
      </c>
      <c r="K615" s="191" t="s">
        <v>42</v>
      </c>
      <c r="L615" s="35" t="str">
        <f t="shared" si="36"/>
        <v>河口　くるみ (4)</v>
      </c>
      <c r="M615" s="34" t="str">
        <f t="shared" si="37"/>
        <v>04</v>
      </c>
      <c r="N615" s="35" t="str">
        <f t="shared" si="38"/>
        <v>Kurumi KAWAGUCHI (04)</v>
      </c>
      <c r="O615" s="35">
        <f t="shared" si="39"/>
        <v>200000627</v>
      </c>
    </row>
    <row r="616" spans="1:15" ht="18">
      <c r="A616" s="190">
        <v>628</v>
      </c>
      <c r="B616" s="2">
        <v>492355</v>
      </c>
      <c r="C616" s="191" t="s">
        <v>840</v>
      </c>
      <c r="D616" s="191" t="s">
        <v>4273</v>
      </c>
      <c r="E616" s="191" t="s">
        <v>4274</v>
      </c>
      <c r="F616" s="192" t="s">
        <v>3833</v>
      </c>
      <c r="G616" s="191">
        <v>4</v>
      </c>
      <c r="H616" s="191" t="s">
        <v>5759</v>
      </c>
      <c r="I616" s="191" t="s">
        <v>4275</v>
      </c>
      <c r="J616" s="191" t="s">
        <v>3780</v>
      </c>
      <c r="K616" s="191" t="s">
        <v>42</v>
      </c>
      <c r="L616" s="35" t="str">
        <f t="shared" si="36"/>
        <v>冨森　杏 (4)</v>
      </c>
      <c r="M616" s="34" t="str">
        <f t="shared" si="37"/>
        <v>03</v>
      </c>
      <c r="N616" s="35" t="str">
        <f t="shared" si="38"/>
        <v>An TOMIMORI (03)</v>
      </c>
      <c r="O616" s="35">
        <f t="shared" si="39"/>
        <v>200000628</v>
      </c>
    </row>
    <row r="617" spans="1:15" ht="18">
      <c r="A617" s="190">
        <v>629</v>
      </c>
      <c r="B617" s="2">
        <v>492355</v>
      </c>
      <c r="C617" s="191" t="s">
        <v>840</v>
      </c>
      <c r="D617" s="191" t="s">
        <v>4276</v>
      </c>
      <c r="E617" s="191" t="s">
        <v>4277</v>
      </c>
      <c r="F617" s="192" t="s">
        <v>4039</v>
      </c>
      <c r="G617" s="191">
        <v>4</v>
      </c>
      <c r="H617" s="191" t="s">
        <v>5759</v>
      </c>
      <c r="I617" s="191" t="s">
        <v>756</v>
      </c>
      <c r="J617" s="191" t="s">
        <v>1367</v>
      </c>
      <c r="K617" s="191" t="s">
        <v>42</v>
      </c>
      <c r="L617" s="35" t="str">
        <f t="shared" si="36"/>
        <v>長岡　未菜 (4)</v>
      </c>
      <c r="M617" s="34" t="str">
        <f t="shared" si="37"/>
        <v>04</v>
      </c>
      <c r="N617" s="35" t="str">
        <f t="shared" si="38"/>
        <v>Mina NAGAOKA (04)</v>
      </c>
      <c r="O617" s="35">
        <f t="shared" si="39"/>
        <v>200000629</v>
      </c>
    </row>
    <row r="618" spans="1:15" ht="18">
      <c r="A618" s="190">
        <v>630</v>
      </c>
      <c r="B618" s="2">
        <v>492355</v>
      </c>
      <c r="C618" s="191" t="s">
        <v>840</v>
      </c>
      <c r="D618" s="191" t="s">
        <v>4278</v>
      </c>
      <c r="E618" s="191" t="s">
        <v>4279</v>
      </c>
      <c r="F618" s="192" t="s">
        <v>4280</v>
      </c>
      <c r="G618" s="191">
        <v>3</v>
      </c>
      <c r="H618" s="191" t="s">
        <v>5759</v>
      </c>
      <c r="I618" s="191" t="s">
        <v>3108</v>
      </c>
      <c r="J618" s="191" t="s">
        <v>1420</v>
      </c>
      <c r="K618" s="191" t="s">
        <v>42</v>
      </c>
      <c r="L618" s="35" t="str">
        <f t="shared" si="36"/>
        <v>北島　千聖 (3)</v>
      </c>
      <c r="M618" s="34" t="str">
        <f t="shared" si="37"/>
        <v>04</v>
      </c>
      <c r="N618" s="35" t="str">
        <f t="shared" si="38"/>
        <v>Chisato KITAJIMA (04)</v>
      </c>
      <c r="O618" s="35">
        <f t="shared" si="39"/>
        <v>200000630</v>
      </c>
    </row>
    <row r="619" spans="1:15" ht="18">
      <c r="A619" s="190">
        <v>631</v>
      </c>
      <c r="B619" s="2">
        <v>492355</v>
      </c>
      <c r="C619" s="191" t="s">
        <v>840</v>
      </c>
      <c r="D619" s="191" t="s">
        <v>4281</v>
      </c>
      <c r="E619" s="191" t="s">
        <v>4282</v>
      </c>
      <c r="F619" s="192" t="s">
        <v>4283</v>
      </c>
      <c r="G619" s="191">
        <v>3</v>
      </c>
      <c r="H619" s="191" t="s">
        <v>5759</v>
      </c>
      <c r="I619" s="191" t="s">
        <v>263</v>
      </c>
      <c r="J619" s="191" t="s">
        <v>4284</v>
      </c>
      <c r="K619" s="191" t="s">
        <v>42</v>
      </c>
      <c r="L619" s="35" t="str">
        <f t="shared" si="36"/>
        <v>西村　光冬 (3)</v>
      </c>
      <c r="M619" s="34" t="str">
        <f t="shared" si="37"/>
        <v>04</v>
      </c>
      <c r="N619" s="35" t="str">
        <f t="shared" si="38"/>
        <v>Mifuyu NISHIMURA (04)</v>
      </c>
      <c r="O619" s="35">
        <f t="shared" si="39"/>
        <v>200000631</v>
      </c>
    </row>
    <row r="620" spans="1:15" ht="18">
      <c r="A620" s="190">
        <v>632</v>
      </c>
      <c r="B620" s="2">
        <v>492355</v>
      </c>
      <c r="C620" s="191" t="s">
        <v>840</v>
      </c>
      <c r="D620" s="191" t="s">
        <v>10476</v>
      </c>
      <c r="E620" s="191" t="s">
        <v>4285</v>
      </c>
      <c r="F620" s="192" t="s">
        <v>3549</v>
      </c>
      <c r="G620" s="191">
        <v>3</v>
      </c>
      <c r="H620" s="191" t="s">
        <v>5779</v>
      </c>
      <c r="I620" s="191" t="s">
        <v>136</v>
      </c>
      <c r="J620" s="191" t="s">
        <v>1456</v>
      </c>
      <c r="K620" s="191" t="s">
        <v>42</v>
      </c>
      <c r="L620" s="35" t="str">
        <f t="shared" si="36"/>
        <v>齊藤　蘭 (3)</v>
      </c>
      <c r="M620" s="34" t="str">
        <f t="shared" si="37"/>
        <v>04</v>
      </c>
      <c r="N620" s="35" t="str">
        <f t="shared" si="38"/>
        <v>Ran SAITO (04)</v>
      </c>
      <c r="O620" s="35">
        <f t="shared" si="39"/>
        <v>200000632</v>
      </c>
    </row>
    <row r="621" spans="1:15" ht="18">
      <c r="A621" s="190">
        <v>633</v>
      </c>
      <c r="B621" s="2">
        <v>492355</v>
      </c>
      <c r="C621" s="191" t="s">
        <v>840</v>
      </c>
      <c r="D621" s="191" t="s">
        <v>4286</v>
      </c>
      <c r="E621" s="191" t="s">
        <v>4287</v>
      </c>
      <c r="F621" s="192" t="s">
        <v>3769</v>
      </c>
      <c r="G621" s="191">
        <v>3</v>
      </c>
      <c r="H621" s="191" t="s">
        <v>5759</v>
      </c>
      <c r="I621" s="191" t="s">
        <v>487</v>
      </c>
      <c r="J621" s="191" t="s">
        <v>1457</v>
      </c>
      <c r="K621" s="191" t="s">
        <v>42</v>
      </c>
      <c r="L621" s="35" t="str">
        <f t="shared" si="36"/>
        <v>大川　美来 (3)</v>
      </c>
      <c r="M621" s="34" t="str">
        <f t="shared" si="37"/>
        <v>04</v>
      </c>
      <c r="N621" s="35" t="str">
        <f t="shared" si="38"/>
        <v>Miko OKAWA (04)</v>
      </c>
      <c r="O621" s="35">
        <f t="shared" si="39"/>
        <v>200000633</v>
      </c>
    </row>
    <row r="622" spans="1:15" ht="18">
      <c r="A622" s="190">
        <v>634</v>
      </c>
      <c r="B622" s="2">
        <v>492355</v>
      </c>
      <c r="C622" s="191" t="s">
        <v>840</v>
      </c>
      <c r="D622" s="191" t="s">
        <v>10477</v>
      </c>
      <c r="E622" s="191" t="s">
        <v>10478</v>
      </c>
      <c r="F622" s="192" t="s">
        <v>5054</v>
      </c>
      <c r="G622" s="191">
        <v>3</v>
      </c>
      <c r="H622" s="191" t="s">
        <v>5759</v>
      </c>
      <c r="I622" s="191" t="s">
        <v>183</v>
      </c>
      <c r="J622" s="191" t="s">
        <v>1271</v>
      </c>
      <c r="K622" s="191" t="s">
        <v>42</v>
      </c>
      <c r="L622" s="35" t="str">
        <f t="shared" si="36"/>
        <v>東　莉奈 (3)</v>
      </c>
      <c r="M622" s="34" t="str">
        <f t="shared" si="37"/>
        <v>05</v>
      </c>
      <c r="N622" s="35" t="str">
        <f t="shared" si="38"/>
        <v>Rina HIGASHI (05)</v>
      </c>
      <c r="O622" s="35">
        <f t="shared" si="39"/>
        <v>200000634</v>
      </c>
    </row>
    <row r="623" spans="1:15" ht="18">
      <c r="A623" s="190">
        <v>635</v>
      </c>
      <c r="B623" s="2">
        <v>492355</v>
      </c>
      <c r="C623" s="191" t="s">
        <v>840</v>
      </c>
      <c r="D623" s="191" t="s">
        <v>10479</v>
      </c>
      <c r="E623" s="191" t="s">
        <v>10480</v>
      </c>
      <c r="F623" s="192" t="s">
        <v>3821</v>
      </c>
      <c r="G623" s="191">
        <v>3</v>
      </c>
      <c r="H623" s="191" t="s">
        <v>5759</v>
      </c>
      <c r="I623" s="191" t="s">
        <v>10481</v>
      </c>
      <c r="J623" s="191" t="s">
        <v>2100</v>
      </c>
      <c r="K623" s="191" t="s">
        <v>42</v>
      </c>
      <c r="L623" s="35" t="str">
        <f t="shared" si="36"/>
        <v>木山　琴美 (3)</v>
      </c>
      <c r="M623" s="34" t="str">
        <f t="shared" si="37"/>
        <v>02</v>
      </c>
      <c r="N623" s="35" t="str">
        <f t="shared" si="38"/>
        <v>Kotomi KIYAMA (02)</v>
      </c>
      <c r="O623" s="35">
        <f t="shared" si="39"/>
        <v>200000635</v>
      </c>
    </row>
    <row r="624" spans="1:15" ht="18">
      <c r="A624" s="190">
        <v>636</v>
      </c>
      <c r="B624" s="2">
        <v>492355</v>
      </c>
      <c r="C624" s="191" t="s">
        <v>840</v>
      </c>
      <c r="D624" s="191" t="s">
        <v>10482</v>
      </c>
      <c r="E624" s="191" t="s">
        <v>10483</v>
      </c>
      <c r="F624" s="192" t="s">
        <v>5921</v>
      </c>
      <c r="G624" s="191">
        <v>2</v>
      </c>
      <c r="H624" s="191" t="s">
        <v>5759</v>
      </c>
      <c r="I624" s="191" t="s">
        <v>3029</v>
      </c>
      <c r="J624" s="191" t="s">
        <v>2281</v>
      </c>
      <c r="K624" s="191" t="s">
        <v>42</v>
      </c>
      <c r="L624" s="35" t="str">
        <f t="shared" si="36"/>
        <v>塩地　莉夏 (2)</v>
      </c>
      <c r="M624" s="34" t="str">
        <f t="shared" si="37"/>
        <v>05</v>
      </c>
      <c r="N624" s="35" t="str">
        <f t="shared" si="38"/>
        <v>Marika SHIOJI (05)</v>
      </c>
      <c r="O624" s="35">
        <f t="shared" si="39"/>
        <v>200000636</v>
      </c>
    </row>
    <row r="625" spans="1:15" ht="18">
      <c r="A625" s="190">
        <v>637</v>
      </c>
      <c r="B625" s="2">
        <v>492355</v>
      </c>
      <c r="C625" s="191" t="s">
        <v>840</v>
      </c>
      <c r="D625" s="191" t="s">
        <v>10484</v>
      </c>
      <c r="E625" s="191" t="s">
        <v>10485</v>
      </c>
      <c r="F625" s="192" t="s">
        <v>9723</v>
      </c>
      <c r="G625" s="191">
        <v>2</v>
      </c>
      <c r="H625" s="191" t="s">
        <v>5768</v>
      </c>
      <c r="I625" s="191" t="s">
        <v>1449</v>
      </c>
      <c r="J625" s="191" t="s">
        <v>1249</v>
      </c>
      <c r="K625" s="191" t="s">
        <v>42</v>
      </c>
      <c r="L625" s="35" t="str">
        <f t="shared" si="36"/>
        <v>奥田　夕楓 (2)</v>
      </c>
      <c r="M625" s="34" t="str">
        <f t="shared" si="37"/>
        <v>05</v>
      </c>
      <c r="N625" s="35" t="str">
        <f t="shared" si="38"/>
        <v>Yuka OKUDA (05)</v>
      </c>
      <c r="O625" s="35">
        <f t="shared" si="39"/>
        <v>200000637</v>
      </c>
    </row>
    <row r="626" spans="1:15" ht="18">
      <c r="A626" s="190">
        <v>638</v>
      </c>
      <c r="B626" s="2">
        <v>492355</v>
      </c>
      <c r="C626" s="191" t="s">
        <v>840</v>
      </c>
      <c r="D626" s="191" t="s">
        <v>10486</v>
      </c>
      <c r="E626" s="191" t="s">
        <v>10487</v>
      </c>
      <c r="F626" s="192" t="s">
        <v>6862</v>
      </c>
      <c r="G626" s="191">
        <v>2</v>
      </c>
      <c r="H626" s="191" t="s">
        <v>5779</v>
      </c>
      <c r="I626" s="191" t="s">
        <v>240</v>
      </c>
      <c r="J626" s="191" t="s">
        <v>1364</v>
      </c>
      <c r="K626" s="191" t="s">
        <v>42</v>
      </c>
      <c r="L626" s="35" t="str">
        <f t="shared" si="36"/>
        <v>山中　咲輝 (2)</v>
      </c>
      <c r="M626" s="34" t="str">
        <f t="shared" si="37"/>
        <v>05</v>
      </c>
      <c r="N626" s="35" t="str">
        <f t="shared" si="38"/>
        <v>Saki YAMANAKA (05)</v>
      </c>
      <c r="O626" s="35">
        <f t="shared" si="39"/>
        <v>200000638</v>
      </c>
    </row>
    <row r="627" spans="1:15" ht="18">
      <c r="A627" s="190">
        <v>639</v>
      </c>
      <c r="B627" s="2">
        <v>492355</v>
      </c>
      <c r="C627" s="191" t="s">
        <v>840</v>
      </c>
      <c r="D627" s="191" t="s">
        <v>10488</v>
      </c>
      <c r="E627" s="191" t="s">
        <v>10489</v>
      </c>
      <c r="F627" s="192" t="s">
        <v>6729</v>
      </c>
      <c r="G627" s="191">
        <v>2</v>
      </c>
      <c r="H627" s="191" t="s">
        <v>5759</v>
      </c>
      <c r="I627" s="191" t="s">
        <v>886</v>
      </c>
      <c r="J627" s="191" t="s">
        <v>1245</v>
      </c>
      <c r="K627" s="191" t="s">
        <v>42</v>
      </c>
      <c r="L627" s="35" t="str">
        <f t="shared" si="36"/>
        <v>大北　佳怜 (2)</v>
      </c>
      <c r="M627" s="34" t="str">
        <f t="shared" si="37"/>
        <v>06</v>
      </c>
      <c r="N627" s="35" t="str">
        <f t="shared" si="38"/>
        <v>Karen OKITA (06)</v>
      </c>
      <c r="O627" s="35">
        <f t="shared" si="39"/>
        <v>200000639</v>
      </c>
    </row>
    <row r="628" spans="1:15" ht="18">
      <c r="A628" s="190">
        <v>640</v>
      </c>
      <c r="B628" s="2">
        <v>492355</v>
      </c>
      <c r="C628" s="191" t="s">
        <v>840</v>
      </c>
      <c r="D628" s="191" t="s">
        <v>10490</v>
      </c>
      <c r="E628" s="191" t="s">
        <v>10491</v>
      </c>
      <c r="F628" s="192" t="s">
        <v>10023</v>
      </c>
      <c r="G628" s="191">
        <v>2</v>
      </c>
      <c r="H628" s="191" t="s">
        <v>5834</v>
      </c>
      <c r="I628" s="191" t="s">
        <v>10492</v>
      </c>
      <c r="J628" s="191" t="s">
        <v>1300</v>
      </c>
      <c r="K628" s="191" t="s">
        <v>42</v>
      </c>
      <c r="L628" s="35" t="str">
        <f t="shared" si="36"/>
        <v>東照寺　綾海 (2)</v>
      </c>
      <c r="M628" s="34" t="str">
        <f t="shared" si="37"/>
        <v>06</v>
      </c>
      <c r="N628" s="35" t="str">
        <f t="shared" si="38"/>
        <v>Ayami TOSHOJI (06)</v>
      </c>
      <c r="O628" s="35">
        <f t="shared" si="39"/>
        <v>200000640</v>
      </c>
    </row>
    <row r="629" spans="1:15" ht="18">
      <c r="A629" s="190">
        <v>641</v>
      </c>
      <c r="B629" s="2">
        <v>492355</v>
      </c>
      <c r="C629" s="191" t="s">
        <v>840</v>
      </c>
      <c r="D629" s="191" t="s">
        <v>10493</v>
      </c>
      <c r="E629" s="191" t="s">
        <v>10494</v>
      </c>
      <c r="F629" s="192" t="s">
        <v>6921</v>
      </c>
      <c r="G629" s="191">
        <v>1</v>
      </c>
      <c r="H629" s="191" t="s">
        <v>5759</v>
      </c>
      <c r="I629" s="191" t="s">
        <v>10495</v>
      </c>
      <c r="J629" s="191" t="s">
        <v>1295</v>
      </c>
      <c r="K629" s="191" t="s">
        <v>42</v>
      </c>
      <c r="L629" s="35" t="str">
        <f t="shared" si="36"/>
        <v>藺牟田　夏穂 (1)</v>
      </c>
      <c r="M629" s="34" t="str">
        <f t="shared" si="37"/>
        <v>06</v>
      </c>
      <c r="N629" s="35" t="str">
        <f t="shared" si="38"/>
        <v>Kaho IMUTA (06)</v>
      </c>
      <c r="O629" s="35">
        <f t="shared" si="39"/>
        <v>200000641</v>
      </c>
    </row>
    <row r="630" spans="1:15" ht="18">
      <c r="A630" s="190">
        <v>642</v>
      </c>
      <c r="B630" s="2">
        <v>492355</v>
      </c>
      <c r="C630" s="191" t="s">
        <v>840</v>
      </c>
      <c r="D630" s="191" t="s">
        <v>10496</v>
      </c>
      <c r="E630" s="191" t="s">
        <v>10497</v>
      </c>
      <c r="F630" s="192" t="s">
        <v>7276</v>
      </c>
      <c r="G630" s="191">
        <v>1</v>
      </c>
      <c r="H630" s="191" t="s">
        <v>5759</v>
      </c>
      <c r="I630" s="191" t="s">
        <v>10498</v>
      </c>
      <c r="J630" s="191" t="s">
        <v>1365</v>
      </c>
      <c r="K630" s="191" t="s">
        <v>42</v>
      </c>
      <c r="L630" s="35" t="str">
        <f t="shared" si="36"/>
        <v>鈴本　奈穂 (1)</v>
      </c>
      <c r="M630" s="34" t="str">
        <f t="shared" si="37"/>
        <v>07</v>
      </c>
      <c r="N630" s="35" t="str">
        <f t="shared" si="38"/>
        <v>Naho SUZUMOTO (07)</v>
      </c>
      <c r="O630" s="35">
        <f t="shared" si="39"/>
        <v>200000642</v>
      </c>
    </row>
    <row r="631" spans="1:15" ht="18">
      <c r="A631" s="190">
        <v>643</v>
      </c>
      <c r="B631" s="2">
        <v>492355</v>
      </c>
      <c r="C631" s="191" t="s">
        <v>840</v>
      </c>
      <c r="D631" s="191" t="s">
        <v>10499</v>
      </c>
      <c r="E631" s="191" t="s">
        <v>10500</v>
      </c>
      <c r="F631" s="192" t="s">
        <v>10145</v>
      </c>
      <c r="G631" s="191">
        <v>1</v>
      </c>
      <c r="H631" s="191" t="s">
        <v>5759</v>
      </c>
      <c r="I631" s="191" t="s">
        <v>207</v>
      </c>
      <c r="J631" s="191" t="s">
        <v>2312</v>
      </c>
      <c r="K631" s="191" t="s">
        <v>42</v>
      </c>
      <c r="L631" s="35" t="str">
        <f t="shared" si="36"/>
        <v>松山　千穂 (1)</v>
      </c>
      <c r="M631" s="34" t="str">
        <f t="shared" si="37"/>
        <v>07</v>
      </c>
      <c r="N631" s="35" t="str">
        <f t="shared" si="38"/>
        <v>Chiho MATSUYAMA (07)</v>
      </c>
      <c r="O631" s="35">
        <f t="shared" si="39"/>
        <v>200000643</v>
      </c>
    </row>
    <row r="632" spans="1:15" ht="18">
      <c r="A632" s="190">
        <v>644</v>
      </c>
      <c r="B632" s="2">
        <v>490051</v>
      </c>
      <c r="C632" s="191" t="s">
        <v>681</v>
      </c>
      <c r="D632" s="191" t="s">
        <v>1358</v>
      </c>
      <c r="E632" s="191" t="s">
        <v>1359</v>
      </c>
      <c r="F632" s="192" t="s">
        <v>4036</v>
      </c>
      <c r="G632" s="191" t="s">
        <v>501</v>
      </c>
      <c r="H632" s="191" t="s">
        <v>5759</v>
      </c>
      <c r="I632" s="191" t="s">
        <v>1360</v>
      </c>
      <c r="J632" s="191" t="s">
        <v>1361</v>
      </c>
      <c r="K632" s="191" t="s">
        <v>42</v>
      </c>
      <c r="L632" s="35" t="str">
        <f t="shared" si="36"/>
        <v>杉林　歩 (M2)</v>
      </c>
      <c r="M632" s="34" t="str">
        <f t="shared" si="37"/>
        <v>00</v>
      </c>
      <c r="N632" s="35" t="str">
        <f t="shared" si="38"/>
        <v>Ayumi SUGIBAYASHI (00)</v>
      </c>
      <c r="O632" s="35">
        <f t="shared" si="39"/>
        <v>200000644</v>
      </c>
    </row>
    <row r="633" spans="1:15" ht="18">
      <c r="A633" s="190">
        <v>645</v>
      </c>
      <c r="B633" s="2">
        <v>490051</v>
      </c>
      <c r="C633" s="191" t="s">
        <v>681</v>
      </c>
      <c r="D633" s="191" t="s">
        <v>1483</v>
      </c>
      <c r="E633" s="191" t="s">
        <v>1484</v>
      </c>
      <c r="F633" s="192" t="s">
        <v>4037</v>
      </c>
      <c r="G633" s="191">
        <v>5</v>
      </c>
      <c r="H633" s="191" t="s">
        <v>5760</v>
      </c>
      <c r="I633" s="191" t="s">
        <v>119</v>
      </c>
      <c r="J633" s="191" t="s">
        <v>1390</v>
      </c>
      <c r="K633" s="191" t="s">
        <v>42</v>
      </c>
      <c r="L633" s="35" t="str">
        <f t="shared" si="36"/>
        <v>濱田　惠美 (5)</v>
      </c>
      <c r="M633" s="34" t="str">
        <f t="shared" si="37"/>
        <v>01</v>
      </c>
      <c r="N633" s="35" t="str">
        <f t="shared" si="38"/>
        <v>Emi HAMADA (01)</v>
      </c>
      <c r="O633" s="35">
        <f t="shared" si="39"/>
        <v>200000645</v>
      </c>
    </row>
    <row r="634" spans="1:15" ht="18">
      <c r="A634" s="190">
        <v>646</v>
      </c>
      <c r="B634" s="2">
        <v>490051</v>
      </c>
      <c r="C634" s="191" t="s">
        <v>681</v>
      </c>
      <c r="D634" s="191" t="s">
        <v>3206</v>
      </c>
      <c r="E634" s="191" t="s">
        <v>3207</v>
      </c>
      <c r="F634" s="192" t="s">
        <v>3729</v>
      </c>
      <c r="G634" s="191">
        <v>4</v>
      </c>
      <c r="H634" s="191" t="s">
        <v>5760</v>
      </c>
      <c r="I634" s="191" t="s">
        <v>492</v>
      </c>
      <c r="J634" s="191" t="s">
        <v>1327</v>
      </c>
      <c r="K634" s="191" t="s">
        <v>42</v>
      </c>
      <c r="L634" s="35" t="str">
        <f t="shared" si="36"/>
        <v>小川　真帆 (4)</v>
      </c>
      <c r="M634" s="34" t="str">
        <f t="shared" si="37"/>
        <v>03</v>
      </c>
      <c r="N634" s="35" t="str">
        <f t="shared" si="38"/>
        <v>Maho OGAWA (03)</v>
      </c>
      <c r="O634" s="35">
        <f t="shared" si="39"/>
        <v>200000646</v>
      </c>
    </row>
    <row r="635" spans="1:15" ht="18">
      <c r="A635" s="190">
        <v>647</v>
      </c>
      <c r="B635" s="2">
        <v>490051</v>
      </c>
      <c r="C635" s="191" t="s">
        <v>681</v>
      </c>
      <c r="D635" s="191" t="s">
        <v>3208</v>
      </c>
      <c r="E635" s="191" t="s">
        <v>3209</v>
      </c>
      <c r="F635" s="192" t="s">
        <v>4039</v>
      </c>
      <c r="G635" s="191">
        <v>4</v>
      </c>
      <c r="H635" s="191" t="s">
        <v>5978</v>
      </c>
      <c r="I635" s="191" t="s">
        <v>159</v>
      </c>
      <c r="J635" s="191" t="s">
        <v>3277</v>
      </c>
      <c r="K635" s="191" t="s">
        <v>42</v>
      </c>
      <c r="L635" s="35" t="str">
        <f t="shared" si="36"/>
        <v>中谷　心愛 (4)</v>
      </c>
      <c r="M635" s="34" t="str">
        <f t="shared" si="37"/>
        <v>04</v>
      </c>
      <c r="N635" s="35" t="str">
        <f t="shared" si="38"/>
        <v>Kokoa NAKATANI (04)</v>
      </c>
      <c r="O635" s="35">
        <f t="shared" si="39"/>
        <v>200000647</v>
      </c>
    </row>
    <row r="636" spans="1:15" ht="18">
      <c r="A636" s="190">
        <v>648</v>
      </c>
      <c r="B636" s="2">
        <v>490051</v>
      </c>
      <c r="C636" s="191" t="s">
        <v>681</v>
      </c>
      <c r="D636" s="191" t="s">
        <v>3210</v>
      </c>
      <c r="E636" s="191" t="s">
        <v>3211</v>
      </c>
      <c r="F636" s="192" t="s">
        <v>4040</v>
      </c>
      <c r="G636" s="191">
        <v>4</v>
      </c>
      <c r="H636" s="191" t="s">
        <v>5760</v>
      </c>
      <c r="I636" s="191" t="s">
        <v>3278</v>
      </c>
      <c r="J636" s="191" t="s">
        <v>1277</v>
      </c>
      <c r="K636" s="191" t="s">
        <v>42</v>
      </c>
      <c r="L636" s="35" t="str">
        <f t="shared" si="36"/>
        <v>塩井　春翔 (4)</v>
      </c>
      <c r="M636" s="34" t="str">
        <f t="shared" si="37"/>
        <v>04</v>
      </c>
      <c r="N636" s="35" t="str">
        <f t="shared" si="38"/>
        <v>Haruka SHIOI (04)</v>
      </c>
      <c r="O636" s="35">
        <f t="shared" si="39"/>
        <v>200000648</v>
      </c>
    </row>
    <row r="637" spans="1:15" ht="18">
      <c r="A637" s="190">
        <v>649</v>
      </c>
      <c r="B637" s="2">
        <v>490051</v>
      </c>
      <c r="C637" s="191" t="s">
        <v>681</v>
      </c>
      <c r="D637" s="191" t="s">
        <v>4041</v>
      </c>
      <c r="E637" s="191" t="s">
        <v>4042</v>
      </c>
      <c r="F637" s="192" t="s">
        <v>4043</v>
      </c>
      <c r="G637" s="191">
        <v>4</v>
      </c>
      <c r="H637" s="191" t="s">
        <v>5760</v>
      </c>
      <c r="I637" s="191" t="s">
        <v>10501</v>
      </c>
      <c r="J637" s="191" t="s">
        <v>1341</v>
      </c>
      <c r="K637" s="191" t="s">
        <v>42</v>
      </c>
      <c r="L637" s="35" t="str">
        <f t="shared" si="36"/>
        <v>大名門　里歩 (4)</v>
      </c>
      <c r="M637" s="34" t="str">
        <f t="shared" si="37"/>
        <v>03</v>
      </c>
      <c r="N637" s="35" t="str">
        <f t="shared" si="38"/>
        <v>Riho ONAKADO (03)</v>
      </c>
      <c r="O637" s="35">
        <f t="shared" si="39"/>
        <v>200000649</v>
      </c>
    </row>
    <row r="638" spans="1:15" ht="18">
      <c r="A638" s="190">
        <v>650</v>
      </c>
      <c r="B638" s="2">
        <v>490051</v>
      </c>
      <c r="C638" s="191" t="s">
        <v>681</v>
      </c>
      <c r="D638" s="191" t="s">
        <v>4044</v>
      </c>
      <c r="E638" s="191" t="s">
        <v>4045</v>
      </c>
      <c r="F638" s="192" t="s">
        <v>4046</v>
      </c>
      <c r="G638" s="191">
        <v>4</v>
      </c>
      <c r="H638" s="191" t="s">
        <v>5759</v>
      </c>
      <c r="I638" s="191" t="s">
        <v>821</v>
      </c>
      <c r="J638" s="191" t="s">
        <v>550</v>
      </c>
      <c r="K638" s="191" t="s">
        <v>42</v>
      </c>
      <c r="L638" s="35" t="str">
        <f t="shared" si="36"/>
        <v>梅田　夏希 (4)</v>
      </c>
      <c r="M638" s="34" t="str">
        <f t="shared" si="37"/>
        <v>02</v>
      </c>
      <c r="N638" s="35" t="str">
        <f t="shared" si="38"/>
        <v>Natsuki UMEDA (02)</v>
      </c>
      <c r="O638" s="35">
        <f t="shared" si="39"/>
        <v>200000650</v>
      </c>
    </row>
    <row r="639" spans="1:15" ht="18">
      <c r="A639" s="190">
        <v>651</v>
      </c>
      <c r="B639" s="2">
        <v>490051</v>
      </c>
      <c r="C639" s="191" t="s">
        <v>681</v>
      </c>
      <c r="D639" s="191" t="s">
        <v>4047</v>
      </c>
      <c r="E639" s="191" t="s">
        <v>4048</v>
      </c>
      <c r="F639" s="192" t="s">
        <v>4023</v>
      </c>
      <c r="G639" s="191">
        <v>4</v>
      </c>
      <c r="H639" s="191" t="s">
        <v>5830</v>
      </c>
      <c r="I639" s="191" t="s">
        <v>881</v>
      </c>
      <c r="J639" s="191" t="s">
        <v>1283</v>
      </c>
      <c r="K639" s="191" t="s">
        <v>42</v>
      </c>
      <c r="L639" s="35" t="str">
        <f t="shared" si="36"/>
        <v>辻　皐耶 (4)</v>
      </c>
      <c r="M639" s="34" t="str">
        <f t="shared" si="37"/>
        <v>03</v>
      </c>
      <c r="N639" s="35" t="str">
        <f t="shared" si="38"/>
        <v>Saya TSUJI (03)</v>
      </c>
      <c r="O639" s="35">
        <f t="shared" si="39"/>
        <v>200000651</v>
      </c>
    </row>
    <row r="640" spans="1:15" ht="18">
      <c r="A640" s="190">
        <v>652</v>
      </c>
      <c r="B640" s="2">
        <v>490051</v>
      </c>
      <c r="C640" s="191" t="s">
        <v>681</v>
      </c>
      <c r="D640" s="191" t="s">
        <v>10502</v>
      </c>
      <c r="E640" s="191" t="s">
        <v>10503</v>
      </c>
      <c r="F640" s="192" t="s">
        <v>3981</v>
      </c>
      <c r="G640" s="191">
        <v>4</v>
      </c>
      <c r="H640" s="191" t="s">
        <v>6288</v>
      </c>
      <c r="I640" s="191" t="s">
        <v>199</v>
      </c>
      <c r="J640" s="191" t="s">
        <v>1274</v>
      </c>
      <c r="K640" s="191" t="s">
        <v>42</v>
      </c>
      <c r="L640" s="35" t="str">
        <f t="shared" si="36"/>
        <v>木村　野々花 (4)</v>
      </c>
      <c r="M640" s="34" t="str">
        <f t="shared" si="37"/>
        <v>03</v>
      </c>
      <c r="N640" s="35" t="str">
        <f t="shared" si="38"/>
        <v>Nonoka KIMURA (03)</v>
      </c>
      <c r="O640" s="35">
        <f t="shared" si="39"/>
        <v>200000652</v>
      </c>
    </row>
    <row r="641" spans="1:15" ht="18">
      <c r="A641" s="190">
        <v>653</v>
      </c>
      <c r="B641" s="2">
        <v>490051</v>
      </c>
      <c r="C641" s="191" t="s">
        <v>681</v>
      </c>
      <c r="D641" s="191" t="s">
        <v>10504</v>
      </c>
      <c r="E641" s="191" t="s">
        <v>10505</v>
      </c>
      <c r="F641" s="192" t="s">
        <v>3764</v>
      </c>
      <c r="G641" s="191">
        <v>3</v>
      </c>
      <c r="H641" s="191" t="s">
        <v>5768</v>
      </c>
      <c r="I641" s="191" t="s">
        <v>108</v>
      </c>
      <c r="J641" s="191" t="s">
        <v>1328</v>
      </c>
      <c r="K641" s="191" t="s">
        <v>42</v>
      </c>
      <c r="L641" s="35" t="str">
        <f t="shared" si="36"/>
        <v>小林　奈央子 (3)</v>
      </c>
      <c r="M641" s="34" t="str">
        <f t="shared" si="37"/>
        <v>04</v>
      </c>
      <c r="N641" s="35" t="str">
        <f t="shared" si="38"/>
        <v>Naoko KOBAYASHI (04)</v>
      </c>
      <c r="O641" s="35">
        <f t="shared" si="39"/>
        <v>200000653</v>
      </c>
    </row>
    <row r="642" spans="1:15" ht="18">
      <c r="A642" s="190">
        <v>654</v>
      </c>
      <c r="B642" s="2">
        <v>490051</v>
      </c>
      <c r="C642" s="191" t="s">
        <v>681</v>
      </c>
      <c r="D642" s="191" t="s">
        <v>10506</v>
      </c>
      <c r="E642" s="191" t="s">
        <v>10507</v>
      </c>
      <c r="F642" s="192" t="s">
        <v>8034</v>
      </c>
      <c r="G642" s="191">
        <v>3</v>
      </c>
      <c r="H642" s="191" t="s">
        <v>5779</v>
      </c>
      <c r="I642" s="191" t="s">
        <v>516</v>
      </c>
      <c r="J642" s="191" t="s">
        <v>10508</v>
      </c>
      <c r="K642" s="191" t="s">
        <v>42</v>
      </c>
      <c r="L642" s="35" t="str">
        <f t="shared" ref="L642:L705" si="40">IF($A642="","",$D642&amp;" ("&amp;$G642&amp;")")</f>
        <v>原　萌琉 (3)</v>
      </c>
      <c r="M642" s="34" t="str">
        <f t="shared" ref="M642:M705" si="41">IF($A642="","",RIGHT(YEAR($F642),2))</f>
        <v>04</v>
      </c>
      <c r="N642" s="35" t="str">
        <f t="shared" ref="N642:N705" si="42">IF($A642="","",$J642&amp;" "&amp;$I642&amp;" ("&amp;$M642&amp;")")</f>
        <v>Moyuru HARA (04)</v>
      </c>
      <c r="O642" s="35">
        <f t="shared" ref="O642:O705" si="43">IF($A642="","",200000000+$A642)</f>
        <v>200000654</v>
      </c>
    </row>
    <row r="643" spans="1:15" ht="18">
      <c r="A643" s="190">
        <v>655</v>
      </c>
      <c r="B643" s="2">
        <v>490051</v>
      </c>
      <c r="C643" s="191" t="s">
        <v>681</v>
      </c>
      <c r="D643" s="191" t="s">
        <v>10509</v>
      </c>
      <c r="E643" s="191" t="s">
        <v>10510</v>
      </c>
      <c r="F643" s="192" t="s">
        <v>7876</v>
      </c>
      <c r="G643" s="191">
        <v>3</v>
      </c>
      <c r="H643" s="191" t="s">
        <v>5769</v>
      </c>
      <c r="I643" s="191" t="s">
        <v>189</v>
      </c>
      <c r="J643" s="191" t="s">
        <v>1386</v>
      </c>
      <c r="K643" s="191" t="s">
        <v>42</v>
      </c>
      <c r="L643" s="35" t="str">
        <f t="shared" si="40"/>
        <v>佐々木　莉乃 (3)</v>
      </c>
      <c r="M643" s="34" t="str">
        <f t="shared" si="41"/>
        <v>05</v>
      </c>
      <c r="N643" s="35" t="str">
        <f t="shared" si="42"/>
        <v>Rino SASAKI (05)</v>
      </c>
      <c r="O643" s="35">
        <f t="shared" si="43"/>
        <v>200000655</v>
      </c>
    </row>
    <row r="644" spans="1:15" ht="18">
      <c r="A644" s="190">
        <v>656</v>
      </c>
      <c r="B644" s="2">
        <v>490051</v>
      </c>
      <c r="C644" s="191" t="s">
        <v>681</v>
      </c>
      <c r="D644" s="191" t="s">
        <v>10511</v>
      </c>
      <c r="E644" s="191" t="s">
        <v>10512</v>
      </c>
      <c r="F644" s="192" t="s">
        <v>10513</v>
      </c>
      <c r="G644" s="191">
        <v>2</v>
      </c>
      <c r="H644" s="191" t="s">
        <v>6213</v>
      </c>
      <c r="I644" s="191" t="s">
        <v>10514</v>
      </c>
      <c r="J644" s="191" t="s">
        <v>1260</v>
      </c>
      <c r="K644" s="191" t="s">
        <v>42</v>
      </c>
      <c r="L644" s="35" t="str">
        <f t="shared" si="40"/>
        <v>有隅　清伽 (2)</v>
      </c>
      <c r="M644" s="34" t="str">
        <f t="shared" si="41"/>
        <v>05</v>
      </c>
      <c r="N644" s="35" t="str">
        <f t="shared" si="42"/>
        <v>Sayaka ARISUMI (05)</v>
      </c>
      <c r="O644" s="35">
        <f t="shared" si="43"/>
        <v>200000656</v>
      </c>
    </row>
    <row r="645" spans="1:15" ht="18">
      <c r="A645" s="190">
        <v>657</v>
      </c>
      <c r="B645" s="2">
        <v>490051</v>
      </c>
      <c r="C645" s="191" t="s">
        <v>681</v>
      </c>
      <c r="D645" s="191" t="s">
        <v>10515</v>
      </c>
      <c r="E645" s="191" t="s">
        <v>10516</v>
      </c>
      <c r="F645" s="192" t="s">
        <v>6649</v>
      </c>
      <c r="G645" s="191">
        <v>2</v>
      </c>
      <c r="H645" s="191" t="s">
        <v>5769</v>
      </c>
      <c r="I645" s="191" t="s">
        <v>10517</v>
      </c>
      <c r="J645" s="191" t="s">
        <v>1326</v>
      </c>
      <c r="K645" s="191" t="s">
        <v>42</v>
      </c>
      <c r="L645" s="35" t="str">
        <f t="shared" si="40"/>
        <v>鴻海　妃那 (2)</v>
      </c>
      <c r="M645" s="34" t="str">
        <f t="shared" si="41"/>
        <v>05</v>
      </c>
      <c r="N645" s="35" t="str">
        <f t="shared" si="42"/>
        <v>Hina KONOMI (05)</v>
      </c>
      <c r="O645" s="35">
        <f t="shared" si="43"/>
        <v>200000657</v>
      </c>
    </row>
    <row r="646" spans="1:15" ht="18">
      <c r="A646" s="190">
        <v>658</v>
      </c>
      <c r="B646" s="2">
        <v>490051</v>
      </c>
      <c r="C646" s="191" t="s">
        <v>681</v>
      </c>
      <c r="D646" s="191" t="s">
        <v>10518</v>
      </c>
      <c r="E646" s="191" t="s">
        <v>10519</v>
      </c>
      <c r="F646" s="192" t="s">
        <v>6580</v>
      </c>
      <c r="G646" s="191">
        <v>2</v>
      </c>
      <c r="H646" s="191" t="s">
        <v>5759</v>
      </c>
      <c r="I646" s="191" t="s">
        <v>3099</v>
      </c>
      <c r="J646" s="191" t="s">
        <v>4057</v>
      </c>
      <c r="K646" s="191" t="s">
        <v>42</v>
      </c>
      <c r="L646" s="35" t="str">
        <f t="shared" si="40"/>
        <v>中原　史椛 (2)</v>
      </c>
      <c r="M646" s="34" t="str">
        <f t="shared" si="41"/>
        <v>05</v>
      </c>
      <c r="N646" s="35" t="str">
        <f t="shared" si="42"/>
        <v>Fumika NAKAHARA (05)</v>
      </c>
      <c r="O646" s="35">
        <f t="shared" si="43"/>
        <v>200000658</v>
      </c>
    </row>
    <row r="647" spans="1:15" ht="18">
      <c r="A647" s="190">
        <v>659</v>
      </c>
      <c r="B647" s="2">
        <v>490051</v>
      </c>
      <c r="C647" s="191" t="s">
        <v>681</v>
      </c>
      <c r="D647" s="191" t="s">
        <v>10520</v>
      </c>
      <c r="E647" s="191" t="s">
        <v>10521</v>
      </c>
      <c r="F647" s="192" t="s">
        <v>7046</v>
      </c>
      <c r="G647" s="191">
        <v>2</v>
      </c>
      <c r="H647" s="191" t="s">
        <v>5759</v>
      </c>
      <c r="I647" s="191" t="s">
        <v>10522</v>
      </c>
      <c r="J647" s="191" t="s">
        <v>1239</v>
      </c>
      <c r="K647" s="191" t="s">
        <v>42</v>
      </c>
      <c r="L647" s="35" t="str">
        <f t="shared" si="40"/>
        <v>近澤　亜海 (2)</v>
      </c>
      <c r="M647" s="34" t="str">
        <f t="shared" si="41"/>
        <v>05</v>
      </c>
      <c r="N647" s="35" t="str">
        <f t="shared" si="42"/>
        <v>Ami CHIKAZAWA (05)</v>
      </c>
      <c r="O647" s="35">
        <f t="shared" si="43"/>
        <v>200000659</v>
      </c>
    </row>
    <row r="648" spans="1:15" ht="18">
      <c r="A648" s="190">
        <v>660</v>
      </c>
      <c r="B648" s="2">
        <v>490051</v>
      </c>
      <c r="C648" s="191" t="s">
        <v>681</v>
      </c>
      <c r="D648" s="191" t="s">
        <v>1485</v>
      </c>
      <c r="E648" s="191" t="s">
        <v>1486</v>
      </c>
      <c r="F648" s="192" t="s">
        <v>4038</v>
      </c>
      <c r="G648" s="191">
        <v>5</v>
      </c>
      <c r="H648" s="191" t="s">
        <v>5760</v>
      </c>
      <c r="I648" s="191" t="s">
        <v>855</v>
      </c>
      <c r="J648" s="191" t="s">
        <v>1487</v>
      </c>
      <c r="K648" s="191" t="s">
        <v>42</v>
      </c>
      <c r="L648" s="35" t="str">
        <f t="shared" si="40"/>
        <v>二井　範子 (5)</v>
      </c>
      <c r="M648" s="34" t="str">
        <f t="shared" si="41"/>
        <v>01</v>
      </c>
      <c r="N648" s="35" t="str">
        <f t="shared" si="42"/>
        <v>Noriko FUTAI (01)</v>
      </c>
      <c r="O648" s="35">
        <f t="shared" si="43"/>
        <v>200000660</v>
      </c>
    </row>
    <row r="649" spans="1:15" ht="18">
      <c r="A649" s="190">
        <v>661</v>
      </c>
      <c r="B649" s="2">
        <v>492522</v>
      </c>
      <c r="C649" s="191" t="s">
        <v>266</v>
      </c>
      <c r="D649" s="191" t="s">
        <v>10523</v>
      </c>
      <c r="E649" s="191" t="s">
        <v>10524</v>
      </c>
      <c r="F649" s="192" t="s">
        <v>10525</v>
      </c>
      <c r="G649" s="191">
        <v>2</v>
      </c>
      <c r="H649" s="191" t="s">
        <v>6023</v>
      </c>
      <c r="I649" s="191" t="s">
        <v>10526</v>
      </c>
      <c r="J649" s="191" t="s">
        <v>10129</v>
      </c>
      <c r="K649" s="191" t="s">
        <v>42</v>
      </c>
      <c r="L649" s="35" t="str">
        <f t="shared" si="40"/>
        <v>岩見　奏愛 (2)</v>
      </c>
      <c r="M649" s="34" t="str">
        <f t="shared" si="41"/>
        <v>05</v>
      </c>
      <c r="N649" s="35" t="str">
        <f t="shared" si="42"/>
        <v>Sona IWAMI (05)</v>
      </c>
      <c r="O649" s="35">
        <f t="shared" si="43"/>
        <v>200000661</v>
      </c>
    </row>
    <row r="650" spans="1:15" ht="18">
      <c r="A650" s="190">
        <v>662</v>
      </c>
      <c r="B650" s="2">
        <v>492522</v>
      </c>
      <c r="C650" s="191" t="s">
        <v>266</v>
      </c>
      <c r="D650" s="191" t="s">
        <v>4437</v>
      </c>
      <c r="E650" s="191" t="s">
        <v>4438</v>
      </c>
      <c r="F650" s="192" t="s">
        <v>3565</v>
      </c>
      <c r="G650" s="191">
        <v>3</v>
      </c>
      <c r="H650" s="191" t="s">
        <v>5779</v>
      </c>
      <c r="I650" s="191" t="s">
        <v>4439</v>
      </c>
      <c r="J650" s="191" t="s">
        <v>4440</v>
      </c>
      <c r="K650" s="191" t="s">
        <v>42</v>
      </c>
      <c r="L650" s="35" t="str">
        <f t="shared" si="40"/>
        <v>大倉　倭歌 (3)</v>
      </c>
      <c r="M650" s="34" t="str">
        <f t="shared" si="41"/>
        <v>04</v>
      </c>
      <c r="N650" s="35" t="str">
        <f t="shared" si="42"/>
        <v>Waka OKURA (04)</v>
      </c>
      <c r="O650" s="35">
        <f t="shared" si="43"/>
        <v>200000662</v>
      </c>
    </row>
    <row r="651" spans="1:15" ht="18">
      <c r="A651" s="190">
        <v>663</v>
      </c>
      <c r="B651" s="2">
        <v>492522</v>
      </c>
      <c r="C651" s="191" t="s">
        <v>266</v>
      </c>
      <c r="D651" s="191" t="s">
        <v>3166</v>
      </c>
      <c r="E651" s="191" t="s">
        <v>3167</v>
      </c>
      <c r="F651" s="192" t="s">
        <v>4073</v>
      </c>
      <c r="G651" s="191">
        <v>4</v>
      </c>
      <c r="H651" s="191" t="s">
        <v>5978</v>
      </c>
      <c r="I651" s="191" t="s">
        <v>499</v>
      </c>
      <c r="J651" s="191" t="s">
        <v>1334</v>
      </c>
      <c r="K651" s="191" t="s">
        <v>42</v>
      </c>
      <c r="L651" s="35" t="str">
        <f t="shared" si="40"/>
        <v>大西　夢七 (4)</v>
      </c>
      <c r="M651" s="34" t="str">
        <f t="shared" si="41"/>
        <v>04</v>
      </c>
      <c r="N651" s="35" t="str">
        <f t="shared" si="42"/>
        <v>Yumena ONISHI (04)</v>
      </c>
      <c r="O651" s="35">
        <f t="shared" si="43"/>
        <v>200000663</v>
      </c>
    </row>
    <row r="652" spans="1:15" ht="18">
      <c r="A652" s="190">
        <v>664</v>
      </c>
      <c r="B652" s="2">
        <v>492522</v>
      </c>
      <c r="C652" s="191" t="s">
        <v>266</v>
      </c>
      <c r="D652" s="191" t="s">
        <v>4434</v>
      </c>
      <c r="E652" s="191" t="s">
        <v>4435</v>
      </c>
      <c r="F652" s="192" t="s">
        <v>3752</v>
      </c>
      <c r="G652" s="191">
        <v>3</v>
      </c>
      <c r="H652" s="191" t="s">
        <v>5834</v>
      </c>
      <c r="I652" s="191" t="s">
        <v>4436</v>
      </c>
      <c r="J652" s="191" t="s">
        <v>1300</v>
      </c>
      <c r="K652" s="191" t="s">
        <v>42</v>
      </c>
      <c r="L652" s="35" t="str">
        <f t="shared" si="40"/>
        <v>蒲生　彩水 (3)</v>
      </c>
      <c r="M652" s="34" t="str">
        <f t="shared" si="41"/>
        <v>04</v>
      </c>
      <c r="N652" s="35" t="str">
        <f t="shared" si="42"/>
        <v>Ayami GAMO (04)</v>
      </c>
      <c r="O652" s="35">
        <f t="shared" si="43"/>
        <v>200000664</v>
      </c>
    </row>
    <row r="653" spans="1:15" ht="18">
      <c r="A653" s="190">
        <v>665</v>
      </c>
      <c r="B653" s="2">
        <v>492522</v>
      </c>
      <c r="C653" s="191" t="s">
        <v>266</v>
      </c>
      <c r="D653" s="191" t="s">
        <v>10527</v>
      </c>
      <c r="E653" s="191" t="s">
        <v>10528</v>
      </c>
      <c r="F653" s="192" t="s">
        <v>10529</v>
      </c>
      <c r="G653" s="191">
        <v>1</v>
      </c>
      <c r="H653" s="191" t="s">
        <v>6218</v>
      </c>
      <c r="I653" s="191" t="s">
        <v>286</v>
      </c>
      <c r="J653" s="191" t="s">
        <v>1416</v>
      </c>
      <c r="K653" s="191" t="s">
        <v>42</v>
      </c>
      <c r="L653" s="35" t="str">
        <f t="shared" si="40"/>
        <v>岸本　羚那 (1)</v>
      </c>
      <c r="M653" s="34" t="str">
        <f t="shared" si="41"/>
        <v>07</v>
      </c>
      <c r="N653" s="35" t="str">
        <f t="shared" si="42"/>
        <v>Reina KISHIMOTO (07)</v>
      </c>
      <c r="O653" s="35">
        <f t="shared" si="43"/>
        <v>200000665</v>
      </c>
    </row>
    <row r="654" spans="1:15" ht="18">
      <c r="A654" s="190">
        <v>666</v>
      </c>
      <c r="B654" s="2">
        <v>492522</v>
      </c>
      <c r="C654" s="191" t="s">
        <v>266</v>
      </c>
      <c r="D654" s="191" t="s">
        <v>4431</v>
      </c>
      <c r="E654" s="191" t="s">
        <v>4432</v>
      </c>
      <c r="F654" s="192" t="s">
        <v>4329</v>
      </c>
      <c r="G654" s="191">
        <v>3</v>
      </c>
      <c r="H654" s="191" t="s">
        <v>5978</v>
      </c>
      <c r="I654" s="191" t="s">
        <v>4433</v>
      </c>
      <c r="J654" s="191" t="s">
        <v>1310</v>
      </c>
      <c r="K654" s="191" t="s">
        <v>42</v>
      </c>
      <c r="L654" s="35" t="str">
        <f t="shared" si="40"/>
        <v>倉田　怜奈 (3)</v>
      </c>
      <c r="M654" s="34" t="str">
        <f t="shared" si="41"/>
        <v>05</v>
      </c>
      <c r="N654" s="35" t="str">
        <f t="shared" si="42"/>
        <v>Rena KURATA (05)</v>
      </c>
      <c r="O654" s="35">
        <f t="shared" si="43"/>
        <v>200000666</v>
      </c>
    </row>
    <row r="655" spans="1:15" ht="18">
      <c r="A655" s="190">
        <v>667</v>
      </c>
      <c r="B655" s="2">
        <v>492522</v>
      </c>
      <c r="C655" s="191" t="s">
        <v>266</v>
      </c>
      <c r="D655" s="191" t="s">
        <v>4427</v>
      </c>
      <c r="E655" s="191" t="s">
        <v>4428</v>
      </c>
      <c r="F655" s="192" t="s">
        <v>7147</v>
      </c>
      <c r="G655" s="191">
        <v>3</v>
      </c>
      <c r="H655" s="191" t="s">
        <v>5834</v>
      </c>
      <c r="I655" s="191" t="s">
        <v>292</v>
      </c>
      <c r="J655" s="191" t="s">
        <v>1467</v>
      </c>
      <c r="K655" s="191" t="s">
        <v>42</v>
      </c>
      <c r="L655" s="35" t="str">
        <f t="shared" si="40"/>
        <v>杉本　響 (3)</v>
      </c>
      <c r="M655" s="34" t="str">
        <f t="shared" si="41"/>
        <v>04</v>
      </c>
      <c r="N655" s="35" t="str">
        <f t="shared" si="42"/>
        <v>Yura SUGIMOTO (04)</v>
      </c>
      <c r="O655" s="35">
        <f t="shared" si="43"/>
        <v>200000667</v>
      </c>
    </row>
    <row r="656" spans="1:15" ht="18">
      <c r="A656" s="190">
        <v>668</v>
      </c>
      <c r="B656" s="2">
        <v>492522</v>
      </c>
      <c r="C656" s="191" t="s">
        <v>266</v>
      </c>
      <c r="D656" s="191" t="s">
        <v>3190</v>
      </c>
      <c r="E656" s="191" t="s">
        <v>3191</v>
      </c>
      <c r="F656" s="192" t="s">
        <v>3826</v>
      </c>
      <c r="G656" s="191">
        <v>4</v>
      </c>
      <c r="H656" s="191" t="s">
        <v>5759</v>
      </c>
      <c r="I656" s="191" t="s">
        <v>640</v>
      </c>
      <c r="J656" s="191" t="s">
        <v>3270</v>
      </c>
      <c r="K656" s="191" t="s">
        <v>42</v>
      </c>
      <c r="L656" s="35" t="str">
        <f t="shared" si="40"/>
        <v>瀬尾　あやす (4)</v>
      </c>
      <c r="M656" s="34" t="str">
        <f t="shared" si="41"/>
        <v>04</v>
      </c>
      <c r="N656" s="35" t="str">
        <f t="shared" si="42"/>
        <v>Ayasu SEO (04)</v>
      </c>
      <c r="O656" s="35">
        <f t="shared" si="43"/>
        <v>200000668</v>
      </c>
    </row>
    <row r="657" spans="1:15" ht="18">
      <c r="A657" s="190">
        <v>669</v>
      </c>
      <c r="B657" s="2">
        <v>492522</v>
      </c>
      <c r="C657" s="191" t="s">
        <v>266</v>
      </c>
      <c r="D657" s="191" t="s">
        <v>4079</v>
      </c>
      <c r="E657" s="191" t="s">
        <v>4080</v>
      </c>
      <c r="F657" s="192" t="s">
        <v>4032</v>
      </c>
      <c r="G657" s="191">
        <v>3</v>
      </c>
      <c r="H657" s="191" t="s">
        <v>6213</v>
      </c>
      <c r="I657" s="191" t="s">
        <v>4081</v>
      </c>
      <c r="J657" s="191" t="s">
        <v>4082</v>
      </c>
      <c r="K657" s="191" t="s">
        <v>42</v>
      </c>
      <c r="L657" s="35" t="str">
        <f t="shared" si="40"/>
        <v>副島　珠華 (3)</v>
      </c>
      <c r="M657" s="34" t="str">
        <f t="shared" si="41"/>
        <v>04</v>
      </c>
      <c r="N657" s="35" t="str">
        <f t="shared" si="42"/>
        <v>Juka SOEJIMA (04)</v>
      </c>
      <c r="O657" s="35">
        <f t="shared" si="43"/>
        <v>200000669</v>
      </c>
    </row>
    <row r="658" spans="1:15" ht="18">
      <c r="A658" s="190">
        <v>670</v>
      </c>
      <c r="B658" s="2">
        <v>492522</v>
      </c>
      <c r="C658" s="191" t="s">
        <v>266</v>
      </c>
      <c r="D658" s="191" t="s">
        <v>10530</v>
      </c>
      <c r="E658" s="191" t="s">
        <v>10531</v>
      </c>
      <c r="F658" s="192" t="s">
        <v>6106</v>
      </c>
      <c r="G658" s="191">
        <v>2</v>
      </c>
      <c r="H658" s="191" t="s">
        <v>5779</v>
      </c>
      <c r="I658" s="191" t="s">
        <v>402</v>
      </c>
      <c r="J658" s="191" t="s">
        <v>1261</v>
      </c>
      <c r="K658" s="191" t="s">
        <v>42</v>
      </c>
      <c r="L658" s="35" t="str">
        <f t="shared" si="40"/>
        <v>髙橋　夏実 (2)</v>
      </c>
      <c r="M658" s="34" t="str">
        <f t="shared" si="41"/>
        <v>05</v>
      </c>
      <c r="N658" s="35" t="str">
        <f t="shared" si="42"/>
        <v>Natsumi TAKAHASHI (05)</v>
      </c>
      <c r="O658" s="35">
        <f t="shared" si="43"/>
        <v>200000670</v>
      </c>
    </row>
    <row r="659" spans="1:15" ht="18">
      <c r="A659" s="190">
        <v>671</v>
      </c>
      <c r="B659" s="2">
        <v>492522</v>
      </c>
      <c r="C659" s="191" t="s">
        <v>266</v>
      </c>
      <c r="D659" s="191" t="s">
        <v>10532</v>
      </c>
      <c r="E659" s="191" t="s">
        <v>10533</v>
      </c>
      <c r="F659" s="192" t="s">
        <v>7144</v>
      </c>
      <c r="G659" s="191">
        <v>1</v>
      </c>
      <c r="H659" s="191" t="s">
        <v>5978</v>
      </c>
      <c r="I659" s="191" t="s">
        <v>402</v>
      </c>
      <c r="J659" s="191" t="s">
        <v>1236</v>
      </c>
      <c r="K659" s="191" t="s">
        <v>42</v>
      </c>
      <c r="L659" s="35" t="str">
        <f t="shared" si="40"/>
        <v>髙橋　里亜 (1)</v>
      </c>
      <c r="M659" s="34" t="str">
        <f t="shared" si="41"/>
        <v>06</v>
      </c>
      <c r="N659" s="35" t="str">
        <f t="shared" si="42"/>
        <v>Ria TAKAHASHI (06)</v>
      </c>
      <c r="O659" s="35">
        <f t="shared" si="43"/>
        <v>200000671</v>
      </c>
    </row>
    <row r="660" spans="1:15" ht="18">
      <c r="A660" s="190">
        <v>672</v>
      </c>
      <c r="B660" s="2">
        <v>492522</v>
      </c>
      <c r="C660" s="191" t="s">
        <v>266</v>
      </c>
      <c r="D660" s="191" t="s">
        <v>10534</v>
      </c>
      <c r="E660" s="191" t="s">
        <v>10535</v>
      </c>
      <c r="F660" s="192" t="s">
        <v>10536</v>
      </c>
      <c r="G660" s="191">
        <v>1</v>
      </c>
      <c r="H660" s="191" t="s">
        <v>5978</v>
      </c>
      <c r="I660" s="191" t="s">
        <v>851</v>
      </c>
      <c r="J660" s="191" t="s">
        <v>10155</v>
      </c>
      <c r="K660" s="191" t="s">
        <v>42</v>
      </c>
      <c r="L660" s="35" t="str">
        <f t="shared" si="40"/>
        <v>德永　柊花 (1)</v>
      </c>
      <c r="M660" s="34" t="str">
        <f t="shared" si="41"/>
        <v>06</v>
      </c>
      <c r="N660" s="35" t="str">
        <f t="shared" si="42"/>
        <v>Shuka TOKUNAGA (06)</v>
      </c>
      <c r="O660" s="35">
        <f t="shared" si="43"/>
        <v>200000672</v>
      </c>
    </row>
    <row r="661" spans="1:15" ht="18">
      <c r="A661" s="190">
        <v>673</v>
      </c>
      <c r="B661" s="2">
        <v>492522</v>
      </c>
      <c r="C661" s="191" t="s">
        <v>266</v>
      </c>
      <c r="D661" s="191" t="s">
        <v>3168</v>
      </c>
      <c r="E661" s="191" t="s">
        <v>3169</v>
      </c>
      <c r="F661" s="192" t="s">
        <v>4074</v>
      </c>
      <c r="G661" s="191">
        <v>4</v>
      </c>
      <c r="H661" s="191" t="s">
        <v>5978</v>
      </c>
      <c r="I661" s="191" t="s">
        <v>1177</v>
      </c>
      <c r="J661" s="191" t="s">
        <v>1277</v>
      </c>
      <c r="K661" s="191" t="s">
        <v>42</v>
      </c>
      <c r="L661" s="35" t="str">
        <f t="shared" si="40"/>
        <v>中部　遥 (4)</v>
      </c>
      <c r="M661" s="34" t="str">
        <f t="shared" si="41"/>
        <v>04</v>
      </c>
      <c r="N661" s="35" t="str">
        <f t="shared" si="42"/>
        <v>Haruka NAKABE (04)</v>
      </c>
      <c r="O661" s="35">
        <f t="shared" si="43"/>
        <v>200000673</v>
      </c>
    </row>
    <row r="662" spans="1:15" ht="18">
      <c r="A662" s="190">
        <v>674</v>
      </c>
      <c r="B662" s="2">
        <v>492522</v>
      </c>
      <c r="C662" s="191" t="s">
        <v>266</v>
      </c>
      <c r="D662" s="191" t="s">
        <v>4083</v>
      </c>
      <c r="E662" s="191" t="s">
        <v>4084</v>
      </c>
      <c r="F662" s="192" t="s">
        <v>4077</v>
      </c>
      <c r="G662" s="191">
        <v>3</v>
      </c>
      <c r="H662" s="191" t="s">
        <v>5779</v>
      </c>
      <c r="I662" s="191" t="s">
        <v>474</v>
      </c>
      <c r="J662" s="191" t="s">
        <v>2229</v>
      </c>
      <c r="K662" s="191" t="s">
        <v>42</v>
      </c>
      <c r="L662" s="35" t="str">
        <f t="shared" si="40"/>
        <v>畑　味伽 (3)</v>
      </c>
      <c r="M662" s="34" t="str">
        <f t="shared" si="41"/>
        <v>04</v>
      </c>
      <c r="N662" s="35" t="str">
        <f t="shared" si="42"/>
        <v>Mika HATA (04)</v>
      </c>
      <c r="O662" s="35">
        <f t="shared" si="43"/>
        <v>200000674</v>
      </c>
    </row>
    <row r="663" spans="1:15" ht="18">
      <c r="A663" s="190">
        <v>675</v>
      </c>
      <c r="B663" s="2">
        <v>492522</v>
      </c>
      <c r="C663" s="191" t="s">
        <v>266</v>
      </c>
      <c r="D663" s="191" t="s">
        <v>10537</v>
      </c>
      <c r="E663" s="191" t="s">
        <v>10538</v>
      </c>
      <c r="F663" s="192" t="s">
        <v>6604</v>
      </c>
      <c r="G663" s="191">
        <v>2</v>
      </c>
      <c r="H663" s="191" t="s">
        <v>5759</v>
      </c>
      <c r="I663" s="191" t="s">
        <v>253</v>
      </c>
      <c r="J663" s="191" t="s">
        <v>10539</v>
      </c>
      <c r="K663" s="191" t="s">
        <v>42</v>
      </c>
      <c r="L663" s="35" t="str">
        <f t="shared" si="40"/>
        <v>樋口　冬華 (2)</v>
      </c>
      <c r="M663" s="34" t="str">
        <f t="shared" si="41"/>
        <v>06</v>
      </c>
      <c r="N663" s="35" t="str">
        <f t="shared" si="42"/>
        <v>Fuyuka HIGUCHI (06)</v>
      </c>
      <c r="O663" s="35">
        <f t="shared" si="43"/>
        <v>200000675</v>
      </c>
    </row>
    <row r="664" spans="1:15" ht="18">
      <c r="A664" s="190">
        <v>676</v>
      </c>
      <c r="B664" s="2">
        <v>492522</v>
      </c>
      <c r="C664" s="191" t="s">
        <v>266</v>
      </c>
      <c r="D664" s="191" t="s">
        <v>10540</v>
      </c>
      <c r="E664" s="191" t="s">
        <v>10541</v>
      </c>
      <c r="F664" s="192" t="s">
        <v>8190</v>
      </c>
      <c r="G664" s="191">
        <v>1</v>
      </c>
      <c r="H664" s="191" t="s">
        <v>6288</v>
      </c>
      <c r="I664" s="191" t="s">
        <v>10542</v>
      </c>
      <c r="J664" s="191" t="s">
        <v>10543</v>
      </c>
      <c r="K664" s="191" t="s">
        <v>42</v>
      </c>
      <c r="L664" s="35" t="str">
        <f t="shared" si="40"/>
        <v>平本　佳李亜　ｱﾝｼﾞｪﾗ (1)</v>
      </c>
      <c r="M664" s="34" t="str">
        <f t="shared" si="41"/>
        <v>07</v>
      </c>
      <c r="N664" s="35" t="str">
        <f t="shared" si="42"/>
        <v>Karia Anjera HIRAMOTO (07)</v>
      </c>
      <c r="O664" s="35">
        <f t="shared" si="43"/>
        <v>200000676</v>
      </c>
    </row>
    <row r="665" spans="1:15" ht="18">
      <c r="A665" s="190">
        <v>677</v>
      </c>
      <c r="B665" s="2">
        <v>492522</v>
      </c>
      <c r="C665" s="191" t="s">
        <v>266</v>
      </c>
      <c r="D665" s="191" t="s">
        <v>3192</v>
      </c>
      <c r="E665" s="191" t="s">
        <v>3193</v>
      </c>
      <c r="F665" s="192" t="s">
        <v>4075</v>
      </c>
      <c r="G665" s="191">
        <v>4</v>
      </c>
      <c r="H665" s="191" t="s">
        <v>5978</v>
      </c>
      <c r="I665" s="191" t="s">
        <v>3271</v>
      </c>
      <c r="J665" s="191" t="s">
        <v>3272</v>
      </c>
      <c r="K665" s="191" t="s">
        <v>42</v>
      </c>
      <c r="L665" s="35" t="str">
        <f t="shared" si="40"/>
        <v>正木　恵 (4)</v>
      </c>
      <c r="M665" s="34" t="str">
        <f t="shared" si="41"/>
        <v>03</v>
      </c>
      <c r="N665" s="35" t="str">
        <f t="shared" si="42"/>
        <v>Megumi MASAKI (03)</v>
      </c>
      <c r="O665" s="35">
        <f t="shared" si="43"/>
        <v>200000677</v>
      </c>
    </row>
    <row r="666" spans="1:15" ht="18">
      <c r="A666" s="190">
        <v>678</v>
      </c>
      <c r="B666" s="2">
        <v>492522</v>
      </c>
      <c r="C666" s="191" t="s">
        <v>266</v>
      </c>
      <c r="D666" s="191" t="s">
        <v>4076</v>
      </c>
      <c r="E666" s="191" t="s">
        <v>10544</v>
      </c>
      <c r="F666" s="192" t="s">
        <v>4077</v>
      </c>
      <c r="G666" s="191">
        <v>3</v>
      </c>
      <c r="H666" s="191" t="s">
        <v>5768</v>
      </c>
      <c r="I666" s="191" t="s">
        <v>644</v>
      </c>
      <c r="J666" s="191" t="s">
        <v>1381</v>
      </c>
      <c r="K666" s="191" t="s">
        <v>42</v>
      </c>
      <c r="L666" s="35" t="str">
        <f t="shared" si="40"/>
        <v>水谷　和佳奈 (3)</v>
      </c>
      <c r="M666" s="34" t="str">
        <f t="shared" si="41"/>
        <v>04</v>
      </c>
      <c r="N666" s="35" t="str">
        <f t="shared" si="42"/>
        <v>Wakana MIZUTANI (04)</v>
      </c>
      <c r="O666" s="35">
        <f t="shared" si="43"/>
        <v>200000678</v>
      </c>
    </row>
    <row r="667" spans="1:15" ht="18">
      <c r="A667" s="190">
        <v>679</v>
      </c>
      <c r="B667" s="2">
        <v>492522</v>
      </c>
      <c r="C667" s="191" t="s">
        <v>266</v>
      </c>
      <c r="D667" s="191" t="s">
        <v>10545</v>
      </c>
      <c r="E667" s="191" t="s">
        <v>10546</v>
      </c>
      <c r="F667" s="192" t="s">
        <v>10547</v>
      </c>
      <c r="G667" s="191">
        <v>1</v>
      </c>
      <c r="H667" s="191" t="s">
        <v>6218</v>
      </c>
      <c r="I667" s="191" t="s">
        <v>10548</v>
      </c>
      <c r="J667" s="191" t="s">
        <v>541</v>
      </c>
      <c r="K667" s="191" t="s">
        <v>42</v>
      </c>
      <c r="L667" s="35" t="str">
        <f t="shared" si="40"/>
        <v>八澤　蒼空 (1)</v>
      </c>
      <c r="M667" s="34" t="str">
        <f t="shared" si="41"/>
        <v>06</v>
      </c>
      <c r="N667" s="35" t="str">
        <f t="shared" si="42"/>
        <v>Sora YASAWA (06)</v>
      </c>
      <c r="O667" s="35">
        <f t="shared" si="43"/>
        <v>200000679</v>
      </c>
    </row>
    <row r="668" spans="1:15" ht="18">
      <c r="A668" s="190">
        <v>680</v>
      </c>
      <c r="B668" s="2">
        <v>492522</v>
      </c>
      <c r="C668" s="191" t="s">
        <v>266</v>
      </c>
      <c r="D668" s="191" t="s">
        <v>4429</v>
      </c>
      <c r="E668" s="191" t="s">
        <v>4430</v>
      </c>
      <c r="F668" s="192" t="s">
        <v>3764</v>
      </c>
      <c r="G668" s="191">
        <v>3</v>
      </c>
      <c r="H668" s="191" t="s">
        <v>5834</v>
      </c>
      <c r="I668" s="191" t="s">
        <v>1741</v>
      </c>
      <c r="J668" s="191" t="s">
        <v>1382</v>
      </c>
      <c r="K668" s="191" t="s">
        <v>42</v>
      </c>
      <c r="L668" s="35" t="str">
        <f t="shared" si="40"/>
        <v>横田　亜依 (3)</v>
      </c>
      <c r="M668" s="34" t="str">
        <f t="shared" si="41"/>
        <v>04</v>
      </c>
      <c r="N668" s="35" t="str">
        <f t="shared" si="42"/>
        <v>Ai YOKOTA (04)</v>
      </c>
      <c r="O668" s="35">
        <f t="shared" si="43"/>
        <v>200000680</v>
      </c>
    </row>
    <row r="669" spans="1:15" ht="18">
      <c r="A669" s="190">
        <v>681</v>
      </c>
      <c r="B669" s="2">
        <v>492522</v>
      </c>
      <c r="C669" s="191" t="s">
        <v>266</v>
      </c>
      <c r="D669" s="191" t="s">
        <v>10549</v>
      </c>
      <c r="E669" s="191" t="s">
        <v>10550</v>
      </c>
      <c r="F669" s="192" t="s">
        <v>7791</v>
      </c>
      <c r="G669" s="191">
        <v>1</v>
      </c>
      <c r="H669" s="191" t="s">
        <v>5978</v>
      </c>
      <c r="I669" s="191" t="s">
        <v>10551</v>
      </c>
      <c r="J669" s="191" t="s">
        <v>1249</v>
      </c>
      <c r="K669" s="191" t="s">
        <v>42</v>
      </c>
      <c r="L669" s="35" t="str">
        <f t="shared" si="40"/>
        <v>若狭　柚花 (1)</v>
      </c>
      <c r="M669" s="34" t="str">
        <f t="shared" si="41"/>
        <v>06</v>
      </c>
      <c r="N669" s="35" t="str">
        <f t="shared" si="42"/>
        <v>Yuka WAKASA (06)</v>
      </c>
      <c r="O669" s="35">
        <f t="shared" si="43"/>
        <v>200000681</v>
      </c>
    </row>
    <row r="670" spans="1:15" ht="18">
      <c r="A670" s="190">
        <v>682</v>
      </c>
      <c r="B670" s="2">
        <v>492205</v>
      </c>
      <c r="C670" s="191" t="s">
        <v>834</v>
      </c>
      <c r="D670" s="191" t="s">
        <v>2261</v>
      </c>
      <c r="E670" s="191" t="s">
        <v>2262</v>
      </c>
      <c r="F670" s="192" t="s">
        <v>4290</v>
      </c>
      <c r="G670" s="191">
        <v>4</v>
      </c>
      <c r="H670" s="191" t="s">
        <v>5759</v>
      </c>
      <c r="I670" s="191" t="s">
        <v>89</v>
      </c>
      <c r="J670" s="191" t="s">
        <v>1369</v>
      </c>
      <c r="K670" s="191" t="s">
        <v>42</v>
      </c>
      <c r="L670" s="35" t="str">
        <f t="shared" si="40"/>
        <v>三宅　彩菜 (4)</v>
      </c>
      <c r="M670" s="34" t="str">
        <f t="shared" si="41"/>
        <v>03</v>
      </c>
      <c r="N670" s="35" t="str">
        <f t="shared" si="42"/>
        <v>Ayana MIYAKE (03)</v>
      </c>
      <c r="O670" s="35">
        <f t="shared" si="43"/>
        <v>200000682</v>
      </c>
    </row>
    <row r="671" spans="1:15" ht="18">
      <c r="A671" s="190">
        <v>683</v>
      </c>
      <c r="B671" s="2">
        <v>492205</v>
      </c>
      <c r="C671" s="191" t="s">
        <v>834</v>
      </c>
      <c r="D671" s="191" t="s">
        <v>4291</v>
      </c>
      <c r="E671" s="191" t="s">
        <v>4292</v>
      </c>
      <c r="F671" s="192" t="s">
        <v>4248</v>
      </c>
      <c r="G671" s="191">
        <v>4</v>
      </c>
      <c r="H671" s="191" t="s">
        <v>5759</v>
      </c>
      <c r="I671" s="191" t="s">
        <v>552</v>
      </c>
      <c r="J671" s="191" t="s">
        <v>53</v>
      </c>
      <c r="K671" s="191" t="s">
        <v>42</v>
      </c>
      <c r="L671" s="35" t="str">
        <f t="shared" si="40"/>
        <v>吉村　優希 (4)</v>
      </c>
      <c r="M671" s="34" t="str">
        <f t="shared" si="41"/>
        <v>03</v>
      </c>
      <c r="N671" s="35" t="str">
        <f t="shared" si="42"/>
        <v>Yuki YOSHIMURA (03)</v>
      </c>
      <c r="O671" s="35">
        <f t="shared" si="43"/>
        <v>200000683</v>
      </c>
    </row>
    <row r="672" spans="1:15" ht="18">
      <c r="A672" s="190">
        <v>684</v>
      </c>
      <c r="B672" s="2">
        <v>492205</v>
      </c>
      <c r="C672" s="191" t="s">
        <v>834</v>
      </c>
      <c r="D672" s="191" t="s">
        <v>4293</v>
      </c>
      <c r="E672" s="191" t="s">
        <v>4294</v>
      </c>
      <c r="F672" s="192" t="s">
        <v>4295</v>
      </c>
      <c r="G672" s="191">
        <v>3</v>
      </c>
      <c r="H672" s="191" t="s">
        <v>5759</v>
      </c>
      <c r="I672" s="191" t="s">
        <v>1388</v>
      </c>
      <c r="J672" s="191" t="s">
        <v>1466</v>
      </c>
      <c r="K672" s="191" t="s">
        <v>42</v>
      </c>
      <c r="L672" s="35" t="str">
        <f t="shared" si="40"/>
        <v>峰本　エマ (3)</v>
      </c>
      <c r="M672" s="34" t="str">
        <f t="shared" si="41"/>
        <v>05</v>
      </c>
      <c r="N672" s="35" t="str">
        <f t="shared" si="42"/>
        <v>Ema MINEMOTO (05)</v>
      </c>
      <c r="O672" s="35">
        <f t="shared" si="43"/>
        <v>200000684</v>
      </c>
    </row>
    <row r="673" spans="1:15" ht="18">
      <c r="A673" s="190">
        <v>685</v>
      </c>
      <c r="B673" s="2">
        <v>492205</v>
      </c>
      <c r="C673" s="191" t="s">
        <v>834</v>
      </c>
      <c r="D673" s="191" t="s">
        <v>10552</v>
      </c>
      <c r="E673" s="191" t="s">
        <v>10553</v>
      </c>
      <c r="F673" s="192" t="s">
        <v>4333</v>
      </c>
      <c r="G673" s="191">
        <v>3</v>
      </c>
      <c r="H673" s="191" t="s">
        <v>5759</v>
      </c>
      <c r="I673" s="191" t="s">
        <v>528</v>
      </c>
      <c r="J673" s="191" t="s">
        <v>1242</v>
      </c>
      <c r="K673" s="191" t="s">
        <v>42</v>
      </c>
      <c r="L673" s="35" t="str">
        <f t="shared" si="40"/>
        <v>濵　渚紗 (3)</v>
      </c>
      <c r="M673" s="34" t="str">
        <f t="shared" si="41"/>
        <v>04</v>
      </c>
      <c r="N673" s="35" t="str">
        <f t="shared" si="42"/>
        <v>Nagisa HAMA (04)</v>
      </c>
      <c r="O673" s="35">
        <f t="shared" si="43"/>
        <v>200000685</v>
      </c>
    </row>
    <row r="674" spans="1:15" ht="18">
      <c r="A674" s="190">
        <v>686</v>
      </c>
      <c r="B674" s="2">
        <v>492205</v>
      </c>
      <c r="C674" s="191" t="s">
        <v>834</v>
      </c>
      <c r="D674" s="191" t="s">
        <v>10554</v>
      </c>
      <c r="E674" s="191" t="s">
        <v>10555</v>
      </c>
      <c r="F674" s="192" t="s">
        <v>6093</v>
      </c>
      <c r="G674" s="191">
        <v>2</v>
      </c>
      <c r="H674" s="191" t="s">
        <v>5978</v>
      </c>
      <c r="I674" s="191" t="s">
        <v>657</v>
      </c>
      <c r="J674" s="191" t="s">
        <v>1364</v>
      </c>
      <c r="K674" s="191" t="s">
        <v>42</v>
      </c>
      <c r="L674" s="35" t="str">
        <f t="shared" si="40"/>
        <v>安井　咲貴 (2)</v>
      </c>
      <c r="M674" s="34" t="str">
        <f t="shared" si="41"/>
        <v>05</v>
      </c>
      <c r="N674" s="35" t="str">
        <f t="shared" si="42"/>
        <v>Saki YASUI (05)</v>
      </c>
      <c r="O674" s="35">
        <f t="shared" si="43"/>
        <v>200000686</v>
      </c>
    </row>
    <row r="675" spans="1:15" ht="18">
      <c r="A675" s="190">
        <v>687</v>
      </c>
      <c r="B675" s="2">
        <v>492205</v>
      </c>
      <c r="C675" s="191" t="s">
        <v>834</v>
      </c>
      <c r="D675" s="191" t="s">
        <v>10556</v>
      </c>
      <c r="E675" s="191" t="s">
        <v>10557</v>
      </c>
      <c r="F675" s="192" t="s">
        <v>10558</v>
      </c>
      <c r="G675" s="191">
        <v>2</v>
      </c>
      <c r="H675" s="191" t="s">
        <v>5762</v>
      </c>
      <c r="I675" s="191" t="s">
        <v>1447</v>
      </c>
      <c r="J675" s="191" t="s">
        <v>1290</v>
      </c>
      <c r="K675" s="191" t="s">
        <v>42</v>
      </c>
      <c r="L675" s="35" t="str">
        <f t="shared" si="40"/>
        <v>福岡　愛佳莉 (2)</v>
      </c>
      <c r="M675" s="34" t="str">
        <f t="shared" si="41"/>
        <v>05</v>
      </c>
      <c r="N675" s="35" t="str">
        <f t="shared" si="42"/>
        <v>Akari FUKUOKA (05)</v>
      </c>
      <c r="O675" s="35">
        <f t="shared" si="43"/>
        <v>200000687</v>
      </c>
    </row>
    <row r="676" spans="1:15" ht="18">
      <c r="A676" s="190">
        <v>688</v>
      </c>
      <c r="B676" s="2">
        <v>492205</v>
      </c>
      <c r="C676" s="191" t="s">
        <v>834</v>
      </c>
      <c r="D676" s="191" t="s">
        <v>10559</v>
      </c>
      <c r="E676" s="191" t="s">
        <v>10560</v>
      </c>
      <c r="F676" s="192" t="s">
        <v>10561</v>
      </c>
      <c r="G676" s="191">
        <v>1</v>
      </c>
      <c r="H676" s="191" t="s">
        <v>5768</v>
      </c>
      <c r="I676" s="191" t="s">
        <v>995</v>
      </c>
      <c r="J676" s="191" t="s">
        <v>10562</v>
      </c>
      <c r="K676" s="191" t="s">
        <v>42</v>
      </c>
      <c r="L676" s="35" t="str">
        <f t="shared" si="40"/>
        <v>堀口　涼愛 (1)</v>
      </c>
      <c r="M676" s="34" t="str">
        <f t="shared" si="41"/>
        <v>06</v>
      </c>
      <c r="N676" s="35" t="str">
        <f t="shared" si="42"/>
        <v>Suzue HORIGUCHI (06)</v>
      </c>
      <c r="O676" s="35">
        <f t="shared" si="43"/>
        <v>200000688</v>
      </c>
    </row>
    <row r="677" spans="1:15" ht="18">
      <c r="A677" s="190">
        <v>689</v>
      </c>
      <c r="B677" s="2">
        <v>492205</v>
      </c>
      <c r="C677" s="191" t="s">
        <v>834</v>
      </c>
      <c r="D677" s="191" t="s">
        <v>10563</v>
      </c>
      <c r="E677" s="191" t="s">
        <v>10564</v>
      </c>
      <c r="F677" s="192" t="s">
        <v>10565</v>
      </c>
      <c r="G677" s="191">
        <v>1</v>
      </c>
      <c r="H677" s="191" t="s">
        <v>5775</v>
      </c>
      <c r="I677" s="191" t="s">
        <v>456</v>
      </c>
      <c r="J677" s="191" t="s">
        <v>10566</v>
      </c>
      <c r="K677" s="191" t="s">
        <v>42</v>
      </c>
      <c r="L677" s="35" t="str">
        <f t="shared" si="40"/>
        <v>吉本　佐和子 (1)</v>
      </c>
      <c r="M677" s="34" t="str">
        <f t="shared" si="41"/>
        <v>06</v>
      </c>
      <c r="N677" s="35" t="str">
        <f t="shared" si="42"/>
        <v>Sawako YOSHIMOTO (06)</v>
      </c>
      <c r="O677" s="35">
        <f t="shared" si="43"/>
        <v>200000689</v>
      </c>
    </row>
    <row r="678" spans="1:15" ht="18">
      <c r="A678" s="190">
        <v>690</v>
      </c>
      <c r="B678" s="2">
        <v>492190</v>
      </c>
      <c r="C678" s="191" t="s">
        <v>1363</v>
      </c>
      <c r="D678" s="191" t="s">
        <v>10567</v>
      </c>
      <c r="E678" s="191" t="s">
        <v>10568</v>
      </c>
      <c r="F678" s="192" t="s">
        <v>4172</v>
      </c>
      <c r="G678" s="191">
        <v>3</v>
      </c>
      <c r="H678" s="191" t="s">
        <v>5769</v>
      </c>
      <c r="I678" s="191" t="s">
        <v>46</v>
      </c>
      <c r="J678" s="191" t="s">
        <v>1295</v>
      </c>
      <c r="K678" s="191" t="s">
        <v>42</v>
      </c>
      <c r="L678" s="35" t="str">
        <f t="shared" si="40"/>
        <v>藤本　佳千 (3)</v>
      </c>
      <c r="M678" s="34" t="str">
        <f t="shared" si="41"/>
        <v>04</v>
      </c>
      <c r="N678" s="35" t="str">
        <f t="shared" si="42"/>
        <v>Kaho FUJIMOTO (04)</v>
      </c>
      <c r="O678" s="35">
        <f t="shared" si="43"/>
        <v>200000690</v>
      </c>
    </row>
    <row r="679" spans="1:15" ht="18">
      <c r="A679" s="190">
        <v>691</v>
      </c>
      <c r="B679" s="2">
        <v>492190</v>
      </c>
      <c r="C679" s="191" t="s">
        <v>1363</v>
      </c>
      <c r="D679" s="191" t="s">
        <v>10569</v>
      </c>
      <c r="E679" s="191" t="s">
        <v>10570</v>
      </c>
      <c r="F679" s="192" t="s">
        <v>4684</v>
      </c>
      <c r="G679" s="191">
        <v>3</v>
      </c>
      <c r="H679" s="191" t="s">
        <v>6027</v>
      </c>
      <c r="I679" s="191" t="s">
        <v>6745</v>
      </c>
      <c r="J679" s="191" t="s">
        <v>10216</v>
      </c>
      <c r="K679" s="191" t="s">
        <v>42</v>
      </c>
      <c r="L679" s="35" t="str">
        <f t="shared" si="40"/>
        <v>亀井　真希 (3)</v>
      </c>
      <c r="M679" s="34" t="str">
        <f t="shared" si="41"/>
        <v>04</v>
      </c>
      <c r="N679" s="35" t="str">
        <f t="shared" si="42"/>
        <v>Maki KAMEI (04)</v>
      </c>
      <c r="O679" s="35">
        <f t="shared" si="43"/>
        <v>200000691</v>
      </c>
    </row>
    <row r="680" spans="1:15" ht="18">
      <c r="A680" s="190">
        <v>692</v>
      </c>
      <c r="B680" s="2">
        <v>492190</v>
      </c>
      <c r="C680" s="191" t="s">
        <v>1363</v>
      </c>
      <c r="D680" s="191" t="s">
        <v>10571</v>
      </c>
      <c r="E680" s="191" t="s">
        <v>10572</v>
      </c>
      <c r="F680" s="192" t="s">
        <v>4031</v>
      </c>
      <c r="G680" s="191">
        <v>4</v>
      </c>
      <c r="H680" s="191" t="s">
        <v>5779</v>
      </c>
      <c r="I680" s="191" t="s">
        <v>190</v>
      </c>
      <c r="J680" s="191" t="s">
        <v>10573</v>
      </c>
      <c r="K680" s="191" t="s">
        <v>42</v>
      </c>
      <c r="L680" s="35" t="str">
        <f t="shared" si="40"/>
        <v>石田　桜香 (4)</v>
      </c>
      <c r="M680" s="34" t="str">
        <f t="shared" si="41"/>
        <v>03</v>
      </c>
      <c r="N680" s="35" t="str">
        <f t="shared" si="42"/>
        <v>Oka ISHIDA (03)</v>
      </c>
      <c r="O680" s="35">
        <f t="shared" si="43"/>
        <v>200000692</v>
      </c>
    </row>
    <row r="681" spans="1:15" ht="18">
      <c r="A681" s="190">
        <v>693</v>
      </c>
      <c r="B681" s="2">
        <v>492190</v>
      </c>
      <c r="C681" s="191" t="s">
        <v>1363</v>
      </c>
      <c r="D681" s="191" t="s">
        <v>10574</v>
      </c>
      <c r="E681" s="191" t="s">
        <v>10575</v>
      </c>
      <c r="F681" s="192" t="s">
        <v>7744</v>
      </c>
      <c r="G681" s="191">
        <v>2</v>
      </c>
      <c r="H681" s="191" t="s">
        <v>5978</v>
      </c>
      <c r="I681" s="191" t="s">
        <v>589</v>
      </c>
      <c r="J681" s="191" t="s">
        <v>513</v>
      </c>
      <c r="K681" s="191" t="s">
        <v>42</v>
      </c>
      <c r="L681" s="35" t="str">
        <f t="shared" si="40"/>
        <v>塚本　優 (2)</v>
      </c>
      <c r="M681" s="34" t="str">
        <f t="shared" si="41"/>
        <v>05</v>
      </c>
      <c r="N681" s="35" t="str">
        <f t="shared" si="42"/>
        <v>Yu TSUKAMOTO (05)</v>
      </c>
      <c r="O681" s="35">
        <f t="shared" si="43"/>
        <v>200000693</v>
      </c>
    </row>
    <row r="682" spans="1:15" ht="18">
      <c r="A682" s="190">
        <v>694</v>
      </c>
      <c r="B682" s="2">
        <v>492190</v>
      </c>
      <c r="C682" s="191" t="s">
        <v>1363</v>
      </c>
      <c r="D682" s="191" t="s">
        <v>10576</v>
      </c>
      <c r="E682" s="191" t="s">
        <v>10577</v>
      </c>
      <c r="F682" s="192" t="s">
        <v>4965</v>
      </c>
      <c r="G682" s="191">
        <v>3</v>
      </c>
      <c r="H682" s="191" t="s">
        <v>5759</v>
      </c>
      <c r="I682" s="191" t="s">
        <v>402</v>
      </c>
      <c r="J682" s="191" t="s">
        <v>1278</v>
      </c>
      <c r="K682" s="191" t="s">
        <v>42</v>
      </c>
      <c r="L682" s="35" t="str">
        <f t="shared" si="40"/>
        <v>高橋　このか (3)</v>
      </c>
      <c r="M682" s="34" t="str">
        <f t="shared" si="41"/>
        <v>04</v>
      </c>
      <c r="N682" s="35" t="str">
        <f t="shared" si="42"/>
        <v>Konoka TAKAHASHI (04)</v>
      </c>
      <c r="O682" s="35">
        <f t="shared" si="43"/>
        <v>200000694</v>
      </c>
    </row>
    <row r="683" spans="1:15" ht="18">
      <c r="A683" s="190">
        <v>695</v>
      </c>
      <c r="B683" s="2">
        <v>492220</v>
      </c>
      <c r="C683" s="191" t="s">
        <v>877</v>
      </c>
      <c r="D683" s="191" t="s">
        <v>2350</v>
      </c>
      <c r="E683" s="191" t="s">
        <v>2351</v>
      </c>
      <c r="F683" s="192" t="s">
        <v>3879</v>
      </c>
      <c r="G683" s="191">
        <v>4</v>
      </c>
      <c r="H683" s="191" t="s">
        <v>6440</v>
      </c>
      <c r="I683" s="191" t="s">
        <v>2352</v>
      </c>
      <c r="J683" s="191" t="s">
        <v>1354</v>
      </c>
      <c r="K683" s="191" t="s">
        <v>42</v>
      </c>
      <c r="L683" s="35" t="str">
        <f t="shared" si="40"/>
        <v>札場　美桜 (4)</v>
      </c>
      <c r="M683" s="34" t="str">
        <f t="shared" si="41"/>
        <v>03</v>
      </c>
      <c r="N683" s="35" t="str">
        <f t="shared" si="42"/>
        <v>Mio FUDABA (03)</v>
      </c>
      <c r="O683" s="35">
        <f t="shared" si="43"/>
        <v>200000695</v>
      </c>
    </row>
    <row r="684" spans="1:15" ht="18">
      <c r="A684" s="190">
        <v>696</v>
      </c>
      <c r="B684" s="2">
        <v>492220</v>
      </c>
      <c r="C684" s="191" t="s">
        <v>877</v>
      </c>
      <c r="D684" s="191" t="s">
        <v>2353</v>
      </c>
      <c r="E684" s="191" t="s">
        <v>2354</v>
      </c>
      <c r="F684" s="192" t="s">
        <v>4090</v>
      </c>
      <c r="G684" s="191">
        <v>4</v>
      </c>
      <c r="H684" s="191" t="s">
        <v>5779</v>
      </c>
      <c r="I684" s="191" t="s">
        <v>277</v>
      </c>
      <c r="J684" s="191" t="s">
        <v>2355</v>
      </c>
      <c r="K684" s="191" t="s">
        <v>42</v>
      </c>
      <c r="L684" s="35" t="str">
        <f t="shared" si="40"/>
        <v>松井　あれさ (4)</v>
      </c>
      <c r="M684" s="34" t="str">
        <f t="shared" si="41"/>
        <v>03</v>
      </c>
      <c r="N684" s="35" t="str">
        <f t="shared" si="42"/>
        <v>Aresa MATSUI (03)</v>
      </c>
      <c r="O684" s="35">
        <f t="shared" si="43"/>
        <v>200000696</v>
      </c>
    </row>
    <row r="685" spans="1:15" ht="18">
      <c r="A685" s="190">
        <v>697</v>
      </c>
      <c r="B685" s="2">
        <v>492220</v>
      </c>
      <c r="C685" s="191" t="s">
        <v>877</v>
      </c>
      <c r="D685" s="191" t="s">
        <v>2356</v>
      </c>
      <c r="E685" s="191" t="s">
        <v>2357</v>
      </c>
      <c r="F685" s="192" t="s">
        <v>3612</v>
      </c>
      <c r="G685" s="191">
        <v>4</v>
      </c>
      <c r="H685" s="191" t="s">
        <v>230</v>
      </c>
      <c r="I685" s="191" t="s">
        <v>2358</v>
      </c>
      <c r="J685" s="191" t="s">
        <v>185</v>
      </c>
      <c r="K685" s="191" t="s">
        <v>42</v>
      </c>
      <c r="L685" s="35" t="str">
        <f t="shared" si="40"/>
        <v>水川　陽香留 (4)</v>
      </c>
      <c r="M685" s="34" t="str">
        <f t="shared" si="41"/>
        <v>04</v>
      </c>
      <c r="N685" s="35" t="str">
        <f t="shared" si="42"/>
        <v>Hikaru MIZUKAWA (04)</v>
      </c>
      <c r="O685" s="35">
        <f t="shared" si="43"/>
        <v>200000697</v>
      </c>
    </row>
    <row r="686" spans="1:15" ht="18">
      <c r="A686" s="190">
        <v>698</v>
      </c>
      <c r="B686" s="2">
        <v>492220</v>
      </c>
      <c r="C686" s="191" t="s">
        <v>877</v>
      </c>
      <c r="D686" s="191" t="s">
        <v>2359</v>
      </c>
      <c r="E686" s="191" t="s">
        <v>2360</v>
      </c>
      <c r="F686" s="192" t="s">
        <v>3897</v>
      </c>
      <c r="G686" s="191">
        <v>4</v>
      </c>
      <c r="H686" s="191" t="s">
        <v>5759</v>
      </c>
      <c r="I686" s="191" t="s">
        <v>2361</v>
      </c>
      <c r="J686" s="191" t="s">
        <v>1306</v>
      </c>
      <c r="K686" s="191" t="s">
        <v>42</v>
      </c>
      <c r="L686" s="35" t="str">
        <f t="shared" si="40"/>
        <v>室山　優奈 (4)</v>
      </c>
      <c r="M686" s="34" t="str">
        <f t="shared" si="41"/>
        <v>03</v>
      </c>
      <c r="N686" s="35" t="str">
        <f t="shared" si="42"/>
        <v>Yuna MUROYAMA (03)</v>
      </c>
      <c r="O686" s="35">
        <f t="shared" si="43"/>
        <v>200000698</v>
      </c>
    </row>
    <row r="687" spans="1:15" ht="18">
      <c r="A687" s="190">
        <v>699</v>
      </c>
      <c r="B687" s="2">
        <v>492220</v>
      </c>
      <c r="C687" s="191" t="s">
        <v>877</v>
      </c>
      <c r="D687" s="191" t="s">
        <v>4104</v>
      </c>
      <c r="E687" s="191" t="s">
        <v>4105</v>
      </c>
      <c r="F687" s="192" t="s">
        <v>4103</v>
      </c>
      <c r="G687" s="191">
        <v>3</v>
      </c>
      <c r="H687" s="191" t="s">
        <v>5779</v>
      </c>
      <c r="I687" s="191" t="s">
        <v>131</v>
      </c>
      <c r="J687" s="191" t="s">
        <v>1350</v>
      </c>
      <c r="K687" s="191" t="s">
        <v>42</v>
      </c>
      <c r="L687" s="35" t="str">
        <f t="shared" si="40"/>
        <v>中村　百合花 (3)</v>
      </c>
      <c r="M687" s="34" t="str">
        <f t="shared" si="41"/>
        <v>04</v>
      </c>
      <c r="N687" s="35" t="str">
        <f t="shared" si="42"/>
        <v>Yurika NAKAMURA (04)</v>
      </c>
      <c r="O687" s="35">
        <f t="shared" si="43"/>
        <v>200000699</v>
      </c>
    </row>
    <row r="688" spans="1:15" ht="18">
      <c r="A688" s="190">
        <v>700</v>
      </c>
      <c r="B688" s="2">
        <v>492220</v>
      </c>
      <c r="C688" s="191" t="s">
        <v>877</v>
      </c>
      <c r="D688" s="191" t="s">
        <v>4106</v>
      </c>
      <c r="E688" s="191" t="s">
        <v>4107</v>
      </c>
      <c r="F688" s="192" t="s">
        <v>4108</v>
      </c>
      <c r="G688" s="191">
        <v>3</v>
      </c>
      <c r="H688" s="191" t="s">
        <v>6074</v>
      </c>
      <c r="I688" s="191" t="s">
        <v>4109</v>
      </c>
      <c r="J688" s="191" t="s">
        <v>4110</v>
      </c>
      <c r="K688" s="191" t="s">
        <v>42</v>
      </c>
      <c r="L688" s="35" t="str">
        <f t="shared" si="40"/>
        <v>矢吹　美宙 (3)</v>
      </c>
      <c r="M688" s="34" t="str">
        <f t="shared" si="41"/>
        <v>04</v>
      </c>
      <c r="N688" s="35" t="str">
        <f t="shared" si="42"/>
        <v>Misora YABUKI (04)</v>
      </c>
      <c r="O688" s="35">
        <f t="shared" si="43"/>
        <v>200000700</v>
      </c>
    </row>
    <row r="689" spans="1:15" ht="18">
      <c r="A689" s="190">
        <v>701</v>
      </c>
      <c r="B689" s="2">
        <v>492220</v>
      </c>
      <c r="C689" s="191" t="s">
        <v>877</v>
      </c>
      <c r="D689" s="191" t="s">
        <v>4111</v>
      </c>
      <c r="E689" s="191" t="s">
        <v>4112</v>
      </c>
      <c r="F689" s="192" t="s">
        <v>4113</v>
      </c>
      <c r="G689" s="191">
        <v>3</v>
      </c>
      <c r="H689" s="191" t="s">
        <v>5761</v>
      </c>
      <c r="I689" s="191" t="s">
        <v>157</v>
      </c>
      <c r="J689" s="191" t="s">
        <v>4114</v>
      </c>
      <c r="K689" s="191" t="s">
        <v>42</v>
      </c>
      <c r="L689" s="35" t="str">
        <f t="shared" si="40"/>
        <v>林　那優 (3)</v>
      </c>
      <c r="M689" s="34" t="str">
        <f t="shared" si="41"/>
        <v>04</v>
      </c>
      <c r="N689" s="35" t="str">
        <f t="shared" si="42"/>
        <v>Nayu HAYASHI (04)</v>
      </c>
      <c r="O689" s="35">
        <f t="shared" si="43"/>
        <v>200000701</v>
      </c>
    </row>
    <row r="690" spans="1:15" ht="18">
      <c r="A690" s="190">
        <v>702</v>
      </c>
      <c r="B690" s="2">
        <v>492220</v>
      </c>
      <c r="C690" s="191" t="s">
        <v>877</v>
      </c>
      <c r="D690" s="191" t="s">
        <v>10578</v>
      </c>
      <c r="E690" s="191" t="s">
        <v>10579</v>
      </c>
      <c r="F690" s="192" t="s">
        <v>9731</v>
      </c>
      <c r="G690" s="191">
        <v>2</v>
      </c>
      <c r="H690" s="191" t="s">
        <v>7146</v>
      </c>
      <c r="I690" s="191" t="s">
        <v>10580</v>
      </c>
      <c r="J690" s="191" t="s">
        <v>1317</v>
      </c>
      <c r="K690" s="191" t="s">
        <v>42</v>
      </c>
      <c r="L690" s="35" t="str">
        <f t="shared" si="40"/>
        <v>寺木　みのり (2)</v>
      </c>
      <c r="M690" s="34" t="str">
        <f t="shared" si="41"/>
        <v>05</v>
      </c>
      <c r="N690" s="35" t="str">
        <f t="shared" si="42"/>
        <v>Minori TERAKI (05)</v>
      </c>
      <c r="O690" s="35">
        <f t="shared" si="43"/>
        <v>200000702</v>
      </c>
    </row>
    <row r="691" spans="1:15" ht="18">
      <c r="A691" s="190">
        <v>703</v>
      </c>
      <c r="B691" s="2">
        <v>492220</v>
      </c>
      <c r="C691" s="191" t="s">
        <v>877</v>
      </c>
      <c r="D691" s="191" t="s">
        <v>10581</v>
      </c>
      <c r="E691" s="191" t="s">
        <v>10582</v>
      </c>
      <c r="F691" s="192" t="s">
        <v>6077</v>
      </c>
      <c r="G691" s="191">
        <v>2</v>
      </c>
      <c r="H691" s="191" t="s">
        <v>5760</v>
      </c>
      <c r="I691" s="191" t="s">
        <v>10583</v>
      </c>
      <c r="J691" s="191" t="s">
        <v>2374</v>
      </c>
      <c r="K691" s="191" t="s">
        <v>42</v>
      </c>
      <c r="L691" s="35" t="str">
        <f t="shared" si="40"/>
        <v>後田　乃愛 (2)</v>
      </c>
      <c r="M691" s="34" t="str">
        <f t="shared" si="41"/>
        <v>06</v>
      </c>
      <c r="N691" s="35" t="str">
        <f t="shared" si="42"/>
        <v>Noa USHIRODA (06)</v>
      </c>
      <c r="O691" s="35">
        <f t="shared" si="43"/>
        <v>200000703</v>
      </c>
    </row>
    <row r="692" spans="1:15" ht="18">
      <c r="A692" s="190">
        <v>704</v>
      </c>
      <c r="B692" s="2">
        <v>492220</v>
      </c>
      <c r="C692" s="191" t="s">
        <v>877</v>
      </c>
      <c r="D692" s="191" t="s">
        <v>10584</v>
      </c>
      <c r="E692" s="191" t="s">
        <v>10585</v>
      </c>
      <c r="F692" s="192" t="s">
        <v>6116</v>
      </c>
      <c r="G692" s="191">
        <v>2</v>
      </c>
      <c r="H692" s="191" t="s">
        <v>249</v>
      </c>
      <c r="I692" s="191" t="s">
        <v>507</v>
      </c>
      <c r="J692" s="191" t="s">
        <v>208</v>
      </c>
      <c r="K692" s="191" t="s">
        <v>42</v>
      </c>
      <c r="L692" s="35" t="str">
        <f t="shared" si="40"/>
        <v>本田　愛咲緋 (2)</v>
      </c>
      <c r="M692" s="34" t="str">
        <f t="shared" si="41"/>
        <v>05</v>
      </c>
      <c r="N692" s="35" t="str">
        <f t="shared" si="42"/>
        <v>Asahi HONDA (05)</v>
      </c>
      <c r="O692" s="35">
        <f t="shared" si="43"/>
        <v>200000704</v>
      </c>
    </row>
    <row r="693" spans="1:15" ht="18">
      <c r="A693" s="190">
        <v>705</v>
      </c>
      <c r="B693" s="2">
        <v>492220</v>
      </c>
      <c r="C693" s="191" t="s">
        <v>877</v>
      </c>
      <c r="D693" s="191" t="s">
        <v>10586</v>
      </c>
      <c r="E693" s="191" t="s">
        <v>10587</v>
      </c>
      <c r="F693" s="192" t="s">
        <v>7093</v>
      </c>
      <c r="G693" s="191">
        <v>2</v>
      </c>
      <c r="H693" s="191" t="s">
        <v>5759</v>
      </c>
      <c r="I693" s="191" t="s">
        <v>2361</v>
      </c>
      <c r="J693" s="191" t="s">
        <v>996</v>
      </c>
      <c r="K693" s="191" t="s">
        <v>42</v>
      </c>
      <c r="L693" s="35" t="str">
        <f t="shared" si="40"/>
        <v>室山　実優 (2)</v>
      </c>
      <c r="M693" s="34" t="str">
        <f t="shared" si="41"/>
        <v>05</v>
      </c>
      <c r="N693" s="35" t="str">
        <f t="shared" si="42"/>
        <v>Miyu MUROYAMA (05)</v>
      </c>
      <c r="O693" s="35">
        <f t="shared" si="43"/>
        <v>200000705</v>
      </c>
    </row>
    <row r="694" spans="1:15" ht="18">
      <c r="A694" s="190">
        <v>706</v>
      </c>
      <c r="B694" s="2">
        <v>492220</v>
      </c>
      <c r="C694" s="191" t="s">
        <v>877</v>
      </c>
      <c r="D694" s="191" t="s">
        <v>2362</v>
      </c>
      <c r="E694" s="191" t="s">
        <v>2363</v>
      </c>
      <c r="F694" s="192" t="s">
        <v>4093</v>
      </c>
      <c r="G694" s="191">
        <v>4</v>
      </c>
      <c r="H694" s="191" t="s">
        <v>5759</v>
      </c>
      <c r="I694" s="191" t="s">
        <v>845</v>
      </c>
      <c r="J694" s="191" t="s">
        <v>2364</v>
      </c>
      <c r="K694" s="191" t="s">
        <v>42</v>
      </c>
      <c r="L694" s="35" t="str">
        <f t="shared" si="40"/>
        <v>白石　羽蘭 (4)</v>
      </c>
      <c r="M694" s="34" t="str">
        <f t="shared" si="41"/>
        <v>04</v>
      </c>
      <c r="N694" s="35" t="str">
        <f t="shared" si="42"/>
        <v>Uran SHIRAISHI (04)</v>
      </c>
      <c r="O694" s="35">
        <f t="shared" si="43"/>
        <v>200000706</v>
      </c>
    </row>
    <row r="695" spans="1:15" ht="18">
      <c r="A695" s="190">
        <v>707</v>
      </c>
      <c r="B695" s="2">
        <v>492220</v>
      </c>
      <c r="C695" s="191" t="s">
        <v>877</v>
      </c>
      <c r="D695" s="191" t="s">
        <v>4097</v>
      </c>
      <c r="E695" s="191" t="s">
        <v>4098</v>
      </c>
      <c r="F695" s="192" t="s">
        <v>4099</v>
      </c>
      <c r="G695" s="191">
        <v>4</v>
      </c>
      <c r="H695" s="191" t="s">
        <v>5996</v>
      </c>
      <c r="I695" s="191" t="s">
        <v>72</v>
      </c>
      <c r="J695" s="191" t="s">
        <v>1277</v>
      </c>
      <c r="K695" s="191" t="s">
        <v>42</v>
      </c>
      <c r="L695" s="35" t="str">
        <f t="shared" si="40"/>
        <v>伊藤　陽香 (4)</v>
      </c>
      <c r="M695" s="34" t="str">
        <f t="shared" si="41"/>
        <v>03</v>
      </c>
      <c r="N695" s="35" t="str">
        <f t="shared" si="42"/>
        <v>Haruka ITO (03)</v>
      </c>
      <c r="O695" s="35">
        <f t="shared" si="43"/>
        <v>200000707</v>
      </c>
    </row>
    <row r="696" spans="1:15" ht="18">
      <c r="A696" s="190">
        <v>708</v>
      </c>
      <c r="B696" s="2">
        <v>492220</v>
      </c>
      <c r="C696" s="191" t="s">
        <v>877</v>
      </c>
      <c r="D696" s="191" t="s">
        <v>4094</v>
      </c>
      <c r="E696" s="191" t="s">
        <v>4095</v>
      </c>
      <c r="F696" s="192" t="s">
        <v>4096</v>
      </c>
      <c r="G696" s="191">
        <v>4</v>
      </c>
      <c r="H696" s="191" t="s">
        <v>5759</v>
      </c>
      <c r="I696" s="191" t="s">
        <v>274</v>
      </c>
      <c r="J696" s="191" t="s">
        <v>1275</v>
      </c>
      <c r="K696" s="191" t="s">
        <v>42</v>
      </c>
      <c r="L696" s="35" t="str">
        <f t="shared" si="40"/>
        <v>山本　愛花 (4)</v>
      </c>
      <c r="M696" s="34" t="str">
        <f t="shared" si="41"/>
        <v>03</v>
      </c>
      <c r="N696" s="35" t="str">
        <f t="shared" si="42"/>
        <v>Aika YAMAMOTO (03)</v>
      </c>
      <c r="O696" s="35">
        <f t="shared" si="43"/>
        <v>200000708</v>
      </c>
    </row>
    <row r="697" spans="1:15" ht="18">
      <c r="A697" s="190">
        <v>709</v>
      </c>
      <c r="B697" s="2">
        <v>492220</v>
      </c>
      <c r="C697" s="191" t="s">
        <v>877</v>
      </c>
      <c r="D697" s="191" t="s">
        <v>4100</v>
      </c>
      <c r="E697" s="191" t="s">
        <v>4101</v>
      </c>
      <c r="F697" s="192" t="s">
        <v>4102</v>
      </c>
      <c r="G697" s="191">
        <v>3</v>
      </c>
      <c r="H697" s="191" t="s">
        <v>5759</v>
      </c>
      <c r="I697" s="191" t="s">
        <v>1449</v>
      </c>
      <c r="J697" s="191" t="s">
        <v>1298</v>
      </c>
      <c r="K697" s="191" t="s">
        <v>42</v>
      </c>
      <c r="L697" s="35" t="str">
        <f t="shared" si="40"/>
        <v>奥田　萌佳 (3)</v>
      </c>
      <c r="M697" s="34" t="str">
        <f t="shared" si="41"/>
        <v>04</v>
      </c>
      <c r="N697" s="35" t="str">
        <f t="shared" si="42"/>
        <v>Moeka OKUDA (04)</v>
      </c>
      <c r="O697" s="35">
        <f t="shared" si="43"/>
        <v>200000709</v>
      </c>
    </row>
    <row r="698" spans="1:15" ht="18">
      <c r="A698" s="190">
        <v>710</v>
      </c>
      <c r="B698" s="2">
        <v>492220</v>
      </c>
      <c r="C698" s="191" t="s">
        <v>877</v>
      </c>
      <c r="D698" s="191" t="s">
        <v>10588</v>
      </c>
      <c r="E698" s="191" t="s">
        <v>10589</v>
      </c>
      <c r="F698" s="192" t="s">
        <v>7172</v>
      </c>
      <c r="G698" s="191">
        <v>3</v>
      </c>
      <c r="H698" s="191" t="s">
        <v>5834</v>
      </c>
      <c r="I698" s="191" t="s">
        <v>10590</v>
      </c>
      <c r="J698" s="191" t="s">
        <v>1251</v>
      </c>
      <c r="K698" s="191" t="s">
        <v>42</v>
      </c>
      <c r="L698" s="35" t="str">
        <f t="shared" si="40"/>
        <v>佐合　栞 (3)</v>
      </c>
      <c r="M698" s="34" t="str">
        <f t="shared" si="41"/>
        <v>04</v>
      </c>
      <c r="N698" s="35" t="str">
        <f t="shared" si="42"/>
        <v>Shiori SAGO (04)</v>
      </c>
      <c r="O698" s="35">
        <f t="shared" si="43"/>
        <v>200000710</v>
      </c>
    </row>
    <row r="699" spans="1:15" ht="18">
      <c r="A699" s="190">
        <v>711</v>
      </c>
      <c r="B699" s="2">
        <v>492220</v>
      </c>
      <c r="C699" s="191" t="s">
        <v>877</v>
      </c>
      <c r="D699" s="191" t="s">
        <v>10591</v>
      </c>
      <c r="E699" s="191" t="s">
        <v>10592</v>
      </c>
      <c r="F699" s="192" t="s">
        <v>6086</v>
      </c>
      <c r="G699" s="191">
        <v>2</v>
      </c>
      <c r="H699" s="191" t="s">
        <v>5759</v>
      </c>
      <c r="I699" s="191" t="s">
        <v>2367</v>
      </c>
      <c r="J699" s="191" t="s">
        <v>1370</v>
      </c>
      <c r="K699" s="191" t="s">
        <v>42</v>
      </c>
      <c r="L699" s="35" t="str">
        <f t="shared" si="40"/>
        <v>宮下　知佳 (2)</v>
      </c>
      <c r="M699" s="34" t="str">
        <f t="shared" si="41"/>
        <v>05</v>
      </c>
      <c r="N699" s="35" t="str">
        <f t="shared" si="42"/>
        <v>Tomoka MIYASHITA (05)</v>
      </c>
      <c r="O699" s="35">
        <f t="shared" si="43"/>
        <v>200000711</v>
      </c>
    </row>
    <row r="700" spans="1:15" ht="18">
      <c r="A700" s="190">
        <v>712</v>
      </c>
      <c r="B700" s="2">
        <v>492220</v>
      </c>
      <c r="C700" s="191" t="s">
        <v>877</v>
      </c>
      <c r="D700" s="191" t="s">
        <v>10593</v>
      </c>
      <c r="E700" s="191" t="s">
        <v>10594</v>
      </c>
      <c r="F700" s="192" t="s">
        <v>5774</v>
      </c>
      <c r="G700" s="191">
        <v>3</v>
      </c>
      <c r="H700" s="191" t="s">
        <v>5759</v>
      </c>
      <c r="I700" s="191" t="s">
        <v>4449</v>
      </c>
      <c r="J700" s="191" t="s">
        <v>9661</v>
      </c>
      <c r="K700" s="191" t="s">
        <v>42</v>
      </c>
      <c r="L700" s="35" t="str">
        <f t="shared" si="40"/>
        <v>假屋　千佳 (3)</v>
      </c>
      <c r="M700" s="34" t="str">
        <f t="shared" si="41"/>
        <v>04</v>
      </c>
      <c r="N700" s="35" t="str">
        <f t="shared" si="42"/>
        <v>Chika KARIYA (04)</v>
      </c>
      <c r="O700" s="35">
        <f t="shared" si="43"/>
        <v>200000712</v>
      </c>
    </row>
    <row r="701" spans="1:15" ht="18">
      <c r="A701" s="190">
        <v>713</v>
      </c>
      <c r="B701" s="2">
        <v>492220</v>
      </c>
      <c r="C701" s="191" t="s">
        <v>877</v>
      </c>
      <c r="D701" s="191" t="s">
        <v>10595</v>
      </c>
      <c r="E701" s="191" t="s">
        <v>10596</v>
      </c>
      <c r="F701" s="192" t="s">
        <v>6774</v>
      </c>
      <c r="G701" s="191">
        <v>1</v>
      </c>
      <c r="H701" s="191" t="s">
        <v>8148</v>
      </c>
      <c r="I701" s="191" t="s">
        <v>5245</v>
      </c>
      <c r="J701" s="191" t="s">
        <v>488</v>
      </c>
      <c r="K701" s="191" t="s">
        <v>42</v>
      </c>
      <c r="L701" s="35" t="str">
        <f t="shared" si="40"/>
        <v>神田　美咲 (1)</v>
      </c>
      <c r="M701" s="34" t="str">
        <f t="shared" si="41"/>
        <v>06</v>
      </c>
      <c r="N701" s="35" t="str">
        <f t="shared" si="42"/>
        <v>Misaki KANDA (06)</v>
      </c>
      <c r="O701" s="35">
        <f t="shared" si="43"/>
        <v>200000713</v>
      </c>
    </row>
    <row r="702" spans="1:15" ht="18">
      <c r="A702" s="190">
        <v>714</v>
      </c>
      <c r="B702" s="2">
        <v>492220</v>
      </c>
      <c r="C702" s="191" t="s">
        <v>877</v>
      </c>
      <c r="D702" s="191" t="s">
        <v>10597</v>
      </c>
      <c r="E702" s="191" t="s">
        <v>10598</v>
      </c>
      <c r="F702" s="192" t="s">
        <v>10079</v>
      </c>
      <c r="G702" s="191">
        <v>1</v>
      </c>
      <c r="H702" s="191" t="s">
        <v>6213</v>
      </c>
      <c r="I702" s="191" t="s">
        <v>10599</v>
      </c>
      <c r="J702" s="191" t="s">
        <v>10328</v>
      </c>
      <c r="K702" s="191" t="s">
        <v>42</v>
      </c>
      <c r="L702" s="35" t="str">
        <f t="shared" si="40"/>
        <v>長町　くらら (1)</v>
      </c>
      <c r="M702" s="34" t="str">
        <f t="shared" si="41"/>
        <v>07</v>
      </c>
      <c r="N702" s="35" t="str">
        <f t="shared" si="42"/>
        <v>Kurara NAGAMACHI (07)</v>
      </c>
      <c r="O702" s="35">
        <f t="shared" si="43"/>
        <v>200000714</v>
      </c>
    </row>
    <row r="703" spans="1:15" ht="18">
      <c r="A703" s="190">
        <v>715</v>
      </c>
      <c r="B703" s="2">
        <v>492220</v>
      </c>
      <c r="C703" s="191" t="s">
        <v>877</v>
      </c>
      <c r="D703" s="191" t="s">
        <v>10600</v>
      </c>
      <c r="E703" s="191" t="s">
        <v>10601</v>
      </c>
      <c r="F703" s="192" t="s">
        <v>6173</v>
      </c>
      <c r="G703" s="191">
        <v>1</v>
      </c>
      <c r="H703" s="191" t="s">
        <v>5759</v>
      </c>
      <c r="I703" s="191" t="s">
        <v>10602</v>
      </c>
      <c r="J703" s="191" t="s">
        <v>1262</v>
      </c>
      <c r="K703" s="191" t="s">
        <v>42</v>
      </c>
      <c r="L703" s="35" t="str">
        <f t="shared" si="40"/>
        <v>三尾川　唯 (1)</v>
      </c>
      <c r="M703" s="34" t="str">
        <f t="shared" si="41"/>
        <v>06</v>
      </c>
      <c r="N703" s="35" t="str">
        <f t="shared" si="42"/>
        <v>Yui MIOGAWA (06)</v>
      </c>
      <c r="O703" s="35">
        <f t="shared" si="43"/>
        <v>200000715</v>
      </c>
    </row>
    <row r="704" spans="1:15" ht="18">
      <c r="A704" s="190">
        <v>716</v>
      </c>
      <c r="B704" s="2">
        <v>501018</v>
      </c>
      <c r="C704" s="191" t="s">
        <v>1694</v>
      </c>
      <c r="D704" s="191" t="s">
        <v>3197</v>
      </c>
      <c r="E704" s="191" t="s">
        <v>3198</v>
      </c>
      <c r="F704" s="192" t="s">
        <v>4198</v>
      </c>
      <c r="G704" s="191">
        <v>4</v>
      </c>
      <c r="H704" s="191" t="s">
        <v>5775</v>
      </c>
      <c r="I704" s="191" t="s">
        <v>677</v>
      </c>
      <c r="J704" s="191" t="s">
        <v>1261</v>
      </c>
      <c r="K704" s="191" t="s">
        <v>42</v>
      </c>
      <c r="L704" s="35" t="str">
        <f t="shared" si="40"/>
        <v>藤澤　夏海 (4)</v>
      </c>
      <c r="M704" s="34" t="str">
        <f t="shared" si="41"/>
        <v>04</v>
      </c>
      <c r="N704" s="35" t="str">
        <f t="shared" si="42"/>
        <v>Natsumi FUJISAWA (04)</v>
      </c>
      <c r="O704" s="35">
        <f t="shared" si="43"/>
        <v>200000716</v>
      </c>
    </row>
    <row r="705" spans="1:15" ht="18">
      <c r="A705" s="190">
        <v>717</v>
      </c>
      <c r="B705" s="2">
        <v>501018</v>
      </c>
      <c r="C705" s="191" t="s">
        <v>1694</v>
      </c>
      <c r="D705" s="191" t="s">
        <v>4246</v>
      </c>
      <c r="E705" s="191" t="s">
        <v>4247</v>
      </c>
      <c r="F705" s="192" t="s">
        <v>4248</v>
      </c>
      <c r="G705" s="191">
        <v>4</v>
      </c>
      <c r="H705" s="191" t="s">
        <v>5759</v>
      </c>
      <c r="I705" s="191" t="s">
        <v>74</v>
      </c>
      <c r="J705" s="191" t="s">
        <v>2118</v>
      </c>
      <c r="K705" s="191" t="s">
        <v>42</v>
      </c>
      <c r="L705" s="35" t="str">
        <f t="shared" si="40"/>
        <v>村上　風羽 (4)</v>
      </c>
      <c r="M705" s="34" t="str">
        <f t="shared" si="41"/>
        <v>03</v>
      </c>
      <c r="N705" s="35" t="str">
        <f t="shared" si="42"/>
        <v>Fu MURAKAMI (03)</v>
      </c>
      <c r="O705" s="35">
        <f t="shared" si="43"/>
        <v>200000717</v>
      </c>
    </row>
    <row r="706" spans="1:15" ht="18">
      <c r="A706" s="190">
        <v>718</v>
      </c>
      <c r="B706" s="2">
        <v>501018</v>
      </c>
      <c r="C706" s="191" t="s">
        <v>1694</v>
      </c>
      <c r="D706" s="191" t="s">
        <v>4456</v>
      </c>
      <c r="E706" s="191" t="s">
        <v>4457</v>
      </c>
      <c r="F706" s="192" t="s">
        <v>3607</v>
      </c>
      <c r="G706" s="191">
        <v>3</v>
      </c>
      <c r="H706" s="191" t="s">
        <v>5760</v>
      </c>
      <c r="I706" s="191" t="s">
        <v>4458</v>
      </c>
      <c r="J706" s="191" t="s">
        <v>3289</v>
      </c>
      <c r="K706" s="191" t="s">
        <v>42</v>
      </c>
      <c r="L706" s="35" t="str">
        <f t="shared" ref="L706:L769" si="44">IF($A706="","",$D706&amp;" ("&amp;$G706&amp;")")</f>
        <v>有賀　光理 (3)</v>
      </c>
      <c r="M706" s="34" t="str">
        <f t="shared" ref="M706:M769" si="45">IF($A706="","",RIGHT(YEAR($F706),2))</f>
        <v>03</v>
      </c>
      <c r="N706" s="35" t="str">
        <f t="shared" ref="N706:N769" si="46">IF($A706="","",$J706&amp;" "&amp;$I706&amp;" ("&amp;$M706&amp;")")</f>
        <v>Hikari ARUGA (03)</v>
      </c>
      <c r="O706" s="35">
        <f t="shared" ref="O706:O769" si="47">IF($A706="","",200000000+$A706)</f>
        <v>200000718</v>
      </c>
    </row>
    <row r="707" spans="1:15" ht="18">
      <c r="A707" s="190">
        <v>719</v>
      </c>
      <c r="B707" s="2">
        <v>501018</v>
      </c>
      <c r="C707" s="191" t="s">
        <v>1694</v>
      </c>
      <c r="D707" s="191" t="s">
        <v>4459</v>
      </c>
      <c r="E707" s="191" t="s">
        <v>4460</v>
      </c>
      <c r="F707" s="192" t="s">
        <v>9117</v>
      </c>
      <c r="G707" s="191">
        <v>3</v>
      </c>
      <c r="H707" s="191" t="s">
        <v>5760</v>
      </c>
      <c r="I707" s="191" t="s">
        <v>589</v>
      </c>
      <c r="J707" s="191" t="s">
        <v>1248</v>
      </c>
      <c r="K707" s="191" t="s">
        <v>42</v>
      </c>
      <c r="L707" s="35" t="str">
        <f t="shared" si="44"/>
        <v>塚本　舞 (3)</v>
      </c>
      <c r="M707" s="34" t="str">
        <f t="shared" si="45"/>
        <v>04</v>
      </c>
      <c r="N707" s="35" t="str">
        <f t="shared" si="46"/>
        <v>Mai TSUKAMOTO (04)</v>
      </c>
      <c r="O707" s="35">
        <f t="shared" si="47"/>
        <v>200000719</v>
      </c>
    </row>
    <row r="708" spans="1:15" ht="18">
      <c r="A708" s="190">
        <v>720</v>
      </c>
      <c r="B708" s="2">
        <v>501018</v>
      </c>
      <c r="C708" s="191" t="s">
        <v>1694</v>
      </c>
      <c r="D708" s="191" t="s">
        <v>10603</v>
      </c>
      <c r="E708" s="191" t="s">
        <v>10604</v>
      </c>
      <c r="F708" s="192" t="s">
        <v>3575</v>
      </c>
      <c r="G708" s="191">
        <v>3</v>
      </c>
      <c r="H708" s="191" t="s">
        <v>5760</v>
      </c>
      <c r="I708" s="191" t="s">
        <v>149</v>
      </c>
      <c r="J708" s="191" t="s">
        <v>1402</v>
      </c>
      <c r="K708" s="191" t="s">
        <v>42</v>
      </c>
      <c r="L708" s="35" t="str">
        <f t="shared" si="44"/>
        <v>中田　陽菜乃 (3)</v>
      </c>
      <c r="M708" s="34" t="str">
        <f t="shared" si="45"/>
        <v>04</v>
      </c>
      <c r="N708" s="35" t="str">
        <f t="shared" si="46"/>
        <v>Hinano NAKATA (04)</v>
      </c>
      <c r="O708" s="35">
        <f t="shared" si="47"/>
        <v>200000720</v>
      </c>
    </row>
    <row r="709" spans="1:15" ht="18">
      <c r="A709" s="190">
        <v>721</v>
      </c>
      <c r="B709" s="2">
        <v>501018</v>
      </c>
      <c r="C709" s="191" t="s">
        <v>1694</v>
      </c>
      <c r="D709" s="191" t="s">
        <v>10605</v>
      </c>
      <c r="E709" s="191" t="s">
        <v>10606</v>
      </c>
      <c r="F709" s="192" t="s">
        <v>4729</v>
      </c>
      <c r="G709" s="191">
        <v>3</v>
      </c>
      <c r="H709" s="191" t="s">
        <v>5760</v>
      </c>
      <c r="I709" s="191" t="s">
        <v>386</v>
      </c>
      <c r="J709" s="191" t="s">
        <v>488</v>
      </c>
      <c r="K709" s="191" t="s">
        <v>42</v>
      </c>
      <c r="L709" s="35" t="str">
        <f t="shared" si="44"/>
        <v>太田　美沙希 (3)</v>
      </c>
      <c r="M709" s="34" t="str">
        <f t="shared" si="45"/>
        <v>04</v>
      </c>
      <c r="N709" s="35" t="str">
        <f t="shared" si="46"/>
        <v>Misaki OTA (04)</v>
      </c>
      <c r="O709" s="35">
        <f t="shared" si="47"/>
        <v>200000721</v>
      </c>
    </row>
    <row r="710" spans="1:15" ht="18">
      <c r="A710" s="190">
        <v>722</v>
      </c>
      <c r="B710" s="2">
        <v>501018</v>
      </c>
      <c r="C710" s="191" t="s">
        <v>1694</v>
      </c>
      <c r="D710" s="191" t="s">
        <v>10607</v>
      </c>
      <c r="E710" s="191" t="s">
        <v>10608</v>
      </c>
      <c r="F710" s="192" t="s">
        <v>3661</v>
      </c>
      <c r="G710" s="191">
        <v>3</v>
      </c>
      <c r="H710" s="191" t="s">
        <v>5759</v>
      </c>
      <c r="I710" s="191" t="s">
        <v>44</v>
      </c>
      <c r="J710" s="191" t="s">
        <v>1258</v>
      </c>
      <c r="K710" s="191" t="s">
        <v>42</v>
      </c>
      <c r="L710" s="35" t="str">
        <f t="shared" si="44"/>
        <v>清水　里瑚 (3)</v>
      </c>
      <c r="M710" s="34" t="str">
        <f t="shared" si="45"/>
        <v>04</v>
      </c>
      <c r="N710" s="35" t="str">
        <f t="shared" si="46"/>
        <v>Riko SHIMIZU (04)</v>
      </c>
      <c r="O710" s="35">
        <f t="shared" si="47"/>
        <v>200000722</v>
      </c>
    </row>
    <row r="711" spans="1:15" ht="18">
      <c r="A711" s="190">
        <v>723</v>
      </c>
      <c r="B711" s="2">
        <v>501018</v>
      </c>
      <c r="C711" s="191" t="s">
        <v>1694</v>
      </c>
      <c r="D711" s="191" t="s">
        <v>10609</v>
      </c>
      <c r="E711" s="191" t="s">
        <v>10610</v>
      </c>
      <c r="F711" s="192" t="s">
        <v>4959</v>
      </c>
      <c r="G711" s="191">
        <v>3</v>
      </c>
      <c r="H711" s="191" t="s">
        <v>5775</v>
      </c>
      <c r="I711" s="191" t="s">
        <v>252</v>
      </c>
      <c r="J711" s="191" t="s">
        <v>4394</v>
      </c>
      <c r="K711" s="191" t="s">
        <v>42</v>
      </c>
      <c r="L711" s="35" t="str">
        <f t="shared" si="44"/>
        <v>山口　紗知 (3)</v>
      </c>
      <c r="M711" s="34" t="str">
        <f t="shared" si="45"/>
        <v>04</v>
      </c>
      <c r="N711" s="35" t="str">
        <f t="shared" si="46"/>
        <v>Sachi YAMAGUCHI (04)</v>
      </c>
      <c r="O711" s="35">
        <f t="shared" si="47"/>
        <v>200000723</v>
      </c>
    </row>
    <row r="712" spans="1:15" ht="18">
      <c r="A712" s="190">
        <v>724</v>
      </c>
      <c r="B712" s="2">
        <v>501018</v>
      </c>
      <c r="C712" s="191" t="s">
        <v>1694</v>
      </c>
      <c r="D712" s="191" t="s">
        <v>10611</v>
      </c>
      <c r="E712" s="191" t="s">
        <v>10612</v>
      </c>
      <c r="F712" s="192" t="s">
        <v>9723</v>
      </c>
      <c r="G712" s="191">
        <v>2</v>
      </c>
      <c r="H712" s="191" t="s">
        <v>5759</v>
      </c>
      <c r="I712" s="191" t="s">
        <v>1399</v>
      </c>
      <c r="J712" s="191" t="s">
        <v>1293</v>
      </c>
      <c r="K712" s="191" t="s">
        <v>42</v>
      </c>
      <c r="L712" s="35" t="str">
        <f t="shared" si="44"/>
        <v>多和　蒼唯 (2)</v>
      </c>
      <c r="M712" s="34" t="str">
        <f t="shared" si="45"/>
        <v>05</v>
      </c>
      <c r="N712" s="35" t="str">
        <f t="shared" si="46"/>
        <v>Aoi TAWA (05)</v>
      </c>
      <c r="O712" s="35">
        <f t="shared" si="47"/>
        <v>200000724</v>
      </c>
    </row>
    <row r="713" spans="1:15" ht="18">
      <c r="A713" s="190">
        <v>725</v>
      </c>
      <c r="B713" s="2">
        <v>501018</v>
      </c>
      <c r="C713" s="191" t="s">
        <v>1694</v>
      </c>
      <c r="D713" s="191" t="s">
        <v>10613</v>
      </c>
      <c r="E713" s="191" t="s">
        <v>10614</v>
      </c>
      <c r="F713" s="192" t="s">
        <v>3906</v>
      </c>
      <c r="G713" s="191">
        <v>2</v>
      </c>
      <c r="H713" s="191" t="s">
        <v>5978</v>
      </c>
      <c r="I713" s="191" t="s">
        <v>521</v>
      </c>
      <c r="J713" s="191" t="s">
        <v>3272</v>
      </c>
      <c r="K713" s="191" t="s">
        <v>42</v>
      </c>
      <c r="L713" s="35" t="str">
        <f t="shared" si="44"/>
        <v>福原　恵実 (2)</v>
      </c>
      <c r="M713" s="34" t="str">
        <f t="shared" si="45"/>
        <v>04</v>
      </c>
      <c r="N713" s="35" t="str">
        <f t="shared" si="46"/>
        <v>Megumi FUKUHARA (04)</v>
      </c>
      <c r="O713" s="35">
        <f t="shared" si="47"/>
        <v>200000725</v>
      </c>
    </row>
    <row r="714" spans="1:15" ht="18">
      <c r="A714" s="190">
        <v>726</v>
      </c>
      <c r="B714" s="2">
        <v>501018</v>
      </c>
      <c r="C714" s="191" t="s">
        <v>1694</v>
      </c>
      <c r="D714" s="191" t="s">
        <v>10615</v>
      </c>
      <c r="E714" s="191" t="s">
        <v>10616</v>
      </c>
      <c r="F714" s="192" t="s">
        <v>7890</v>
      </c>
      <c r="G714" s="191">
        <v>2</v>
      </c>
      <c r="H714" s="191" t="s">
        <v>5759</v>
      </c>
      <c r="I714" s="191" t="s">
        <v>428</v>
      </c>
      <c r="J714" s="191" t="s">
        <v>1309</v>
      </c>
      <c r="K714" s="191" t="s">
        <v>42</v>
      </c>
      <c r="L714" s="35" t="str">
        <f t="shared" si="44"/>
        <v>藤井　華音 (2)</v>
      </c>
      <c r="M714" s="34" t="str">
        <f t="shared" si="45"/>
        <v>05</v>
      </c>
      <c r="N714" s="35" t="str">
        <f t="shared" si="46"/>
        <v>Kanon FUJII (05)</v>
      </c>
      <c r="O714" s="35">
        <f t="shared" si="47"/>
        <v>200000726</v>
      </c>
    </row>
    <row r="715" spans="1:15" ht="18">
      <c r="A715" s="190">
        <v>727</v>
      </c>
      <c r="B715" s="2">
        <v>501018</v>
      </c>
      <c r="C715" s="191" t="s">
        <v>1694</v>
      </c>
      <c r="D715" s="191" t="s">
        <v>10617</v>
      </c>
      <c r="E715" s="191" t="s">
        <v>10618</v>
      </c>
      <c r="F715" s="192" t="s">
        <v>7719</v>
      </c>
      <c r="G715" s="191">
        <v>2</v>
      </c>
      <c r="H715" s="191" t="s">
        <v>5775</v>
      </c>
      <c r="I715" s="191" t="s">
        <v>818</v>
      </c>
      <c r="J715" s="191" t="s">
        <v>10619</v>
      </c>
      <c r="K715" s="191" t="s">
        <v>42</v>
      </c>
      <c r="L715" s="35" t="str">
        <f t="shared" si="44"/>
        <v>衣笠　光音 (2)</v>
      </c>
      <c r="M715" s="34" t="str">
        <f t="shared" si="45"/>
        <v>05</v>
      </c>
      <c r="N715" s="35" t="str">
        <f t="shared" si="46"/>
        <v>Mitsune KINUGASA (05)</v>
      </c>
      <c r="O715" s="35">
        <f t="shared" si="47"/>
        <v>200000727</v>
      </c>
    </row>
    <row r="716" spans="1:15" ht="18">
      <c r="A716" s="190">
        <v>728</v>
      </c>
      <c r="B716" s="2">
        <v>501018</v>
      </c>
      <c r="C716" s="191" t="s">
        <v>1694</v>
      </c>
      <c r="D716" s="191" t="s">
        <v>10620</v>
      </c>
      <c r="E716" s="191" t="s">
        <v>10621</v>
      </c>
      <c r="F716" s="192" t="s">
        <v>6881</v>
      </c>
      <c r="G716" s="191">
        <v>2</v>
      </c>
      <c r="H716" s="191" t="s">
        <v>5759</v>
      </c>
      <c r="I716" s="191" t="s">
        <v>10622</v>
      </c>
      <c r="J716" s="191" t="s">
        <v>1254</v>
      </c>
      <c r="K716" s="191" t="s">
        <v>42</v>
      </c>
      <c r="L716" s="35" t="str">
        <f t="shared" si="44"/>
        <v>山ノ井　綾音 (2)</v>
      </c>
      <c r="M716" s="34" t="str">
        <f t="shared" si="45"/>
        <v>06</v>
      </c>
      <c r="N716" s="35" t="str">
        <f t="shared" si="46"/>
        <v>Ayane YAMANOI (06)</v>
      </c>
      <c r="O716" s="35">
        <f t="shared" si="47"/>
        <v>200000728</v>
      </c>
    </row>
    <row r="717" spans="1:15" ht="18">
      <c r="A717" s="190">
        <v>729</v>
      </c>
      <c r="B717" s="2">
        <v>492201</v>
      </c>
      <c r="C717" s="191" t="s">
        <v>631</v>
      </c>
      <c r="D717" s="191" t="s">
        <v>3220</v>
      </c>
      <c r="E717" s="191" t="s">
        <v>3221</v>
      </c>
      <c r="F717" s="192" t="s">
        <v>4345</v>
      </c>
      <c r="G717" s="191">
        <v>4</v>
      </c>
      <c r="H717" s="191" t="s">
        <v>5779</v>
      </c>
      <c r="I717" s="191" t="s">
        <v>3282</v>
      </c>
      <c r="J717" s="191" t="s">
        <v>2183</v>
      </c>
      <c r="K717" s="191" t="s">
        <v>42</v>
      </c>
      <c r="L717" s="35" t="str">
        <f t="shared" si="44"/>
        <v>長澤　小雪 (4)</v>
      </c>
      <c r="M717" s="34" t="str">
        <f t="shared" si="45"/>
        <v>04</v>
      </c>
      <c r="N717" s="35" t="str">
        <f t="shared" si="46"/>
        <v>Koyuki NAGASAWA (04)</v>
      </c>
      <c r="O717" s="35">
        <f t="shared" si="47"/>
        <v>200000729</v>
      </c>
    </row>
    <row r="718" spans="1:15" ht="18">
      <c r="A718" s="190">
        <v>730</v>
      </c>
      <c r="B718" s="2">
        <v>492201</v>
      </c>
      <c r="C718" s="191" t="s">
        <v>631</v>
      </c>
      <c r="D718" s="191" t="s">
        <v>4415</v>
      </c>
      <c r="E718" s="191" t="s">
        <v>4416</v>
      </c>
      <c r="F718" s="192" t="s">
        <v>7609</v>
      </c>
      <c r="G718" s="191">
        <v>3</v>
      </c>
      <c r="H718" s="191" t="s">
        <v>5978</v>
      </c>
      <c r="I718" s="191" t="s">
        <v>4417</v>
      </c>
      <c r="J718" s="191" t="s">
        <v>4418</v>
      </c>
      <c r="K718" s="191" t="s">
        <v>42</v>
      </c>
      <c r="L718" s="35" t="str">
        <f t="shared" si="44"/>
        <v>作本　真里奈 (3)</v>
      </c>
      <c r="M718" s="34" t="str">
        <f t="shared" si="45"/>
        <v>04</v>
      </c>
      <c r="N718" s="35" t="str">
        <f t="shared" si="46"/>
        <v>Marina SAKUMOTO (04)</v>
      </c>
      <c r="O718" s="35">
        <f t="shared" si="47"/>
        <v>200000730</v>
      </c>
    </row>
    <row r="719" spans="1:15" ht="18">
      <c r="A719" s="190">
        <v>731</v>
      </c>
      <c r="B719" s="2">
        <v>492201</v>
      </c>
      <c r="C719" s="191" t="s">
        <v>631</v>
      </c>
      <c r="D719" s="191" t="s">
        <v>10623</v>
      </c>
      <c r="E719" s="191" t="s">
        <v>10624</v>
      </c>
      <c r="F719" s="192" t="s">
        <v>7731</v>
      </c>
      <c r="G719" s="191">
        <v>2</v>
      </c>
      <c r="H719" s="191" t="s">
        <v>5759</v>
      </c>
      <c r="I719" s="191" t="s">
        <v>57</v>
      </c>
      <c r="J719" s="191" t="s">
        <v>1291</v>
      </c>
      <c r="K719" s="191" t="s">
        <v>42</v>
      </c>
      <c r="L719" s="35" t="str">
        <f t="shared" si="44"/>
        <v>山田　穂乃花 (2)</v>
      </c>
      <c r="M719" s="34" t="str">
        <f t="shared" si="45"/>
        <v>05</v>
      </c>
      <c r="N719" s="35" t="str">
        <f t="shared" si="46"/>
        <v>Honoka YAMADA (05)</v>
      </c>
      <c r="O719" s="35">
        <f t="shared" si="47"/>
        <v>200000731</v>
      </c>
    </row>
    <row r="720" spans="1:15" ht="18">
      <c r="A720" s="190">
        <v>732</v>
      </c>
      <c r="B720" s="2">
        <v>492201</v>
      </c>
      <c r="C720" s="191" t="s">
        <v>631</v>
      </c>
      <c r="D720" s="191" t="s">
        <v>10625</v>
      </c>
      <c r="E720" s="191" t="s">
        <v>10626</v>
      </c>
      <c r="F720" s="192" t="s">
        <v>6548</v>
      </c>
      <c r="G720" s="191">
        <v>2</v>
      </c>
      <c r="H720" s="191" t="s">
        <v>5779</v>
      </c>
      <c r="I720" s="191" t="s">
        <v>252</v>
      </c>
      <c r="J720" s="191" t="s">
        <v>1789</v>
      </c>
      <c r="K720" s="191" t="s">
        <v>42</v>
      </c>
      <c r="L720" s="35" t="str">
        <f t="shared" si="44"/>
        <v>山口　羽未 (2)</v>
      </c>
      <c r="M720" s="34" t="str">
        <f t="shared" si="45"/>
        <v>05</v>
      </c>
      <c r="N720" s="35" t="str">
        <f t="shared" si="46"/>
        <v>Umi YAMAGUCHI (05)</v>
      </c>
      <c r="O720" s="35">
        <f t="shared" si="47"/>
        <v>200000732</v>
      </c>
    </row>
    <row r="721" spans="1:15" ht="18">
      <c r="A721" s="190">
        <v>733</v>
      </c>
      <c r="B721" s="2">
        <v>492187</v>
      </c>
      <c r="C721" s="191" t="s">
        <v>1009</v>
      </c>
      <c r="D721" s="191" t="s">
        <v>4441</v>
      </c>
      <c r="E721" s="191" t="s">
        <v>4442</v>
      </c>
      <c r="F721" s="192" t="s">
        <v>6462</v>
      </c>
      <c r="G721" s="191">
        <v>3</v>
      </c>
      <c r="H721" s="191" t="s">
        <v>6022</v>
      </c>
      <c r="I721" s="191" t="s">
        <v>218</v>
      </c>
      <c r="J721" s="191" t="s">
        <v>4443</v>
      </c>
      <c r="K721" s="191" t="s">
        <v>42</v>
      </c>
      <c r="L721" s="35" t="str">
        <f t="shared" si="44"/>
        <v>遠藤　由姫衣 (3)</v>
      </c>
      <c r="M721" s="34" t="str">
        <f t="shared" si="45"/>
        <v>04</v>
      </c>
      <c r="N721" s="35" t="str">
        <f t="shared" si="46"/>
        <v>Yukie ENDO (04)</v>
      </c>
      <c r="O721" s="35">
        <f t="shared" si="47"/>
        <v>200000733</v>
      </c>
    </row>
    <row r="722" spans="1:15" ht="18">
      <c r="A722" s="190">
        <v>734</v>
      </c>
      <c r="B722" s="2">
        <v>492187</v>
      </c>
      <c r="C722" s="191" t="s">
        <v>1009</v>
      </c>
      <c r="D722" s="191" t="s">
        <v>10627</v>
      </c>
      <c r="E722" s="191" t="s">
        <v>10628</v>
      </c>
      <c r="F722" s="192" t="s">
        <v>5460</v>
      </c>
      <c r="G722" s="191">
        <v>3</v>
      </c>
      <c r="H722" s="191" t="s">
        <v>5834</v>
      </c>
      <c r="I722" s="191" t="s">
        <v>152</v>
      </c>
      <c r="J722" s="191" t="s">
        <v>1368</v>
      </c>
      <c r="K722" s="191" t="s">
        <v>42</v>
      </c>
      <c r="L722" s="35" t="str">
        <f t="shared" si="44"/>
        <v>佐藤　凜 (3)</v>
      </c>
      <c r="M722" s="34" t="str">
        <f t="shared" si="45"/>
        <v>04</v>
      </c>
      <c r="N722" s="35" t="str">
        <f t="shared" si="46"/>
        <v>Rin SATO (04)</v>
      </c>
      <c r="O722" s="35">
        <f t="shared" si="47"/>
        <v>200000734</v>
      </c>
    </row>
    <row r="723" spans="1:15" ht="18">
      <c r="A723" s="190">
        <v>735</v>
      </c>
      <c r="B723" s="2">
        <v>492187</v>
      </c>
      <c r="C723" s="191" t="s">
        <v>1009</v>
      </c>
      <c r="D723" s="191" t="s">
        <v>10629</v>
      </c>
      <c r="E723" s="191" t="s">
        <v>10630</v>
      </c>
      <c r="F723" s="192" t="s">
        <v>8840</v>
      </c>
      <c r="G723" s="191">
        <v>3</v>
      </c>
      <c r="H723" s="191" t="s">
        <v>5834</v>
      </c>
      <c r="I723" s="191" t="s">
        <v>10631</v>
      </c>
      <c r="J723" s="191" t="s">
        <v>4446</v>
      </c>
      <c r="K723" s="191" t="s">
        <v>42</v>
      </c>
      <c r="L723" s="35" t="str">
        <f t="shared" si="44"/>
        <v>深川　陽音 (3)</v>
      </c>
      <c r="M723" s="34" t="str">
        <f t="shared" si="45"/>
        <v>04</v>
      </c>
      <c r="N723" s="35" t="str">
        <f t="shared" si="46"/>
        <v>Hinari FUKAGAWA (04)</v>
      </c>
      <c r="O723" s="35">
        <f t="shared" si="47"/>
        <v>200000735</v>
      </c>
    </row>
    <row r="724" spans="1:15" ht="18">
      <c r="A724" s="190">
        <v>736</v>
      </c>
      <c r="B724" s="2">
        <v>492187</v>
      </c>
      <c r="C724" s="191" t="s">
        <v>1009</v>
      </c>
      <c r="D724" s="191" t="s">
        <v>10632</v>
      </c>
      <c r="E724" s="191" t="s">
        <v>10633</v>
      </c>
      <c r="F724" s="192" t="s">
        <v>9313</v>
      </c>
      <c r="G724" s="191">
        <v>2</v>
      </c>
      <c r="H724" s="191" t="s">
        <v>5834</v>
      </c>
      <c r="I724" s="191" t="s">
        <v>298</v>
      </c>
      <c r="J724" s="191" t="s">
        <v>2312</v>
      </c>
      <c r="K724" s="191" t="s">
        <v>42</v>
      </c>
      <c r="L724" s="35" t="str">
        <f t="shared" si="44"/>
        <v>中西　知穂 (2)</v>
      </c>
      <c r="M724" s="34" t="str">
        <f t="shared" si="45"/>
        <v>05</v>
      </c>
      <c r="N724" s="35" t="str">
        <f t="shared" si="46"/>
        <v>Chiho NAKANISHI (05)</v>
      </c>
      <c r="O724" s="35">
        <f t="shared" si="47"/>
        <v>200000736</v>
      </c>
    </row>
    <row r="725" spans="1:15" ht="18">
      <c r="A725" s="190">
        <v>737</v>
      </c>
      <c r="B725" s="2">
        <v>492187</v>
      </c>
      <c r="C725" s="191" t="s">
        <v>1009</v>
      </c>
      <c r="D725" s="191" t="s">
        <v>10634</v>
      </c>
      <c r="E725" s="191" t="s">
        <v>10635</v>
      </c>
      <c r="F725" s="192" t="s">
        <v>6684</v>
      </c>
      <c r="G725" s="191">
        <v>2</v>
      </c>
      <c r="H725" s="191" t="s">
        <v>6216</v>
      </c>
      <c r="I725" s="191" t="s">
        <v>10636</v>
      </c>
      <c r="J725" s="191" t="s">
        <v>1327</v>
      </c>
      <c r="K725" s="191" t="s">
        <v>42</v>
      </c>
      <c r="L725" s="35" t="str">
        <f t="shared" si="44"/>
        <v>高畠　麻帆 (2)</v>
      </c>
      <c r="M725" s="34" t="str">
        <f t="shared" si="45"/>
        <v>05</v>
      </c>
      <c r="N725" s="35" t="str">
        <f t="shared" si="46"/>
        <v>Maho TAKABATAKE (05)</v>
      </c>
      <c r="O725" s="35">
        <f t="shared" si="47"/>
        <v>200000737</v>
      </c>
    </row>
    <row r="726" spans="1:15" ht="18">
      <c r="A726" s="190">
        <v>738</v>
      </c>
      <c r="B726" s="2">
        <v>492187</v>
      </c>
      <c r="C726" s="191" t="s">
        <v>1009</v>
      </c>
      <c r="D726" s="191" t="s">
        <v>10637</v>
      </c>
      <c r="E726" s="191" t="s">
        <v>10638</v>
      </c>
      <c r="F726" s="192" t="s">
        <v>5009</v>
      </c>
      <c r="G726" s="191">
        <v>3</v>
      </c>
      <c r="H726" s="191" t="s">
        <v>5834</v>
      </c>
      <c r="I726" s="191" t="s">
        <v>10639</v>
      </c>
      <c r="J726" s="191" t="s">
        <v>10640</v>
      </c>
      <c r="K726" s="191" t="s">
        <v>10641</v>
      </c>
      <c r="L726" s="35" t="str">
        <f t="shared" si="44"/>
        <v>ALEJANDRA　Hernandez (3)</v>
      </c>
      <c r="M726" s="34" t="str">
        <f t="shared" si="45"/>
        <v>02</v>
      </c>
      <c r="N726" s="35" t="str">
        <f t="shared" si="46"/>
        <v>Hernandez ALEJANDRA (02)</v>
      </c>
      <c r="O726" s="35">
        <f t="shared" si="47"/>
        <v>200000738</v>
      </c>
    </row>
    <row r="727" spans="1:15" ht="18">
      <c r="A727" s="190">
        <v>739</v>
      </c>
      <c r="B727" s="2">
        <v>491016</v>
      </c>
      <c r="C727" s="191" t="s">
        <v>951</v>
      </c>
      <c r="D727" s="191" t="s">
        <v>10642</v>
      </c>
      <c r="E727" s="191" t="s">
        <v>10643</v>
      </c>
      <c r="F727" s="192" t="s">
        <v>8954</v>
      </c>
      <c r="G727" s="191">
        <v>3</v>
      </c>
      <c r="H727" s="191" t="s">
        <v>5834</v>
      </c>
      <c r="I727" s="191" t="s">
        <v>298</v>
      </c>
      <c r="J727" s="191" t="s">
        <v>1292</v>
      </c>
      <c r="K727" s="191" t="s">
        <v>42</v>
      </c>
      <c r="L727" s="35" t="str">
        <f t="shared" si="44"/>
        <v>中西　陽詩 (3)</v>
      </c>
      <c r="M727" s="34" t="str">
        <f t="shared" si="45"/>
        <v>05</v>
      </c>
      <c r="N727" s="35" t="str">
        <f t="shared" si="46"/>
        <v>Hinata NAKANISHI (05)</v>
      </c>
      <c r="O727" s="35">
        <f t="shared" si="47"/>
        <v>200000739</v>
      </c>
    </row>
    <row r="728" spans="1:15" ht="18">
      <c r="A728" s="190">
        <v>740</v>
      </c>
      <c r="B728" s="2">
        <v>491016</v>
      </c>
      <c r="C728" s="191" t="s">
        <v>951</v>
      </c>
      <c r="D728" s="191" t="s">
        <v>10644</v>
      </c>
      <c r="E728" s="191" t="s">
        <v>10645</v>
      </c>
      <c r="F728" s="192" t="s">
        <v>3773</v>
      </c>
      <c r="G728" s="191">
        <v>3</v>
      </c>
      <c r="H728" s="191" t="s">
        <v>5834</v>
      </c>
      <c r="I728" s="191" t="s">
        <v>87</v>
      </c>
      <c r="J728" s="191" t="s">
        <v>1290</v>
      </c>
      <c r="K728" s="191" t="s">
        <v>42</v>
      </c>
      <c r="L728" s="35" t="str">
        <f t="shared" si="44"/>
        <v>松本　明香里 (3)</v>
      </c>
      <c r="M728" s="34" t="str">
        <f t="shared" si="45"/>
        <v>05</v>
      </c>
      <c r="N728" s="35" t="str">
        <f t="shared" si="46"/>
        <v>Akari MATSUMOTO (05)</v>
      </c>
      <c r="O728" s="35">
        <f t="shared" si="47"/>
        <v>200000740</v>
      </c>
    </row>
    <row r="729" spans="1:15" ht="18">
      <c r="A729" s="190">
        <v>741</v>
      </c>
      <c r="B729" s="2">
        <v>490050</v>
      </c>
      <c r="C729" s="191" t="s">
        <v>891</v>
      </c>
      <c r="D729" s="191" t="s">
        <v>10646</v>
      </c>
      <c r="E729" s="191" t="s">
        <v>10647</v>
      </c>
      <c r="F729" s="192" t="s">
        <v>6580</v>
      </c>
      <c r="G729" s="191">
        <v>2</v>
      </c>
      <c r="H729" s="191" t="s">
        <v>5834</v>
      </c>
      <c r="I729" s="191" t="s">
        <v>1475</v>
      </c>
      <c r="J729" s="191" t="s">
        <v>10648</v>
      </c>
      <c r="K729" s="191" t="s">
        <v>42</v>
      </c>
      <c r="L729" s="35" t="str">
        <f t="shared" si="44"/>
        <v>小熊　ユミナ (2)</v>
      </c>
      <c r="M729" s="34" t="str">
        <f t="shared" si="45"/>
        <v>05</v>
      </c>
      <c r="N729" s="35" t="str">
        <f t="shared" si="46"/>
        <v>Yumina OGUMA (05)</v>
      </c>
      <c r="O729" s="35">
        <f t="shared" si="47"/>
        <v>200000741</v>
      </c>
    </row>
    <row r="730" spans="1:15" ht="18">
      <c r="A730" s="190">
        <v>742</v>
      </c>
      <c r="B730" s="2">
        <v>490050</v>
      </c>
      <c r="C730" s="191" t="s">
        <v>891</v>
      </c>
      <c r="D730" s="191" t="s">
        <v>10649</v>
      </c>
      <c r="E730" s="191" t="s">
        <v>10650</v>
      </c>
      <c r="F730" s="192" t="s">
        <v>10651</v>
      </c>
      <c r="G730" s="191">
        <v>2</v>
      </c>
      <c r="H730" s="191" t="s">
        <v>5834</v>
      </c>
      <c r="I730" s="191" t="s">
        <v>10652</v>
      </c>
      <c r="J730" s="191" t="s">
        <v>1277</v>
      </c>
      <c r="K730" s="191" t="s">
        <v>42</v>
      </c>
      <c r="L730" s="35" t="str">
        <f t="shared" si="44"/>
        <v>松徳　陽佳 (2)</v>
      </c>
      <c r="M730" s="34" t="str">
        <f t="shared" si="45"/>
        <v>06</v>
      </c>
      <c r="N730" s="35" t="str">
        <f t="shared" si="46"/>
        <v>Haruka MATSUTOKU (06)</v>
      </c>
      <c r="O730" s="35">
        <f t="shared" si="47"/>
        <v>200000742</v>
      </c>
    </row>
    <row r="731" spans="1:15" ht="18">
      <c r="A731" s="190">
        <v>743</v>
      </c>
      <c r="B731" s="2">
        <v>492192</v>
      </c>
      <c r="C731" s="191" t="s">
        <v>1448</v>
      </c>
      <c r="D731" s="191" t="s">
        <v>2383</v>
      </c>
      <c r="E731" s="191" t="s">
        <v>2384</v>
      </c>
      <c r="F731" s="192" t="s">
        <v>3615</v>
      </c>
      <c r="G731" s="191">
        <v>4</v>
      </c>
      <c r="H731" s="191" t="s">
        <v>6218</v>
      </c>
      <c r="I731" s="191" t="s">
        <v>2385</v>
      </c>
      <c r="J731" s="191" t="s">
        <v>299</v>
      </c>
      <c r="K731" s="191" t="s">
        <v>42</v>
      </c>
      <c r="L731" s="35" t="str">
        <f t="shared" si="44"/>
        <v>来間　美月 (4)</v>
      </c>
      <c r="M731" s="34" t="str">
        <f t="shared" si="45"/>
        <v>03</v>
      </c>
      <c r="N731" s="35" t="str">
        <f t="shared" si="46"/>
        <v>Mizuki KURUMA (03)</v>
      </c>
      <c r="O731" s="35">
        <f t="shared" si="47"/>
        <v>200000743</v>
      </c>
    </row>
    <row r="732" spans="1:15" ht="18">
      <c r="A732" s="190">
        <v>744</v>
      </c>
      <c r="B732" s="2">
        <v>492192</v>
      </c>
      <c r="C732" s="191" t="s">
        <v>1448</v>
      </c>
      <c r="D732" s="191" t="s">
        <v>2386</v>
      </c>
      <c r="E732" s="191" t="s">
        <v>2387</v>
      </c>
      <c r="F732" s="192" t="s">
        <v>4177</v>
      </c>
      <c r="G732" s="191">
        <v>4</v>
      </c>
      <c r="H732" s="191" t="s">
        <v>5779</v>
      </c>
      <c r="I732" s="191" t="s">
        <v>1221</v>
      </c>
      <c r="J732" s="191" t="s">
        <v>1306</v>
      </c>
      <c r="K732" s="191" t="s">
        <v>42</v>
      </c>
      <c r="L732" s="35" t="str">
        <f t="shared" si="44"/>
        <v>松浦　優夏 (4)</v>
      </c>
      <c r="M732" s="34" t="str">
        <f t="shared" si="45"/>
        <v>03</v>
      </c>
      <c r="N732" s="35" t="str">
        <f t="shared" si="46"/>
        <v>Yuna MATSUURA (03)</v>
      </c>
      <c r="O732" s="35">
        <f t="shared" si="47"/>
        <v>200000744</v>
      </c>
    </row>
    <row r="733" spans="1:15" ht="18">
      <c r="A733" s="190">
        <v>745</v>
      </c>
      <c r="B733" s="2">
        <v>492192</v>
      </c>
      <c r="C733" s="191" t="s">
        <v>1448</v>
      </c>
      <c r="D733" s="191" t="s">
        <v>2388</v>
      </c>
      <c r="E733" s="191" t="s">
        <v>2389</v>
      </c>
      <c r="F733" s="192" t="s">
        <v>4178</v>
      </c>
      <c r="G733" s="191">
        <v>4</v>
      </c>
      <c r="H733" s="191" t="s">
        <v>5978</v>
      </c>
      <c r="I733" s="191" t="s">
        <v>2390</v>
      </c>
      <c r="J733" s="191" t="s">
        <v>1361</v>
      </c>
      <c r="K733" s="191" t="s">
        <v>42</v>
      </c>
      <c r="L733" s="35" t="str">
        <f t="shared" si="44"/>
        <v>藪内　あゆみ (4)</v>
      </c>
      <c r="M733" s="34" t="str">
        <f t="shared" si="45"/>
        <v>03</v>
      </c>
      <c r="N733" s="35" t="str">
        <f t="shared" si="46"/>
        <v>Ayumi YABUUCHI (03)</v>
      </c>
      <c r="O733" s="35">
        <f t="shared" si="47"/>
        <v>200000745</v>
      </c>
    </row>
    <row r="734" spans="1:15" ht="18">
      <c r="A734" s="190">
        <v>746</v>
      </c>
      <c r="B734" s="2">
        <v>492192</v>
      </c>
      <c r="C734" s="191" t="s">
        <v>1448</v>
      </c>
      <c r="D734" s="191" t="s">
        <v>4179</v>
      </c>
      <c r="E734" s="191" t="s">
        <v>4180</v>
      </c>
      <c r="F734" s="192" t="s">
        <v>4181</v>
      </c>
      <c r="G734" s="191">
        <v>3</v>
      </c>
      <c r="H734" s="191" t="s">
        <v>5775</v>
      </c>
      <c r="I734" s="191" t="s">
        <v>560</v>
      </c>
      <c r="J734" s="191" t="s">
        <v>1233</v>
      </c>
      <c r="K734" s="191" t="s">
        <v>42</v>
      </c>
      <c r="L734" s="35" t="str">
        <f t="shared" si="44"/>
        <v>池田　未來 (3)</v>
      </c>
      <c r="M734" s="34" t="str">
        <f t="shared" si="45"/>
        <v>04</v>
      </c>
      <c r="N734" s="35" t="str">
        <f t="shared" si="46"/>
        <v>Miku IKEDA (04)</v>
      </c>
      <c r="O734" s="35">
        <f t="shared" si="47"/>
        <v>200000746</v>
      </c>
    </row>
    <row r="735" spans="1:15" ht="18">
      <c r="A735" s="190">
        <v>747</v>
      </c>
      <c r="B735" s="2">
        <v>492192</v>
      </c>
      <c r="C735" s="191" t="s">
        <v>1448</v>
      </c>
      <c r="D735" s="191" t="s">
        <v>4182</v>
      </c>
      <c r="E735" s="191" t="s">
        <v>4183</v>
      </c>
      <c r="F735" s="192" t="s">
        <v>4010</v>
      </c>
      <c r="G735" s="191">
        <v>3</v>
      </c>
      <c r="H735" s="191" t="s">
        <v>5760</v>
      </c>
      <c r="I735" s="191" t="s">
        <v>129</v>
      </c>
      <c r="J735" s="191" t="s">
        <v>2374</v>
      </c>
      <c r="K735" s="191" t="s">
        <v>42</v>
      </c>
      <c r="L735" s="35" t="str">
        <f t="shared" si="44"/>
        <v>田中　希空 (3)</v>
      </c>
      <c r="M735" s="34" t="str">
        <f t="shared" si="45"/>
        <v>05</v>
      </c>
      <c r="N735" s="35" t="str">
        <f t="shared" si="46"/>
        <v>Noa TANAKA (05)</v>
      </c>
      <c r="O735" s="35">
        <f t="shared" si="47"/>
        <v>200000747</v>
      </c>
    </row>
    <row r="736" spans="1:15" ht="18">
      <c r="A736" s="190">
        <v>748</v>
      </c>
      <c r="B736" s="2">
        <v>492192</v>
      </c>
      <c r="C736" s="191" t="s">
        <v>1448</v>
      </c>
      <c r="D736" s="191" t="s">
        <v>4184</v>
      </c>
      <c r="E736" s="191" t="s">
        <v>4185</v>
      </c>
      <c r="F736" s="192" t="s">
        <v>4186</v>
      </c>
      <c r="G736" s="191">
        <v>3</v>
      </c>
      <c r="H736" s="191" t="s">
        <v>5779</v>
      </c>
      <c r="I736" s="191" t="s">
        <v>433</v>
      </c>
      <c r="J736" s="191" t="s">
        <v>4187</v>
      </c>
      <c r="K736" s="191" t="s">
        <v>42</v>
      </c>
      <c r="L736" s="35" t="str">
        <f t="shared" si="44"/>
        <v>松崎　碧梨 (3)</v>
      </c>
      <c r="M736" s="34" t="str">
        <f t="shared" si="45"/>
        <v>04</v>
      </c>
      <c r="N736" s="35" t="str">
        <f t="shared" si="46"/>
        <v>Aori MATSUZAKI (04)</v>
      </c>
      <c r="O736" s="35">
        <f t="shared" si="47"/>
        <v>200000748</v>
      </c>
    </row>
    <row r="737" spans="1:15" ht="18">
      <c r="A737" s="190">
        <v>749</v>
      </c>
      <c r="B737" s="2">
        <v>492192</v>
      </c>
      <c r="C737" s="191" t="s">
        <v>1448</v>
      </c>
      <c r="D737" s="191" t="s">
        <v>4395</v>
      </c>
      <c r="E737" s="191" t="s">
        <v>4396</v>
      </c>
      <c r="F737" s="192" t="s">
        <v>3624</v>
      </c>
      <c r="G737" s="191">
        <v>3</v>
      </c>
      <c r="H737" s="191" t="s">
        <v>5769</v>
      </c>
      <c r="I737" s="191" t="s">
        <v>199</v>
      </c>
      <c r="J737" s="191" t="s">
        <v>3261</v>
      </c>
      <c r="K737" s="191" t="s">
        <v>42</v>
      </c>
      <c r="L737" s="35" t="str">
        <f t="shared" si="44"/>
        <v>木村　亜弥 (3)</v>
      </c>
      <c r="M737" s="34" t="str">
        <f t="shared" si="45"/>
        <v>05</v>
      </c>
      <c r="N737" s="35" t="str">
        <f t="shared" si="46"/>
        <v>Aya KIMURA (05)</v>
      </c>
      <c r="O737" s="35">
        <f t="shared" si="47"/>
        <v>200000749</v>
      </c>
    </row>
    <row r="738" spans="1:15" ht="18">
      <c r="A738" s="190">
        <v>750</v>
      </c>
      <c r="B738" s="2">
        <v>492192</v>
      </c>
      <c r="C738" s="191" t="s">
        <v>1448</v>
      </c>
      <c r="D738" s="191" t="s">
        <v>10653</v>
      </c>
      <c r="E738" s="191" t="s">
        <v>10654</v>
      </c>
      <c r="F738" s="192" t="s">
        <v>6984</v>
      </c>
      <c r="G738" s="191">
        <v>2</v>
      </c>
      <c r="H738" s="191" t="s">
        <v>6024</v>
      </c>
      <c r="I738" s="191" t="s">
        <v>267</v>
      </c>
      <c r="J738" s="191" t="s">
        <v>10655</v>
      </c>
      <c r="K738" s="191" t="s">
        <v>42</v>
      </c>
      <c r="L738" s="35" t="str">
        <f t="shared" si="44"/>
        <v>植松　愛波 (2)</v>
      </c>
      <c r="M738" s="34" t="str">
        <f t="shared" si="45"/>
        <v>05</v>
      </c>
      <c r="N738" s="35" t="str">
        <f t="shared" si="46"/>
        <v>Aroha UEMATSU (05)</v>
      </c>
      <c r="O738" s="35">
        <f t="shared" si="47"/>
        <v>200000750</v>
      </c>
    </row>
    <row r="739" spans="1:15" ht="18">
      <c r="A739" s="190">
        <v>751</v>
      </c>
      <c r="B739" s="2">
        <v>492192</v>
      </c>
      <c r="C739" s="191" t="s">
        <v>1448</v>
      </c>
      <c r="D739" s="191" t="s">
        <v>10656</v>
      </c>
      <c r="E739" s="191" t="s">
        <v>10657</v>
      </c>
      <c r="F739" s="192" t="s">
        <v>6273</v>
      </c>
      <c r="G739" s="191">
        <v>2</v>
      </c>
      <c r="H739" s="191" t="s">
        <v>5978</v>
      </c>
      <c r="I739" s="191" t="s">
        <v>538</v>
      </c>
      <c r="J739" s="191" t="s">
        <v>2338</v>
      </c>
      <c r="K739" s="191" t="s">
        <v>42</v>
      </c>
      <c r="L739" s="35" t="str">
        <f t="shared" si="44"/>
        <v>大原　瑚子 (2)</v>
      </c>
      <c r="M739" s="34" t="str">
        <f t="shared" si="45"/>
        <v>05</v>
      </c>
      <c r="N739" s="35" t="str">
        <f t="shared" si="46"/>
        <v>Koko OHARA (05)</v>
      </c>
      <c r="O739" s="35">
        <f t="shared" si="47"/>
        <v>200000751</v>
      </c>
    </row>
    <row r="740" spans="1:15" ht="18">
      <c r="A740" s="190">
        <v>752</v>
      </c>
      <c r="B740" s="2">
        <v>492192</v>
      </c>
      <c r="C740" s="191" t="s">
        <v>1448</v>
      </c>
      <c r="D740" s="191" t="s">
        <v>10658</v>
      </c>
      <c r="E740" s="191" t="s">
        <v>10659</v>
      </c>
      <c r="F740" s="192" t="s">
        <v>9908</v>
      </c>
      <c r="G740" s="191">
        <v>2</v>
      </c>
      <c r="H740" s="191" t="s">
        <v>5776</v>
      </c>
      <c r="I740" s="191" t="s">
        <v>838</v>
      </c>
      <c r="J740" s="191" t="s">
        <v>10660</v>
      </c>
      <c r="K740" s="191" t="s">
        <v>42</v>
      </c>
      <c r="L740" s="35" t="str">
        <f t="shared" si="44"/>
        <v>堀　結葉 (2)</v>
      </c>
      <c r="M740" s="34" t="str">
        <f t="shared" si="45"/>
        <v>06</v>
      </c>
      <c r="N740" s="35" t="str">
        <f t="shared" si="46"/>
        <v>Yuiha HORI (06)</v>
      </c>
      <c r="O740" s="35">
        <f t="shared" si="47"/>
        <v>200000752</v>
      </c>
    </row>
    <row r="741" spans="1:15" ht="18">
      <c r="A741" s="190">
        <v>753</v>
      </c>
      <c r="B741" s="2">
        <v>492192</v>
      </c>
      <c r="C741" s="191" t="s">
        <v>1448</v>
      </c>
      <c r="D741" s="191" t="s">
        <v>10661</v>
      </c>
      <c r="E741" s="191" t="s">
        <v>10662</v>
      </c>
      <c r="F741" s="192" t="s">
        <v>5931</v>
      </c>
      <c r="G741" s="191">
        <v>2</v>
      </c>
      <c r="H741" s="191" t="s">
        <v>5779</v>
      </c>
      <c r="I741" s="191" t="s">
        <v>369</v>
      </c>
      <c r="J741" s="191" t="s">
        <v>10663</v>
      </c>
      <c r="K741" s="191" t="s">
        <v>42</v>
      </c>
      <c r="L741" s="35" t="str">
        <f t="shared" si="44"/>
        <v>谷本　裕香理 (2)</v>
      </c>
      <c r="M741" s="34" t="str">
        <f t="shared" si="45"/>
        <v>05</v>
      </c>
      <c r="N741" s="35" t="str">
        <f t="shared" si="46"/>
        <v>Yukari TANIMOTO (05)</v>
      </c>
      <c r="O741" s="35">
        <f t="shared" si="47"/>
        <v>200000753</v>
      </c>
    </row>
    <row r="742" spans="1:15" ht="18">
      <c r="A742" s="190">
        <v>754</v>
      </c>
      <c r="B742" s="2">
        <v>492192</v>
      </c>
      <c r="C742" s="191" t="s">
        <v>1448</v>
      </c>
      <c r="D742" s="191" t="s">
        <v>10664</v>
      </c>
      <c r="E742" s="191" t="s">
        <v>10665</v>
      </c>
      <c r="F742" s="192" t="s">
        <v>8011</v>
      </c>
      <c r="G742" s="191">
        <v>1</v>
      </c>
      <c r="H742" s="191" t="s">
        <v>5779</v>
      </c>
      <c r="I742" s="191" t="s">
        <v>10666</v>
      </c>
      <c r="J742" s="191" t="s">
        <v>996</v>
      </c>
      <c r="K742" s="191" t="s">
        <v>42</v>
      </c>
      <c r="L742" s="35" t="str">
        <f t="shared" si="44"/>
        <v>小磯　心優 (1)</v>
      </c>
      <c r="M742" s="34" t="str">
        <f t="shared" si="45"/>
        <v>06</v>
      </c>
      <c r="N742" s="35" t="str">
        <f t="shared" si="46"/>
        <v>Miyu KOISO (06)</v>
      </c>
      <c r="O742" s="35">
        <f t="shared" si="47"/>
        <v>200000754</v>
      </c>
    </row>
    <row r="743" spans="1:15" ht="18">
      <c r="A743" s="190">
        <v>755</v>
      </c>
      <c r="B743" s="2">
        <v>492192</v>
      </c>
      <c r="C743" s="191" t="s">
        <v>1448</v>
      </c>
      <c r="D743" s="191" t="s">
        <v>10667</v>
      </c>
      <c r="E743" s="191" t="s">
        <v>10668</v>
      </c>
      <c r="F743" s="192" t="s">
        <v>8164</v>
      </c>
      <c r="G743" s="191">
        <v>1</v>
      </c>
      <c r="H743" s="191" t="s">
        <v>249</v>
      </c>
      <c r="I743" s="191" t="s">
        <v>67</v>
      </c>
      <c r="J743" s="191" t="s">
        <v>1233</v>
      </c>
      <c r="K743" s="191" t="s">
        <v>42</v>
      </c>
      <c r="L743" s="35" t="str">
        <f t="shared" si="44"/>
        <v>北村　美紅 (1)</v>
      </c>
      <c r="M743" s="34" t="str">
        <f t="shared" si="45"/>
        <v>06</v>
      </c>
      <c r="N743" s="35" t="str">
        <f t="shared" si="46"/>
        <v>Miku KITAMURA (06)</v>
      </c>
      <c r="O743" s="35">
        <f t="shared" si="47"/>
        <v>200000755</v>
      </c>
    </row>
    <row r="744" spans="1:15" ht="18">
      <c r="A744" s="190">
        <v>756</v>
      </c>
      <c r="B744" s="2">
        <v>492192</v>
      </c>
      <c r="C744" s="191" t="s">
        <v>1448</v>
      </c>
      <c r="D744" s="191" t="s">
        <v>10669</v>
      </c>
      <c r="E744" s="191" t="s">
        <v>10670</v>
      </c>
      <c r="F744" s="192" t="s">
        <v>8736</v>
      </c>
      <c r="G744" s="191">
        <v>1</v>
      </c>
      <c r="H744" s="191" t="s">
        <v>5830</v>
      </c>
      <c r="I744" s="191" t="s">
        <v>10671</v>
      </c>
      <c r="J744" s="191" t="s">
        <v>1256</v>
      </c>
      <c r="K744" s="191" t="s">
        <v>42</v>
      </c>
      <c r="L744" s="35" t="str">
        <f t="shared" si="44"/>
        <v>冨田　幸希 (1)</v>
      </c>
      <c r="M744" s="34" t="str">
        <f t="shared" si="45"/>
        <v>06</v>
      </c>
      <c r="N744" s="35" t="str">
        <f t="shared" si="46"/>
        <v>Miki TOMIDA (06)</v>
      </c>
      <c r="O744" s="35">
        <f t="shared" si="47"/>
        <v>200000756</v>
      </c>
    </row>
    <row r="745" spans="1:15" ht="18">
      <c r="A745" s="190">
        <v>757</v>
      </c>
      <c r="B745" s="2">
        <v>492192</v>
      </c>
      <c r="C745" s="191" t="s">
        <v>1448</v>
      </c>
      <c r="D745" s="191" t="s">
        <v>10672</v>
      </c>
      <c r="E745" s="191" t="s">
        <v>10673</v>
      </c>
      <c r="F745" s="192" t="s">
        <v>10674</v>
      </c>
      <c r="G745" s="191">
        <v>1</v>
      </c>
      <c r="H745" s="191" t="s">
        <v>5779</v>
      </c>
      <c r="I745" s="191" t="s">
        <v>10675</v>
      </c>
      <c r="J745" s="191" t="s">
        <v>10676</v>
      </c>
      <c r="K745" s="191" t="s">
        <v>42</v>
      </c>
      <c r="L745" s="35" t="str">
        <f t="shared" si="44"/>
        <v>藤田　雫 (1)</v>
      </c>
      <c r="M745" s="34" t="str">
        <f t="shared" si="45"/>
        <v>06</v>
      </c>
      <c r="N745" s="35" t="str">
        <f t="shared" si="46"/>
        <v>Sizuku FUZITA (06)</v>
      </c>
      <c r="O745" s="35">
        <f t="shared" si="47"/>
        <v>200000757</v>
      </c>
    </row>
    <row r="746" spans="1:15" ht="18">
      <c r="A746" s="190">
        <v>758</v>
      </c>
      <c r="B746" s="2">
        <v>492192</v>
      </c>
      <c r="C746" s="191" t="s">
        <v>1448</v>
      </c>
      <c r="D746" s="191" t="s">
        <v>10677</v>
      </c>
      <c r="E746" s="191" t="s">
        <v>10678</v>
      </c>
      <c r="F746" s="192" t="s">
        <v>7994</v>
      </c>
      <c r="G746" s="191">
        <v>1</v>
      </c>
      <c r="H746" s="191" t="s">
        <v>6027</v>
      </c>
      <c r="I746" s="191" t="s">
        <v>757</v>
      </c>
      <c r="J746" s="191" t="s">
        <v>1258</v>
      </c>
      <c r="K746" s="191" t="s">
        <v>42</v>
      </c>
      <c r="L746" s="35" t="str">
        <f t="shared" si="44"/>
        <v>向井　理子 (1)</v>
      </c>
      <c r="M746" s="34" t="str">
        <f t="shared" si="45"/>
        <v>06</v>
      </c>
      <c r="N746" s="35" t="str">
        <f t="shared" si="46"/>
        <v>Riko MUKAI (06)</v>
      </c>
      <c r="O746" s="35">
        <f t="shared" si="47"/>
        <v>200000758</v>
      </c>
    </row>
    <row r="747" spans="1:15" ht="18">
      <c r="A747" s="190">
        <v>759</v>
      </c>
      <c r="B747" s="2">
        <v>491015</v>
      </c>
      <c r="C747" s="191" t="s">
        <v>872</v>
      </c>
      <c r="D747" s="191" t="s">
        <v>10679</v>
      </c>
      <c r="E747" s="191" t="s">
        <v>10680</v>
      </c>
      <c r="F747" s="192" t="s">
        <v>4197</v>
      </c>
      <c r="G747" s="191">
        <v>2</v>
      </c>
      <c r="H747" s="191" t="s">
        <v>5834</v>
      </c>
      <c r="I747" s="191" t="s">
        <v>91</v>
      </c>
      <c r="J747" s="191" t="s">
        <v>1297</v>
      </c>
      <c r="K747" s="191" t="s">
        <v>42</v>
      </c>
      <c r="L747" s="35" t="str">
        <f t="shared" si="44"/>
        <v>藤原　望未 (2)</v>
      </c>
      <c r="M747" s="34" t="str">
        <f t="shared" si="45"/>
        <v>03</v>
      </c>
      <c r="N747" s="35" t="str">
        <f t="shared" si="46"/>
        <v>Nozomi FUJIWARA (03)</v>
      </c>
      <c r="O747" s="35">
        <f t="shared" si="47"/>
        <v>200000759</v>
      </c>
    </row>
    <row r="748" spans="1:15" ht="18">
      <c r="A748" s="190">
        <v>760</v>
      </c>
      <c r="B748" s="2">
        <v>491015</v>
      </c>
      <c r="C748" s="191" t="s">
        <v>872</v>
      </c>
      <c r="D748" s="191" t="s">
        <v>10681</v>
      </c>
      <c r="E748" s="191" t="s">
        <v>10682</v>
      </c>
      <c r="F748" s="192" t="s">
        <v>5953</v>
      </c>
      <c r="G748" s="191">
        <v>1</v>
      </c>
      <c r="H748" s="191" t="s">
        <v>5834</v>
      </c>
      <c r="I748" s="191" t="s">
        <v>2398</v>
      </c>
      <c r="J748" s="191" t="s">
        <v>1258</v>
      </c>
      <c r="K748" s="191" t="s">
        <v>42</v>
      </c>
      <c r="L748" s="35" t="str">
        <f t="shared" si="44"/>
        <v>村山　浬子 (1)</v>
      </c>
      <c r="M748" s="34" t="str">
        <f t="shared" si="45"/>
        <v>05</v>
      </c>
      <c r="N748" s="35" t="str">
        <f t="shared" si="46"/>
        <v>Riko MURAYAMA (05)</v>
      </c>
      <c r="O748" s="35">
        <f t="shared" si="47"/>
        <v>200000760</v>
      </c>
    </row>
    <row r="749" spans="1:15" ht="18">
      <c r="A749" s="190">
        <v>761</v>
      </c>
      <c r="B749" s="2">
        <v>492194</v>
      </c>
      <c r="C749" s="191" t="s">
        <v>980</v>
      </c>
      <c r="D749" s="191" t="s">
        <v>10683</v>
      </c>
      <c r="E749" s="191" t="s">
        <v>10684</v>
      </c>
      <c r="F749" s="192" t="s">
        <v>6662</v>
      </c>
      <c r="G749" s="191">
        <v>2</v>
      </c>
      <c r="H749" s="191" t="s">
        <v>5759</v>
      </c>
      <c r="I749" s="191" t="s">
        <v>10685</v>
      </c>
      <c r="J749" s="191" t="s">
        <v>1450</v>
      </c>
      <c r="K749" s="191" t="s">
        <v>42</v>
      </c>
      <c r="L749" s="35" t="str">
        <f t="shared" si="44"/>
        <v>有馬　夕莉奈 (2)</v>
      </c>
      <c r="M749" s="34" t="str">
        <f t="shared" si="45"/>
        <v>05</v>
      </c>
      <c r="N749" s="35" t="str">
        <f t="shared" si="46"/>
        <v>Serina ARIMA (05)</v>
      </c>
      <c r="O749" s="35">
        <f t="shared" si="47"/>
        <v>200000761</v>
      </c>
    </row>
    <row r="750" spans="1:15" ht="18">
      <c r="A750" s="190">
        <v>762</v>
      </c>
      <c r="B750" s="2">
        <v>492194</v>
      </c>
      <c r="C750" s="191" t="s">
        <v>980</v>
      </c>
      <c r="D750" s="191" t="s">
        <v>10686</v>
      </c>
      <c r="E750" s="191" t="s">
        <v>10687</v>
      </c>
      <c r="F750" s="192" t="s">
        <v>7022</v>
      </c>
      <c r="G750" s="191">
        <v>2</v>
      </c>
      <c r="H750" s="191" t="s">
        <v>6439</v>
      </c>
      <c r="I750" s="191" t="s">
        <v>1067</v>
      </c>
      <c r="J750" s="191" t="s">
        <v>1364</v>
      </c>
      <c r="K750" s="191" t="s">
        <v>42</v>
      </c>
      <c r="L750" s="35" t="str">
        <f t="shared" si="44"/>
        <v>居村　咲希 (2)</v>
      </c>
      <c r="M750" s="34" t="str">
        <f t="shared" si="45"/>
        <v>05</v>
      </c>
      <c r="N750" s="35" t="str">
        <f t="shared" si="46"/>
        <v>Saki IMURA (05)</v>
      </c>
      <c r="O750" s="35">
        <f t="shared" si="47"/>
        <v>200000762</v>
      </c>
    </row>
    <row r="751" spans="1:15" ht="18">
      <c r="A751" s="190">
        <v>763</v>
      </c>
      <c r="B751" s="2">
        <v>492194</v>
      </c>
      <c r="C751" s="191" t="s">
        <v>980</v>
      </c>
      <c r="D751" s="191" t="s">
        <v>10688</v>
      </c>
      <c r="E751" s="191" t="s">
        <v>10689</v>
      </c>
      <c r="F751" s="192" t="s">
        <v>6595</v>
      </c>
      <c r="G751" s="191">
        <v>2</v>
      </c>
      <c r="H751" s="191" t="s">
        <v>5779</v>
      </c>
      <c r="I751" s="191" t="s">
        <v>10690</v>
      </c>
      <c r="J751" s="191" t="s">
        <v>2374</v>
      </c>
      <c r="K751" s="191" t="s">
        <v>42</v>
      </c>
      <c r="L751" s="35" t="str">
        <f t="shared" si="44"/>
        <v>伊佐　乃亜 (2)</v>
      </c>
      <c r="M751" s="34" t="str">
        <f t="shared" si="45"/>
        <v>05</v>
      </c>
      <c r="N751" s="35" t="str">
        <f t="shared" si="46"/>
        <v>Noa ISA (05)</v>
      </c>
      <c r="O751" s="35">
        <f t="shared" si="47"/>
        <v>200000763</v>
      </c>
    </row>
    <row r="752" spans="1:15" ht="18">
      <c r="A752" s="190">
        <v>764</v>
      </c>
      <c r="B752" s="2">
        <v>492194</v>
      </c>
      <c r="C752" s="191" t="s">
        <v>980</v>
      </c>
      <c r="D752" s="191" t="s">
        <v>10691</v>
      </c>
      <c r="E752" s="191" t="s">
        <v>10692</v>
      </c>
      <c r="F752" s="192" t="s">
        <v>6334</v>
      </c>
      <c r="G752" s="191">
        <v>2</v>
      </c>
      <c r="H752" s="191" t="s">
        <v>5759</v>
      </c>
      <c r="I752" s="191" t="s">
        <v>1362</v>
      </c>
      <c r="J752" s="191" t="s">
        <v>1312</v>
      </c>
      <c r="K752" s="191" t="s">
        <v>42</v>
      </c>
      <c r="L752" s="35" t="str">
        <f t="shared" si="44"/>
        <v>小沢　有希乃 (2)</v>
      </c>
      <c r="M752" s="34" t="str">
        <f t="shared" si="45"/>
        <v>05</v>
      </c>
      <c r="N752" s="35" t="str">
        <f t="shared" si="46"/>
        <v>Yukino OZAWA (05)</v>
      </c>
      <c r="O752" s="35">
        <f t="shared" si="47"/>
        <v>200000764</v>
      </c>
    </row>
    <row r="753" spans="1:15" ht="18">
      <c r="A753" s="190">
        <v>765</v>
      </c>
      <c r="B753" s="2">
        <v>492194</v>
      </c>
      <c r="C753" s="191" t="s">
        <v>980</v>
      </c>
      <c r="D753" s="191" t="s">
        <v>10693</v>
      </c>
      <c r="E753" s="191" t="s">
        <v>10694</v>
      </c>
      <c r="F753" s="192" t="s">
        <v>9394</v>
      </c>
      <c r="G753" s="191">
        <v>2</v>
      </c>
      <c r="H753" s="191" t="s">
        <v>5759</v>
      </c>
      <c r="I753" s="191" t="s">
        <v>401</v>
      </c>
      <c r="J753" s="191" t="s">
        <v>1232</v>
      </c>
      <c r="K753" s="191" t="s">
        <v>42</v>
      </c>
      <c r="L753" s="35" t="str">
        <f t="shared" si="44"/>
        <v>森　涼々香 (2)</v>
      </c>
      <c r="M753" s="34" t="str">
        <f t="shared" si="45"/>
        <v>05</v>
      </c>
      <c r="N753" s="35" t="str">
        <f t="shared" si="46"/>
        <v>Suzuka MORI (05)</v>
      </c>
      <c r="O753" s="35">
        <f t="shared" si="47"/>
        <v>200000765</v>
      </c>
    </row>
    <row r="754" spans="1:15" ht="18">
      <c r="A754" s="190">
        <v>766</v>
      </c>
      <c r="B754" s="2">
        <v>492194</v>
      </c>
      <c r="C754" s="191" t="s">
        <v>980</v>
      </c>
      <c r="D754" s="191" t="s">
        <v>10695</v>
      </c>
      <c r="E754" s="191" t="s">
        <v>10696</v>
      </c>
      <c r="F754" s="192" t="s">
        <v>9038</v>
      </c>
      <c r="G754" s="191">
        <v>2</v>
      </c>
      <c r="H754" s="191" t="s">
        <v>5779</v>
      </c>
      <c r="I754" s="191" t="s">
        <v>441</v>
      </c>
      <c r="J754" s="191" t="s">
        <v>1405</v>
      </c>
      <c r="K754" s="191" t="s">
        <v>42</v>
      </c>
      <c r="L754" s="35" t="str">
        <f t="shared" si="44"/>
        <v>武田　悠亜 (2)</v>
      </c>
      <c r="M754" s="34" t="str">
        <f t="shared" si="45"/>
        <v>05</v>
      </c>
      <c r="N754" s="35" t="str">
        <f t="shared" si="46"/>
        <v>Yua TAKEDA (05)</v>
      </c>
      <c r="O754" s="35">
        <f t="shared" si="47"/>
        <v>200000766</v>
      </c>
    </row>
    <row r="755" spans="1:15" ht="18">
      <c r="A755" s="190">
        <v>767</v>
      </c>
      <c r="B755" s="2">
        <v>492194</v>
      </c>
      <c r="C755" s="191" t="s">
        <v>980</v>
      </c>
      <c r="D755" s="191" t="s">
        <v>10697</v>
      </c>
      <c r="E755" s="191" t="s">
        <v>10698</v>
      </c>
      <c r="F755" s="192" t="s">
        <v>10699</v>
      </c>
      <c r="G755" s="191">
        <v>3</v>
      </c>
      <c r="H755" s="191" t="s">
        <v>5978</v>
      </c>
      <c r="I755" s="191" t="s">
        <v>471</v>
      </c>
      <c r="J755" s="191" t="s">
        <v>1295</v>
      </c>
      <c r="K755" s="191" t="s">
        <v>42</v>
      </c>
      <c r="L755" s="35" t="str">
        <f t="shared" si="44"/>
        <v>小玉　果歩 (3)</v>
      </c>
      <c r="M755" s="34" t="str">
        <f t="shared" si="45"/>
        <v>05</v>
      </c>
      <c r="N755" s="35" t="str">
        <f t="shared" si="46"/>
        <v>Kaho KODAMA (05)</v>
      </c>
      <c r="O755" s="35">
        <f t="shared" si="47"/>
        <v>200000767</v>
      </c>
    </row>
    <row r="756" spans="1:15" ht="18">
      <c r="A756" s="190">
        <v>768</v>
      </c>
      <c r="B756" s="2">
        <v>492194</v>
      </c>
      <c r="C756" s="191" t="s">
        <v>980</v>
      </c>
      <c r="D756" s="191" t="s">
        <v>10700</v>
      </c>
      <c r="E756" s="191" t="s">
        <v>10701</v>
      </c>
      <c r="F756" s="192" t="s">
        <v>10702</v>
      </c>
      <c r="G756" s="191">
        <v>2</v>
      </c>
      <c r="H756" s="191" t="s">
        <v>6443</v>
      </c>
      <c r="I756" s="191" t="s">
        <v>313</v>
      </c>
      <c r="J756" s="191" t="s">
        <v>1291</v>
      </c>
      <c r="K756" s="191" t="s">
        <v>42</v>
      </c>
      <c r="L756" s="35" t="str">
        <f t="shared" si="44"/>
        <v>安達　ほのか (2)</v>
      </c>
      <c r="M756" s="34" t="str">
        <f t="shared" si="45"/>
        <v>05</v>
      </c>
      <c r="N756" s="35" t="str">
        <f t="shared" si="46"/>
        <v>Honoka ADACHI (05)</v>
      </c>
      <c r="O756" s="35">
        <f t="shared" si="47"/>
        <v>200000768</v>
      </c>
    </row>
    <row r="757" spans="1:15" ht="18">
      <c r="A757" s="190">
        <v>769</v>
      </c>
      <c r="B757" s="2">
        <v>492194</v>
      </c>
      <c r="C757" s="191" t="s">
        <v>980</v>
      </c>
      <c r="D757" s="191" t="s">
        <v>10703</v>
      </c>
      <c r="E757" s="191" t="s">
        <v>10704</v>
      </c>
      <c r="F757" s="192" t="s">
        <v>8579</v>
      </c>
      <c r="G757" s="191">
        <v>2</v>
      </c>
      <c r="H757" s="191" t="s">
        <v>5978</v>
      </c>
      <c r="I757" s="191" t="s">
        <v>222</v>
      </c>
      <c r="J757" s="191" t="s">
        <v>10705</v>
      </c>
      <c r="K757" s="191" t="s">
        <v>42</v>
      </c>
      <c r="L757" s="35" t="str">
        <f t="shared" si="44"/>
        <v>大石　惺香 (2)</v>
      </c>
      <c r="M757" s="34" t="str">
        <f t="shared" si="45"/>
        <v>05</v>
      </c>
      <c r="N757" s="35" t="str">
        <f t="shared" si="46"/>
        <v>Satoka OISHI (05)</v>
      </c>
      <c r="O757" s="35">
        <f t="shared" si="47"/>
        <v>200000769</v>
      </c>
    </row>
    <row r="758" spans="1:15" ht="18">
      <c r="A758" s="190">
        <v>770</v>
      </c>
      <c r="B758" s="2">
        <v>492194</v>
      </c>
      <c r="C758" s="191" t="s">
        <v>980</v>
      </c>
      <c r="D758" s="191" t="s">
        <v>10706</v>
      </c>
      <c r="E758" s="191" t="s">
        <v>10707</v>
      </c>
      <c r="F758" s="192" t="s">
        <v>8155</v>
      </c>
      <c r="G758" s="191">
        <v>2</v>
      </c>
      <c r="H758" s="191" t="s">
        <v>5978</v>
      </c>
      <c r="I758" s="191" t="s">
        <v>10708</v>
      </c>
      <c r="J758" s="191" t="s">
        <v>1292</v>
      </c>
      <c r="K758" s="191" t="s">
        <v>42</v>
      </c>
      <c r="L758" s="35" t="str">
        <f t="shared" si="44"/>
        <v>樫田　日向 (2)</v>
      </c>
      <c r="M758" s="34" t="str">
        <f t="shared" si="45"/>
        <v>06</v>
      </c>
      <c r="N758" s="35" t="str">
        <f t="shared" si="46"/>
        <v>Hinata KASHIDA (06)</v>
      </c>
      <c r="O758" s="35">
        <f t="shared" si="47"/>
        <v>200000770</v>
      </c>
    </row>
    <row r="759" spans="1:15" ht="18">
      <c r="A759" s="190">
        <v>771</v>
      </c>
      <c r="B759" s="2">
        <v>492194</v>
      </c>
      <c r="C759" s="191" t="s">
        <v>980</v>
      </c>
      <c r="D759" s="191" t="s">
        <v>10709</v>
      </c>
      <c r="E759" s="191" t="s">
        <v>10710</v>
      </c>
      <c r="F759" s="192" t="s">
        <v>8455</v>
      </c>
      <c r="G759" s="191">
        <v>2</v>
      </c>
      <c r="H759" s="191" t="s">
        <v>7146</v>
      </c>
      <c r="I759" s="191" t="s">
        <v>10711</v>
      </c>
      <c r="J759" s="191" t="s">
        <v>10712</v>
      </c>
      <c r="K759" s="191" t="s">
        <v>42</v>
      </c>
      <c r="L759" s="35" t="str">
        <f t="shared" si="44"/>
        <v>豊島　深乃 (2)</v>
      </c>
      <c r="M759" s="34" t="str">
        <f t="shared" si="45"/>
        <v>06</v>
      </c>
      <c r="N759" s="35" t="str">
        <f t="shared" si="46"/>
        <v>Mino TOYOSHIMA (06)</v>
      </c>
      <c r="O759" s="35">
        <f t="shared" si="47"/>
        <v>200000771</v>
      </c>
    </row>
    <row r="760" spans="1:15" ht="18">
      <c r="A760" s="190">
        <v>772</v>
      </c>
      <c r="B760" s="2">
        <v>492194</v>
      </c>
      <c r="C760" s="191" t="s">
        <v>980</v>
      </c>
      <c r="D760" s="191" t="s">
        <v>10697</v>
      </c>
      <c r="E760" s="191" t="s">
        <v>10698</v>
      </c>
      <c r="F760" s="192" t="s">
        <v>10699</v>
      </c>
      <c r="G760" s="191">
        <v>3</v>
      </c>
      <c r="H760" s="191" t="s">
        <v>5978</v>
      </c>
      <c r="I760" s="191" t="s">
        <v>471</v>
      </c>
      <c r="J760" s="191" t="s">
        <v>1295</v>
      </c>
      <c r="K760" s="191" t="s">
        <v>42</v>
      </c>
      <c r="L760" s="35" t="str">
        <f t="shared" si="44"/>
        <v>小玉　果歩 (3)</v>
      </c>
      <c r="M760" s="34" t="str">
        <f t="shared" si="45"/>
        <v>05</v>
      </c>
      <c r="N760" s="35" t="str">
        <f t="shared" si="46"/>
        <v>Kaho KODAMA (05)</v>
      </c>
      <c r="O760" s="35">
        <f t="shared" si="47"/>
        <v>200000772</v>
      </c>
    </row>
    <row r="761" spans="1:15" ht="18">
      <c r="A761" s="190">
        <v>773</v>
      </c>
      <c r="B761" s="2">
        <v>492194</v>
      </c>
      <c r="C761" s="191" t="s">
        <v>980</v>
      </c>
      <c r="D761" s="191" t="s">
        <v>10713</v>
      </c>
      <c r="E761" s="191" t="s">
        <v>10714</v>
      </c>
      <c r="F761" s="192" t="s">
        <v>6929</v>
      </c>
      <c r="G761" s="191">
        <v>1</v>
      </c>
      <c r="H761" s="191" t="s">
        <v>5759</v>
      </c>
      <c r="I761" s="191" t="s">
        <v>10715</v>
      </c>
      <c r="J761" s="191" t="s">
        <v>3289</v>
      </c>
      <c r="K761" s="191" t="s">
        <v>42</v>
      </c>
      <c r="L761" s="35" t="str">
        <f t="shared" si="44"/>
        <v>高宮　ひかり (1)</v>
      </c>
      <c r="M761" s="34" t="str">
        <f t="shared" si="45"/>
        <v>07</v>
      </c>
      <c r="N761" s="35" t="str">
        <f t="shared" si="46"/>
        <v>Hikari TAKAMIYA (07)</v>
      </c>
      <c r="O761" s="35">
        <f t="shared" si="47"/>
        <v>200000773</v>
      </c>
    </row>
    <row r="762" spans="1:15" ht="18">
      <c r="A762" s="190">
        <v>774</v>
      </c>
      <c r="B762" s="2">
        <v>492194</v>
      </c>
      <c r="C762" s="191" t="s">
        <v>980</v>
      </c>
      <c r="D762" s="191" t="s">
        <v>10716</v>
      </c>
      <c r="E762" s="191" t="s">
        <v>10717</v>
      </c>
      <c r="F762" s="192" t="s">
        <v>6375</v>
      </c>
      <c r="G762" s="191">
        <v>1</v>
      </c>
      <c r="H762" s="191" t="s">
        <v>5978</v>
      </c>
      <c r="I762" s="191" t="s">
        <v>1587</v>
      </c>
      <c r="J762" s="191" t="s">
        <v>1261</v>
      </c>
      <c r="K762" s="191" t="s">
        <v>42</v>
      </c>
      <c r="L762" s="35" t="str">
        <f t="shared" si="44"/>
        <v>山川　なつみ (1)</v>
      </c>
      <c r="M762" s="34" t="str">
        <f t="shared" si="45"/>
        <v>06</v>
      </c>
      <c r="N762" s="35" t="str">
        <f t="shared" si="46"/>
        <v>Natsumi YAMAKAWA (06)</v>
      </c>
      <c r="O762" s="35">
        <f t="shared" si="47"/>
        <v>200000774</v>
      </c>
    </row>
    <row r="763" spans="1:15" ht="18">
      <c r="A763" s="190">
        <v>775</v>
      </c>
      <c r="B763" s="2">
        <v>492194</v>
      </c>
      <c r="C763" s="191" t="s">
        <v>980</v>
      </c>
      <c r="D763" s="191" t="s">
        <v>10718</v>
      </c>
      <c r="E763" s="191" t="s">
        <v>10719</v>
      </c>
      <c r="F763" s="192" t="s">
        <v>8396</v>
      </c>
      <c r="G763" s="191">
        <v>1</v>
      </c>
      <c r="H763" s="191" t="s">
        <v>5830</v>
      </c>
      <c r="I763" s="191" t="s">
        <v>458</v>
      </c>
      <c r="J763" s="191" t="s">
        <v>8492</v>
      </c>
      <c r="K763" s="191" t="s">
        <v>42</v>
      </c>
      <c r="L763" s="35" t="str">
        <f t="shared" si="44"/>
        <v>川合　希良 (1)</v>
      </c>
      <c r="M763" s="34" t="str">
        <f t="shared" si="45"/>
        <v>07</v>
      </c>
      <c r="N763" s="35" t="str">
        <f t="shared" si="46"/>
        <v>Kira KAWAI (07)</v>
      </c>
      <c r="O763" s="35">
        <f t="shared" si="47"/>
        <v>200000775</v>
      </c>
    </row>
    <row r="764" spans="1:15" ht="18">
      <c r="A764" s="190">
        <v>776</v>
      </c>
      <c r="B764" s="2">
        <v>492191</v>
      </c>
      <c r="C764" s="191" t="s">
        <v>943</v>
      </c>
      <c r="D764" s="191" t="s">
        <v>10720</v>
      </c>
      <c r="E764" s="191" t="s">
        <v>10721</v>
      </c>
      <c r="F764" s="192" t="s">
        <v>3910</v>
      </c>
      <c r="G764" s="191">
        <v>3</v>
      </c>
      <c r="H764" s="191" t="s">
        <v>5779</v>
      </c>
      <c r="I764" s="191" t="s">
        <v>1040</v>
      </c>
      <c r="J764" s="191" t="s">
        <v>1381</v>
      </c>
      <c r="K764" s="191" t="s">
        <v>42</v>
      </c>
      <c r="L764" s="35" t="str">
        <f t="shared" si="44"/>
        <v>岡　稚奈 (3)</v>
      </c>
      <c r="M764" s="34" t="str">
        <f t="shared" si="45"/>
        <v>04</v>
      </c>
      <c r="N764" s="35" t="str">
        <f t="shared" si="46"/>
        <v>Wakana OKA (04)</v>
      </c>
      <c r="O764" s="35">
        <f t="shared" si="47"/>
        <v>200000776</v>
      </c>
    </row>
    <row r="765" spans="1:15" ht="18">
      <c r="A765" s="190">
        <v>777</v>
      </c>
      <c r="B765" s="2">
        <v>492191</v>
      </c>
      <c r="C765" s="191" t="s">
        <v>943</v>
      </c>
      <c r="D765" s="191" t="s">
        <v>10722</v>
      </c>
      <c r="E765" s="191" t="s">
        <v>10723</v>
      </c>
      <c r="F765" s="192" t="s">
        <v>10724</v>
      </c>
      <c r="G765" s="191">
        <v>3</v>
      </c>
      <c r="H765" s="191" t="s">
        <v>5779</v>
      </c>
      <c r="I765" s="191" t="s">
        <v>336</v>
      </c>
      <c r="J765" s="191" t="s">
        <v>1289</v>
      </c>
      <c r="K765" s="191" t="s">
        <v>42</v>
      </c>
      <c r="L765" s="35" t="str">
        <f t="shared" si="44"/>
        <v>冨田　彩花 (3)</v>
      </c>
      <c r="M765" s="34" t="str">
        <f t="shared" si="45"/>
        <v>05</v>
      </c>
      <c r="N765" s="35" t="str">
        <f t="shared" si="46"/>
        <v>Ayaka TOMITA (05)</v>
      </c>
      <c r="O765" s="35">
        <f t="shared" si="47"/>
        <v>200000777</v>
      </c>
    </row>
    <row r="766" spans="1:15" ht="18">
      <c r="A766" s="190">
        <v>778</v>
      </c>
      <c r="B766" s="2">
        <v>492191</v>
      </c>
      <c r="C766" s="191" t="s">
        <v>943</v>
      </c>
      <c r="D766" s="191" t="s">
        <v>10725</v>
      </c>
      <c r="E766" s="191" t="s">
        <v>10726</v>
      </c>
      <c r="F766" s="192" t="s">
        <v>5205</v>
      </c>
      <c r="G766" s="191">
        <v>3</v>
      </c>
      <c r="H766" s="191" t="s">
        <v>5779</v>
      </c>
      <c r="I766" s="191" t="s">
        <v>992</v>
      </c>
      <c r="J766" s="191" t="s">
        <v>53</v>
      </c>
      <c r="K766" s="191" t="s">
        <v>42</v>
      </c>
      <c r="L766" s="35" t="str">
        <f t="shared" si="44"/>
        <v>土肥　友希 (3)</v>
      </c>
      <c r="M766" s="34" t="str">
        <f t="shared" si="45"/>
        <v>04</v>
      </c>
      <c r="N766" s="35" t="str">
        <f t="shared" si="46"/>
        <v>Yuki DOHI (04)</v>
      </c>
      <c r="O766" s="35">
        <f t="shared" si="47"/>
        <v>200000778</v>
      </c>
    </row>
    <row r="767" spans="1:15" ht="18">
      <c r="A767" s="190">
        <v>779</v>
      </c>
      <c r="B767" s="2">
        <v>492191</v>
      </c>
      <c r="C767" s="191" t="s">
        <v>943</v>
      </c>
      <c r="D767" s="191" t="s">
        <v>10727</v>
      </c>
      <c r="E767" s="191" t="s">
        <v>10728</v>
      </c>
      <c r="F767" s="192" t="s">
        <v>3602</v>
      </c>
      <c r="G767" s="191">
        <v>3</v>
      </c>
      <c r="H767" s="191" t="s">
        <v>5779</v>
      </c>
      <c r="I767" s="191" t="s">
        <v>214</v>
      </c>
      <c r="J767" s="191" t="s">
        <v>10729</v>
      </c>
      <c r="K767" s="191" t="s">
        <v>42</v>
      </c>
      <c r="L767" s="35" t="str">
        <f t="shared" si="44"/>
        <v>原田　ひらり (3)</v>
      </c>
      <c r="M767" s="34" t="str">
        <f t="shared" si="45"/>
        <v>03</v>
      </c>
      <c r="N767" s="35" t="str">
        <f t="shared" si="46"/>
        <v>Hirari HARADA (03)</v>
      </c>
      <c r="O767" s="35">
        <f t="shared" si="47"/>
        <v>200000779</v>
      </c>
    </row>
    <row r="768" spans="1:15" ht="18">
      <c r="A768" s="190">
        <v>780</v>
      </c>
      <c r="B768" s="2">
        <v>492191</v>
      </c>
      <c r="C768" s="191" t="s">
        <v>943</v>
      </c>
      <c r="D768" s="191" t="s">
        <v>10730</v>
      </c>
      <c r="E768" s="191" t="s">
        <v>10731</v>
      </c>
      <c r="F768" s="192" t="s">
        <v>8147</v>
      </c>
      <c r="G768" s="191">
        <v>2</v>
      </c>
      <c r="H768" s="191" t="s">
        <v>5779</v>
      </c>
      <c r="I768" s="191" t="s">
        <v>10732</v>
      </c>
      <c r="J768" s="191" t="s">
        <v>488</v>
      </c>
      <c r="K768" s="191" t="s">
        <v>42</v>
      </c>
      <c r="L768" s="35" t="str">
        <f t="shared" si="44"/>
        <v>仲　美咲 (2)</v>
      </c>
      <c r="M768" s="34" t="str">
        <f t="shared" si="45"/>
        <v>06</v>
      </c>
      <c r="N768" s="35" t="str">
        <f t="shared" si="46"/>
        <v>Misaki NAKA (06)</v>
      </c>
      <c r="O768" s="35">
        <f t="shared" si="47"/>
        <v>200000780</v>
      </c>
    </row>
    <row r="769" spans="1:15" ht="18">
      <c r="A769" s="190">
        <v>781</v>
      </c>
      <c r="B769" s="2">
        <v>492191</v>
      </c>
      <c r="C769" s="191" t="s">
        <v>943</v>
      </c>
      <c r="D769" s="191" t="s">
        <v>10733</v>
      </c>
      <c r="E769" s="191" t="s">
        <v>10734</v>
      </c>
      <c r="F769" s="192" t="s">
        <v>7674</v>
      </c>
      <c r="G769" s="191">
        <v>2</v>
      </c>
      <c r="H769" s="191" t="s">
        <v>5779</v>
      </c>
      <c r="I769" s="191" t="s">
        <v>10735</v>
      </c>
      <c r="J769" s="191" t="s">
        <v>488</v>
      </c>
      <c r="K769" s="191" t="s">
        <v>42</v>
      </c>
      <c r="L769" s="35" t="str">
        <f t="shared" si="44"/>
        <v>纐纈　美咲 (2)</v>
      </c>
      <c r="M769" s="34" t="str">
        <f t="shared" si="45"/>
        <v>05</v>
      </c>
      <c r="N769" s="35" t="str">
        <f t="shared" si="46"/>
        <v>Misaki KOKETSU (05)</v>
      </c>
      <c r="O769" s="35">
        <f t="shared" si="47"/>
        <v>200000781</v>
      </c>
    </row>
    <row r="770" spans="1:15" ht="18">
      <c r="A770" s="190">
        <v>782</v>
      </c>
      <c r="B770" s="2">
        <v>492191</v>
      </c>
      <c r="C770" s="191" t="s">
        <v>943</v>
      </c>
      <c r="D770" s="191" t="s">
        <v>10736</v>
      </c>
      <c r="E770" s="191" t="s">
        <v>10737</v>
      </c>
      <c r="F770" s="192" t="s">
        <v>10172</v>
      </c>
      <c r="G770" s="191">
        <v>2</v>
      </c>
      <c r="H770" s="191" t="s">
        <v>5779</v>
      </c>
      <c r="I770" s="191" t="s">
        <v>10738</v>
      </c>
      <c r="J770" s="191" t="s">
        <v>1293</v>
      </c>
      <c r="K770" s="191" t="s">
        <v>42</v>
      </c>
      <c r="L770" s="35" t="str">
        <f t="shared" ref="L770:L833" si="48">IF($A770="","",$D770&amp;" ("&amp;$G770&amp;")")</f>
        <v>高祖　葵 (2)</v>
      </c>
      <c r="M770" s="34" t="str">
        <f t="shared" ref="M770:M833" si="49">IF($A770="","",RIGHT(YEAR($F770),2))</f>
        <v>05</v>
      </c>
      <c r="N770" s="35" t="str">
        <f t="shared" ref="N770:N833" si="50">IF($A770="","",$J770&amp;" "&amp;$I770&amp;" ("&amp;$M770&amp;")")</f>
        <v>Aoi KOSO (05)</v>
      </c>
      <c r="O770" s="35">
        <f t="shared" ref="O770:O833" si="51">IF($A770="","",200000000+$A770)</f>
        <v>200000782</v>
      </c>
    </row>
    <row r="771" spans="1:15" ht="18">
      <c r="A771" s="190">
        <v>783</v>
      </c>
      <c r="B771" s="2">
        <v>492191</v>
      </c>
      <c r="C771" s="191" t="s">
        <v>943</v>
      </c>
      <c r="D771" s="191" t="s">
        <v>10739</v>
      </c>
      <c r="E771" s="191" t="s">
        <v>10740</v>
      </c>
      <c r="F771" s="192" t="s">
        <v>6945</v>
      </c>
      <c r="G771" s="191">
        <v>3</v>
      </c>
      <c r="H771" s="191" t="s">
        <v>5779</v>
      </c>
      <c r="I771" s="191" t="s">
        <v>156</v>
      </c>
      <c r="J771" s="191" t="s">
        <v>3084</v>
      </c>
      <c r="K771" s="191" t="s">
        <v>42</v>
      </c>
      <c r="L771" s="35" t="str">
        <f t="shared" si="48"/>
        <v>高田　和沙 (3)</v>
      </c>
      <c r="M771" s="34" t="str">
        <f t="shared" si="49"/>
        <v>04</v>
      </c>
      <c r="N771" s="35" t="str">
        <f t="shared" si="50"/>
        <v>Kazusa TAKADA (04)</v>
      </c>
      <c r="O771" s="35">
        <f t="shared" si="51"/>
        <v>200000783</v>
      </c>
    </row>
    <row r="772" spans="1:15" ht="18">
      <c r="A772" s="190">
        <v>784</v>
      </c>
      <c r="B772" s="2">
        <v>492191</v>
      </c>
      <c r="C772" s="191" t="s">
        <v>943</v>
      </c>
      <c r="D772" s="191" t="s">
        <v>10741</v>
      </c>
      <c r="E772" s="191" t="s">
        <v>10742</v>
      </c>
      <c r="F772" s="192" t="s">
        <v>6951</v>
      </c>
      <c r="G772" s="191">
        <v>3</v>
      </c>
      <c r="H772" s="191" t="s">
        <v>5779</v>
      </c>
      <c r="I772" s="191" t="s">
        <v>402</v>
      </c>
      <c r="J772" s="191" t="s">
        <v>5386</v>
      </c>
      <c r="K772" s="191" t="s">
        <v>42</v>
      </c>
      <c r="L772" s="35" t="str">
        <f t="shared" si="48"/>
        <v>高橋　郁実 (3)</v>
      </c>
      <c r="M772" s="34" t="str">
        <f t="shared" si="49"/>
        <v>05</v>
      </c>
      <c r="N772" s="35" t="str">
        <f t="shared" si="50"/>
        <v>Ikumi TAKAHASHI (05)</v>
      </c>
      <c r="O772" s="35">
        <f t="shared" si="51"/>
        <v>200000784</v>
      </c>
    </row>
    <row r="773" spans="1:15" ht="18">
      <c r="A773" s="190">
        <v>785</v>
      </c>
      <c r="B773" s="2">
        <v>492191</v>
      </c>
      <c r="C773" s="191" t="s">
        <v>943</v>
      </c>
      <c r="D773" s="191" t="s">
        <v>10743</v>
      </c>
      <c r="E773" s="191" t="s">
        <v>10744</v>
      </c>
      <c r="F773" s="192" t="s">
        <v>5312</v>
      </c>
      <c r="G773" s="191">
        <v>3</v>
      </c>
      <c r="H773" s="191" t="s">
        <v>5779</v>
      </c>
      <c r="I773" s="191" t="s">
        <v>78</v>
      </c>
      <c r="J773" s="191" t="s">
        <v>10745</v>
      </c>
      <c r="K773" s="191" t="s">
        <v>42</v>
      </c>
      <c r="L773" s="35" t="str">
        <f t="shared" si="48"/>
        <v>加藤　千晶 (3)</v>
      </c>
      <c r="M773" s="34" t="str">
        <f t="shared" si="49"/>
        <v>04</v>
      </c>
      <c r="N773" s="35" t="str">
        <f t="shared" si="50"/>
        <v>Chiaki KATO (04)</v>
      </c>
      <c r="O773" s="35">
        <f t="shared" si="51"/>
        <v>200000785</v>
      </c>
    </row>
    <row r="774" spans="1:15" ht="18">
      <c r="A774" s="190">
        <v>786</v>
      </c>
      <c r="B774" s="2">
        <v>492191</v>
      </c>
      <c r="C774" s="191" t="s">
        <v>943</v>
      </c>
      <c r="D774" s="191" t="s">
        <v>10746</v>
      </c>
      <c r="E774" s="191" t="s">
        <v>10747</v>
      </c>
      <c r="F774" s="192" t="s">
        <v>4934</v>
      </c>
      <c r="G774" s="191">
        <v>3</v>
      </c>
      <c r="H774" s="191" t="s">
        <v>5779</v>
      </c>
      <c r="I774" s="191" t="s">
        <v>821</v>
      </c>
      <c r="J774" s="191" t="s">
        <v>10748</v>
      </c>
      <c r="K774" s="191" t="s">
        <v>42</v>
      </c>
      <c r="L774" s="35" t="str">
        <f t="shared" si="48"/>
        <v>梅田　玲愛 (3)</v>
      </c>
      <c r="M774" s="34" t="str">
        <f t="shared" si="49"/>
        <v>03</v>
      </c>
      <c r="N774" s="35" t="str">
        <f t="shared" si="50"/>
        <v>Reia UMEDA (03)</v>
      </c>
      <c r="O774" s="35">
        <f t="shared" si="51"/>
        <v>200000786</v>
      </c>
    </row>
    <row r="775" spans="1:15" ht="18">
      <c r="A775" s="190">
        <v>787</v>
      </c>
      <c r="B775" s="2">
        <v>492191</v>
      </c>
      <c r="C775" s="191" t="s">
        <v>943</v>
      </c>
      <c r="D775" s="191" t="s">
        <v>10749</v>
      </c>
      <c r="E775" s="191" t="s">
        <v>10750</v>
      </c>
      <c r="F775" s="192" t="s">
        <v>8423</v>
      </c>
      <c r="G775" s="191">
        <v>2</v>
      </c>
      <c r="H775" s="191" t="s">
        <v>5779</v>
      </c>
      <c r="I775" s="191" t="s">
        <v>6955</v>
      </c>
      <c r="J775" s="191" t="s">
        <v>1396</v>
      </c>
      <c r="K775" s="191" t="s">
        <v>42</v>
      </c>
      <c r="L775" s="35" t="str">
        <f t="shared" si="48"/>
        <v>江口　はな (2)</v>
      </c>
      <c r="M775" s="34" t="str">
        <f t="shared" si="49"/>
        <v>06</v>
      </c>
      <c r="N775" s="35" t="str">
        <f t="shared" si="50"/>
        <v>Hana EGUCHI (06)</v>
      </c>
      <c r="O775" s="35">
        <f t="shared" si="51"/>
        <v>200000787</v>
      </c>
    </row>
    <row r="776" spans="1:15" ht="18">
      <c r="A776" s="190">
        <v>788</v>
      </c>
      <c r="B776" s="2">
        <v>490080</v>
      </c>
      <c r="C776" s="191" t="s">
        <v>954</v>
      </c>
      <c r="D776" s="191" t="s">
        <v>10751</v>
      </c>
      <c r="E776" s="191" t="s">
        <v>10752</v>
      </c>
      <c r="F776" s="192" t="s">
        <v>7678</v>
      </c>
      <c r="G776" s="191">
        <v>2</v>
      </c>
      <c r="H776" s="191" t="s">
        <v>5978</v>
      </c>
      <c r="I776" s="191" t="s">
        <v>10753</v>
      </c>
      <c r="J776" s="191" t="s">
        <v>1381</v>
      </c>
      <c r="K776" s="191" t="s">
        <v>42</v>
      </c>
      <c r="L776" s="35" t="str">
        <f t="shared" si="48"/>
        <v>北條　和花菜 (2)</v>
      </c>
      <c r="M776" s="34" t="str">
        <f t="shared" si="49"/>
        <v>05</v>
      </c>
      <c r="N776" s="35" t="str">
        <f t="shared" si="50"/>
        <v>Wakana HOJO (05)</v>
      </c>
      <c r="O776" s="35">
        <f t="shared" si="51"/>
        <v>200000788</v>
      </c>
    </row>
    <row r="777" spans="1:15" ht="18">
      <c r="A777" s="190">
        <v>789</v>
      </c>
      <c r="B777" s="2">
        <v>491054</v>
      </c>
      <c r="C777" s="191" t="s">
        <v>956</v>
      </c>
      <c r="D777" s="191" t="s">
        <v>10754</v>
      </c>
      <c r="E777" s="191" t="s">
        <v>10755</v>
      </c>
      <c r="F777" s="192" t="s">
        <v>3546</v>
      </c>
      <c r="G777" s="191">
        <v>3</v>
      </c>
      <c r="H777" s="191" t="s">
        <v>5978</v>
      </c>
      <c r="I777" s="191" t="s">
        <v>219</v>
      </c>
      <c r="J777" s="191" t="s">
        <v>960</v>
      </c>
      <c r="K777" s="191" t="s">
        <v>42</v>
      </c>
      <c r="L777" s="35" t="str">
        <f t="shared" si="48"/>
        <v>栗林　佑里 (3)</v>
      </c>
      <c r="M777" s="34" t="str">
        <f t="shared" si="49"/>
        <v>04</v>
      </c>
      <c r="N777" s="35" t="str">
        <f t="shared" si="50"/>
        <v>Yuri KURIBAYASHI (04)</v>
      </c>
      <c r="O777" s="35">
        <f t="shared" si="51"/>
        <v>200000789</v>
      </c>
    </row>
    <row r="778" spans="1:15" ht="18">
      <c r="A778" s="190">
        <v>790</v>
      </c>
      <c r="B778" s="2">
        <v>492196</v>
      </c>
      <c r="C778" s="191" t="s">
        <v>1383</v>
      </c>
      <c r="D778" s="191" t="s">
        <v>3233</v>
      </c>
      <c r="E778" s="191" t="s">
        <v>3234</v>
      </c>
      <c r="F778" s="192" t="s">
        <v>4228</v>
      </c>
      <c r="G778" s="191">
        <v>4</v>
      </c>
      <c r="H778" s="191" t="s">
        <v>5760</v>
      </c>
      <c r="I778" s="191" t="s">
        <v>3287</v>
      </c>
      <c r="J778" s="191" t="s">
        <v>1244</v>
      </c>
      <c r="K778" s="191" t="s">
        <v>42</v>
      </c>
      <c r="L778" s="35" t="str">
        <f t="shared" si="48"/>
        <v>豊瀬　綾野 (4)</v>
      </c>
      <c r="M778" s="34" t="str">
        <f t="shared" si="49"/>
        <v>03</v>
      </c>
      <c r="N778" s="35" t="str">
        <f t="shared" si="50"/>
        <v>Ayano TOYOSE (03)</v>
      </c>
      <c r="O778" s="35">
        <f t="shared" si="51"/>
        <v>200000790</v>
      </c>
    </row>
    <row r="779" spans="1:15" ht="18">
      <c r="A779" s="190">
        <v>791</v>
      </c>
      <c r="B779" s="2">
        <v>492196</v>
      </c>
      <c r="C779" s="191" t="s">
        <v>1383</v>
      </c>
      <c r="D779" s="191" t="s">
        <v>4229</v>
      </c>
      <c r="E779" s="191" t="s">
        <v>4230</v>
      </c>
      <c r="F779" s="192" t="s">
        <v>3797</v>
      </c>
      <c r="G779" s="191">
        <v>4</v>
      </c>
      <c r="H779" s="191" t="s">
        <v>5768</v>
      </c>
      <c r="I779" s="191" t="s">
        <v>4231</v>
      </c>
      <c r="J779" s="191" t="s">
        <v>4232</v>
      </c>
      <c r="K779" s="191" t="s">
        <v>42</v>
      </c>
      <c r="L779" s="35" t="str">
        <f t="shared" si="48"/>
        <v>石戸　知奈 (4)</v>
      </c>
      <c r="M779" s="34" t="str">
        <f t="shared" si="49"/>
        <v>03</v>
      </c>
      <c r="N779" s="35" t="str">
        <f t="shared" si="50"/>
        <v>China ISHIDO (03)</v>
      </c>
      <c r="O779" s="35">
        <f t="shared" si="51"/>
        <v>200000791</v>
      </c>
    </row>
    <row r="780" spans="1:15" ht="18">
      <c r="A780" s="190">
        <v>792</v>
      </c>
      <c r="B780" s="2">
        <v>492196</v>
      </c>
      <c r="C780" s="191" t="s">
        <v>1383</v>
      </c>
      <c r="D780" s="191" t="s">
        <v>10756</v>
      </c>
      <c r="E780" s="191" t="s">
        <v>10757</v>
      </c>
      <c r="F780" s="192" t="s">
        <v>3827</v>
      </c>
      <c r="G780" s="191">
        <v>4</v>
      </c>
      <c r="H780" s="191" t="s">
        <v>5834</v>
      </c>
      <c r="I780" s="191" t="s">
        <v>184</v>
      </c>
      <c r="J780" s="191" t="s">
        <v>1316</v>
      </c>
      <c r="K780" s="191" t="s">
        <v>42</v>
      </c>
      <c r="L780" s="35" t="str">
        <f t="shared" si="48"/>
        <v>吉田　菜々夏 (4)</v>
      </c>
      <c r="M780" s="34" t="str">
        <f t="shared" si="49"/>
        <v>03</v>
      </c>
      <c r="N780" s="35" t="str">
        <f t="shared" si="50"/>
        <v>Nanaka YOSHIDA (03)</v>
      </c>
      <c r="O780" s="35">
        <f t="shared" si="51"/>
        <v>200000792</v>
      </c>
    </row>
    <row r="781" spans="1:15" ht="18">
      <c r="A781" s="190">
        <v>793</v>
      </c>
      <c r="B781" s="2">
        <v>492196</v>
      </c>
      <c r="C781" s="191" t="s">
        <v>1383</v>
      </c>
      <c r="D781" s="191" t="s">
        <v>10758</v>
      </c>
      <c r="E781" s="191" t="s">
        <v>10759</v>
      </c>
      <c r="F781" s="192" t="s">
        <v>7394</v>
      </c>
      <c r="G781" s="191">
        <v>3</v>
      </c>
      <c r="H781" s="191" t="s">
        <v>5834</v>
      </c>
      <c r="I781" s="191" t="s">
        <v>519</v>
      </c>
      <c r="J781" s="191" t="s">
        <v>2179</v>
      </c>
      <c r="K781" s="191" t="s">
        <v>42</v>
      </c>
      <c r="L781" s="35" t="str">
        <f t="shared" si="48"/>
        <v>宮内　涼子 (3)</v>
      </c>
      <c r="M781" s="34" t="str">
        <f t="shared" si="49"/>
        <v>04</v>
      </c>
      <c r="N781" s="35" t="str">
        <f t="shared" si="50"/>
        <v>Ryoko MIYAUCHI (04)</v>
      </c>
      <c r="O781" s="35">
        <f t="shared" si="51"/>
        <v>200000793</v>
      </c>
    </row>
    <row r="782" spans="1:15" ht="18">
      <c r="A782" s="190">
        <v>794</v>
      </c>
      <c r="B782" s="2">
        <v>492196</v>
      </c>
      <c r="C782" s="191" t="s">
        <v>1383</v>
      </c>
      <c r="D782" s="191" t="s">
        <v>10760</v>
      </c>
      <c r="E782" s="191" t="s">
        <v>10761</v>
      </c>
      <c r="F782" s="192" t="s">
        <v>6991</v>
      </c>
      <c r="G782" s="191">
        <v>2</v>
      </c>
      <c r="H782" s="191" t="s">
        <v>5779</v>
      </c>
      <c r="I782" s="191" t="s">
        <v>5792</v>
      </c>
      <c r="J782" s="191" t="s">
        <v>1326</v>
      </c>
      <c r="K782" s="191" t="s">
        <v>42</v>
      </c>
      <c r="L782" s="35" t="str">
        <f t="shared" si="48"/>
        <v>檀野　妃梨 (2)</v>
      </c>
      <c r="M782" s="34" t="str">
        <f t="shared" si="49"/>
        <v>05</v>
      </c>
      <c r="N782" s="35" t="str">
        <f t="shared" si="50"/>
        <v>Hina DANNO (05)</v>
      </c>
      <c r="O782" s="35">
        <f t="shared" si="51"/>
        <v>200000794</v>
      </c>
    </row>
    <row r="783" spans="1:15" ht="18">
      <c r="A783" s="190">
        <v>795</v>
      </c>
      <c r="B783" s="2">
        <v>492196</v>
      </c>
      <c r="C783" s="191" t="s">
        <v>1383</v>
      </c>
      <c r="D783" s="191" t="s">
        <v>10762</v>
      </c>
      <c r="E783" s="191" t="s">
        <v>10763</v>
      </c>
      <c r="F783" s="192" t="s">
        <v>6655</v>
      </c>
      <c r="G783" s="191">
        <v>2</v>
      </c>
      <c r="H783" s="191" t="s">
        <v>5760</v>
      </c>
      <c r="I783" s="191" t="s">
        <v>10764</v>
      </c>
      <c r="J783" s="191" t="s">
        <v>1442</v>
      </c>
      <c r="K783" s="191" t="s">
        <v>42</v>
      </c>
      <c r="L783" s="35" t="str">
        <f t="shared" si="48"/>
        <v>榮　瑠那 (2)</v>
      </c>
      <c r="M783" s="34" t="str">
        <f t="shared" si="49"/>
        <v>05</v>
      </c>
      <c r="N783" s="35" t="str">
        <f t="shared" si="50"/>
        <v>Runa SAKAE (05)</v>
      </c>
      <c r="O783" s="35">
        <f t="shared" si="51"/>
        <v>200000795</v>
      </c>
    </row>
    <row r="784" spans="1:15" ht="18">
      <c r="A784" s="190">
        <v>796</v>
      </c>
      <c r="B784" s="2">
        <v>492196</v>
      </c>
      <c r="C784" s="191" t="s">
        <v>1383</v>
      </c>
      <c r="D784" s="191" t="s">
        <v>10765</v>
      </c>
      <c r="E784" s="191" t="s">
        <v>10766</v>
      </c>
      <c r="F784" s="192" t="s">
        <v>6399</v>
      </c>
      <c r="G784" s="191">
        <v>1</v>
      </c>
      <c r="H784" s="191" t="s">
        <v>5759</v>
      </c>
      <c r="I784" s="191" t="s">
        <v>479</v>
      </c>
      <c r="J784" s="191" t="s">
        <v>1255</v>
      </c>
      <c r="K784" s="191" t="s">
        <v>42</v>
      </c>
      <c r="L784" s="35" t="str">
        <f t="shared" si="48"/>
        <v>川畑　心春 (1)</v>
      </c>
      <c r="M784" s="34" t="str">
        <f t="shared" si="49"/>
        <v>06</v>
      </c>
      <c r="N784" s="35" t="str">
        <f t="shared" si="50"/>
        <v>Koharu KAWABATA (06)</v>
      </c>
      <c r="O784" s="35">
        <f t="shared" si="51"/>
        <v>200000796</v>
      </c>
    </row>
    <row r="785" spans="1:15" ht="18">
      <c r="A785" s="190">
        <v>797</v>
      </c>
      <c r="B785" s="2">
        <v>492604</v>
      </c>
      <c r="C785" s="191" t="s">
        <v>989</v>
      </c>
      <c r="D785" s="191" t="s">
        <v>10767</v>
      </c>
      <c r="E785" s="191" t="s">
        <v>3196</v>
      </c>
      <c r="F785" s="192" t="s">
        <v>3617</v>
      </c>
      <c r="G785" s="191">
        <v>4</v>
      </c>
      <c r="H785" s="191" t="s">
        <v>5978</v>
      </c>
      <c r="I785" s="191" t="s">
        <v>3274</v>
      </c>
      <c r="J785" s="191" t="s">
        <v>3275</v>
      </c>
      <c r="K785" s="191" t="s">
        <v>42</v>
      </c>
      <c r="L785" s="35" t="str">
        <f t="shared" si="48"/>
        <v>岡澤　芙美 (4)</v>
      </c>
      <c r="M785" s="34" t="str">
        <f t="shared" si="49"/>
        <v>03</v>
      </c>
      <c r="N785" s="35" t="str">
        <f t="shared" si="50"/>
        <v>Fumi OKAZAWA (03)</v>
      </c>
      <c r="O785" s="35">
        <f t="shared" si="51"/>
        <v>200000797</v>
      </c>
    </row>
    <row r="786" spans="1:15" ht="18">
      <c r="A786" s="190">
        <v>798</v>
      </c>
      <c r="B786" s="2">
        <v>492604</v>
      </c>
      <c r="C786" s="191" t="s">
        <v>989</v>
      </c>
      <c r="D786" s="191" t="s">
        <v>4218</v>
      </c>
      <c r="E786" s="191" t="s">
        <v>4219</v>
      </c>
      <c r="F786" s="192" t="s">
        <v>3715</v>
      </c>
      <c r="G786" s="191">
        <v>4</v>
      </c>
      <c r="H786" s="191" t="s">
        <v>5978</v>
      </c>
      <c r="I786" s="191" t="s">
        <v>1108</v>
      </c>
      <c r="J786" s="191" t="s">
        <v>1322</v>
      </c>
      <c r="K786" s="191" t="s">
        <v>42</v>
      </c>
      <c r="L786" s="35" t="str">
        <f t="shared" si="48"/>
        <v>眞田　桃花 (4)</v>
      </c>
      <c r="M786" s="34" t="str">
        <f t="shared" si="49"/>
        <v>03</v>
      </c>
      <c r="N786" s="35" t="str">
        <f t="shared" si="50"/>
        <v>Momoka SANADA (03)</v>
      </c>
      <c r="O786" s="35">
        <f t="shared" si="51"/>
        <v>200000798</v>
      </c>
    </row>
    <row r="787" spans="1:15" ht="18">
      <c r="A787" s="190">
        <v>799</v>
      </c>
      <c r="B787" s="2">
        <v>492199</v>
      </c>
      <c r="C787" s="191" t="s">
        <v>961</v>
      </c>
      <c r="D787" s="191" t="s">
        <v>2399</v>
      </c>
      <c r="E787" s="191" t="s">
        <v>2400</v>
      </c>
      <c r="F787" s="192" t="s">
        <v>3881</v>
      </c>
      <c r="G787" s="191">
        <v>4</v>
      </c>
      <c r="H787" s="191" t="s">
        <v>5978</v>
      </c>
      <c r="I787" s="191" t="s">
        <v>190</v>
      </c>
      <c r="J787" s="191" t="s">
        <v>1277</v>
      </c>
      <c r="K787" s="191" t="s">
        <v>42</v>
      </c>
      <c r="L787" s="35" t="str">
        <f t="shared" si="48"/>
        <v>石田　遥花 (4)</v>
      </c>
      <c r="M787" s="34" t="str">
        <f t="shared" si="49"/>
        <v>03</v>
      </c>
      <c r="N787" s="35" t="str">
        <f t="shared" si="50"/>
        <v>Haruka ISHIDA (03)</v>
      </c>
      <c r="O787" s="35">
        <f t="shared" si="51"/>
        <v>200000799</v>
      </c>
    </row>
    <row r="788" spans="1:15" ht="18">
      <c r="A788" s="190">
        <v>800</v>
      </c>
      <c r="B788" s="2">
        <v>492199</v>
      </c>
      <c r="C788" s="191" t="s">
        <v>961</v>
      </c>
      <c r="D788" s="191" t="s">
        <v>2401</v>
      </c>
      <c r="E788" s="191" t="s">
        <v>4117</v>
      </c>
      <c r="F788" s="192" t="s">
        <v>4118</v>
      </c>
      <c r="G788" s="191">
        <v>4</v>
      </c>
      <c r="H788" s="191" t="s">
        <v>5779</v>
      </c>
      <c r="I788" s="191" t="s">
        <v>2402</v>
      </c>
      <c r="J788" s="191" t="s">
        <v>2403</v>
      </c>
      <c r="K788" s="191" t="s">
        <v>42</v>
      </c>
      <c r="L788" s="35" t="str">
        <f t="shared" si="48"/>
        <v>井本　彩文 (4)</v>
      </c>
      <c r="M788" s="34" t="str">
        <f t="shared" si="49"/>
        <v>03</v>
      </c>
      <c r="N788" s="35" t="str">
        <f t="shared" si="50"/>
        <v>Saaya IMOTO (03)</v>
      </c>
      <c r="O788" s="35">
        <f t="shared" si="51"/>
        <v>200000800</v>
      </c>
    </row>
    <row r="789" spans="1:15" ht="18">
      <c r="A789" s="190">
        <v>801</v>
      </c>
      <c r="B789" s="2">
        <v>492199</v>
      </c>
      <c r="C789" s="191" t="s">
        <v>961</v>
      </c>
      <c r="D789" s="191" t="s">
        <v>2404</v>
      </c>
      <c r="E789" s="191" t="s">
        <v>2405</v>
      </c>
      <c r="F789" s="192" t="s">
        <v>4119</v>
      </c>
      <c r="G789" s="191">
        <v>4</v>
      </c>
      <c r="H789" s="191" t="s">
        <v>5779</v>
      </c>
      <c r="I789" s="191" t="s">
        <v>155</v>
      </c>
      <c r="J789" s="191" t="s">
        <v>1357</v>
      </c>
      <c r="K789" s="191" t="s">
        <v>42</v>
      </c>
      <c r="L789" s="35" t="str">
        <f t="shared" si="48"/>
        <v>柴田　さくら (4)</v>
      </c>
      <c r="M789" s="34" t="str">
        <f t="shared" si="49"/>
        <v>03</v>
      </c>
      <c r="N789" s="35" t="str">
        <f t="shared" si="50"/>
        <v>Sakura SHIBATA (03)</v>
      </c>
      <c r="O789" s="35">
        <f t="shared" si="51"/>
        <v>200000801</v>
      </c>
    </row>
    <row r="790" spans="1:15" ht="18">
      <c r="A790" s="190">
        <v>802</v>
      </c>
      <c r="B790" s="2">
        <v>492199</v>
      </c>
      <c r="C790" s="191" t="s">
        <v>961</v>
      </c>
      <c r="D790" s="191" t="s">
        <v>2406</v>
      </c>
      <c r="E790" s="191" t="s">
        <v>2407</v>
      </c>
      <c r="F790" s="192" t="s">
        <v>4120</v>
      </c>
      <c r="G790" s="191">
        <v>4</v>
      </c>
      <c r="H790" s="191" t="s">
        <v>6024</v>
      </c>
      <c r="I790" s="191" t="s">
        <v>846</v>
      </c>
      <c r="J790" s="191" t="s">
        <v>996</v>
      </c>
      <c r="K790" s="191" t="s">
        <v>42</v>
      </c>
      <c r="L790" s="35" t="str">
        <f t="shared" si="48"/>
        <v>前野　美優 (4)</v>
      </c>
      <c r="M790" s="34" t="str">
        <f t="shared" si="49"/>
        <v>03</v>
      </c>
      <c r="N790" s="35" t="str">
        <f t="shared" si="50"/>
        <v>Miyu MAENO (03)</v>
      </c>
      <c r="O790" s="35">
        <f t="shared" si="51"/>
        <v>200000802</v>
      </c>
    </row>
    <row r="791" spans="1:15" ht="18">
      <c r="A791" s="190">
        <v>803</v>
      </c>
      <c r="B791" s="2">
        <v>492199</v>
      </c>
      <c r="C791" s="191" t="s">
        <v>961</v>
      </c>
      <c r="D791" s="191" t="s">
        <v>2408</v>
      </c>
      <c r="E791" s="191" t="s">
        <v>2409</v>
      </c>
      <c r="F791" s="192" t="s">
        <v>4121</v>
      </c>
      <c r="G791" s="191">
        <v>4</v>
      </c>
      <c r="H791" s="191" t="s">
        <v>5779</v>
      </c>
      <c r="I791" s="191" t="s">
        <v>1454</v>
      </c>
      <c r="J791" s="191" t="s">
        <v>996</v>
      </c>
      <c r="K791" s="191" t="s">
        <v>42</v>
      </c>
      <c r="L791" s="35" t="str">
        <f t="shared" si="48"/>
        <v>村井　美友 (4)</v>
      </c>
      <c r="M791" s="34" t="str">
        <f t="shared" si="49"/>
        <v>04</v>
      </c>
      <c r="N791" s="35" t="str">
        <f t="shared" si="50"/>
        <v>Miyu MURAI (04)</v>
      </c>
      <c r="O791" s="35">
        <f t="shared" si="51"/>
        <v>200000803</v>
      </c>
    </row>
    <row r="792" spans="1:15" ht="18">
      <c r="A792" s="190">
        <v>804</v>
      </c>
      <c r="B792" s="2">
        <v>492199</v>
      </c>
      <c r="C792" s="191" t="s">
        <v>961</v>
      </c>
      <c r="D792" s="191" t="s">
        <v>2410</v>
      </c>
      <c r="E792" s="191" t="s">
        <v>2411</v>
      </c>
      <c r="F792" s="192" t="s">
        <v>4090</v>
      </c>
      <c r="G792" s="191">
        <v>4</v>
      </c>
      <c r="H792" s="191" t="s">
        <v>5978</v>
      </c>
      <c r="I792" s="191" t="s">
        <v>274</v>
      </c>
      <c r="J792" s="191" t="s">
        <v>1302</v>
      </c>
      <c r="K792" s="191" t="s">
        <v>42</v>
      </c>
      <c r="L792" s="35" t="str">
        <f t="shared" si="48"/>
        <v>山本　莉瑳 (4)</v>
      </c>
      <c r="M792" s="34" t="str">
        <f t="shared" si="49"/>
        <v>03</v>
      </c>
      <c r="N792" s="35" t="str">
        <f t="shared" si="50"/>
        <v>Risa YAMAMOTO (03)</v>
      </c>
      <c r="O792" s="35">
        <f t="shared" si="51"/>
        <v>200000804</v>
      </c>
    </row>
    <row r="793" spans="1:15" ht="18">
      <c r="A793" s="190">
        <v>805</v>
      </c>
      <c r="B793" s="2">
        <v>492199</v>
      </c>
      <c r="C793" s="191" t="s">
        <v>961</v>
      </c>
      <c r="D793" s="191" t="s">
        <v>4122</v>
      </c>
      <c r="E793" s="191" t="s">
        <v>4123</v>
      </c>
      <c r="F793" s="192" t="s">
        <v>4124</v>
      </c>
      <c r="G793" s="191">
        <v>3</v>
      </c>
      <c r="H793" s="191" t="s">
        <v>5761</v>
      </c>
      <c r="I793" s="191" t="s">
        <v>2109</v>
      </c>
      <c r="J793" s="191" t="s">
        <v>1402</v>
      </c>
      <c r="K793" s="191" t="s">
        <v>42</v>
      </c>
      <c r="L793" s="35" t="str">
        <f t="shared" si="48"/>
        <v>入山　ひなの (3)</v>
      </c>
      <c r="M793" s="34" t="str">
        <f t="shared" si="49"/>
        <v>05</v>
      </c>
      <c r="N793" s="35" t="str">
        <f t="shared" si="50"/>
        <v>Hinano IRIYAMA (05)</v>
      </c>
      <c r="O793" s="35">
        <f t="shared" si="51"/>
        <v>200000805</v>
      </c>
    </row>
    <row r="794" spans="1:15" ht="18">
      <c r="A794" s="190">
        <v>806</v>
      </c>
      <c r="B794" s="2">
        <v>492199</v>
      </c>
      <c r="C794" s="191" t="s">
        <v>961</v>
      </c>
      <c r="D794" s="191" t="s">
        <v>4125</v>
      </c>
      <c r="E794" s="191" t="s">
        <v>4126</v>
      </c>
      <c r="F794" s="192" t="s">
        <v>4127</v>
      </c>
      <c r="G794" s="191">
        <v>3</v>
      </c>
      <c r="H794" s="191" t="s">
        <v>5760</v>
      </c>
      <c r="I794" s="191" t="s">
        <v>441</v>
      </c>
      <c r="J794" s="191" t="s">
        <v>3291</v>
      </c>
      <c r="K794" s="191" t="s">
        <v>42</v>
      </c>
      <c r="L794" s="35" t="str">
        <f t="shared" si="48"/>
        <v>竹田　咲羽 (3)</v>
      </c>
      <c r="M794" s="34" t="str">
        <f t="shared" si="49"/>
        <v>04</v>
      </c>
      <c r="N794" s="35" t="str">
        <f t="shared" si="50"/>
        <v>Sawa TAKEDA (04)</v>
      </c>
      <c r="O794" s="35">
        <f t="shared" si="51"/>
        <v>200000806</v>
      </c>
    </row>
    <row r="795" spans="1:15" ht="18">
      <c r="A795" s="190">
        <v>807</v>
      </c>
      <c r="B795" s="2">
        <v>492199</v>
      </c>
      <c r="C795" s="191" t="s">
        <v>961</v>
      </c>
      <c r="D795" s="191" t="s">
        <v>4128</v>
      </c>
      <c r="E795" s="191" t="s">
        <v>4129</v>
      </c>
      <c r="F795" s="192" t="s">
        <v>4130</v>
      </c>
      <c r="G795" s="191">
        <v>3</v>
      </c>
      <c r="H795" s="191" t="s">
        <v>5760</v>
      </c>
      <c r="I795" s="191" t="s">
        <v>1286</v>
      </c>
      <c r="J795" s="191" t="s">
        <v>1239</v>
      </c>
      <c r="K795" s="191" t="s">
        <v>42</v>
      </c>
      <c r="L795" s="35" t="str">
        <f t="shared" si="48"/>
        <v>福永　愛実 (3)</v>
      </c>
      <c r="M795" s="34" t="str">
        <f t="shared" si="49"/>
        <v>04</v>
      </c>
      <c r="N795" s="35" t="str">
        <f t="shared" si="50"/>
        <v>Ami FUKUNAGA (04)</v>
      </c>
      <c r="O795" s="35">
        <f t="shared" si="51"/>
        <v>200000807</v>
      </c>
    </row>
    <row r="796" spans="1:15" ht="18">
      <c r="A796" s="190">
        <v>808</v>
      </c>
      <c r="B796" s="2">
        <v>492199</v>
      </c>
      <c r="C796" s="191" t="s">
        <v>961</v>
      </c>
      <c r="D796" s="191" t="s">
        <v>4131</v>
      </c>
      <c r="E796" s="191" t="s">
        <v>4132</v>
      </c>
      <c r="F796" s="192" t="s">
        <v>4133</v>
      </c>
      <c r="G796" s="191">
        <v>3</v>
      </c>
      <c r="H796" s="191" t="s">
        <v>5779</v>
      </c>
      <c r="I796" s="191" t="s">
        <v>310</v>
      </c>
      <c r="J796" s="191" t="s">
        <v>1233</v>
      </c>
      <c r="K796" s="191" t="s">
        <v>42</v>
      </c>
      <c r="L796" s="35" t="str">
        <f t="shared" si="48"/>
        <v>森下　未空 (3)</v>
      </c>
      <c r="M796" s="34" t="str">
        <f t="shared" si="49"/>
        <v>04</v>
      </c>
      <c r="N796" s="35" t="str">
        <f t="shared" si="50"/>
        <v>Miku MORISHITA (04)</v>
      </c>
      <c r="O796" s="35">
        <f t="shared" si="51"/>
        <v>200000808</v>
      </c>
    </row>
    <row r="797" spans="1:15" ht="18">
      <c r="A797" s="190">
        <v>809</v>
      </c>
      <c r="B797" s="2">
        <v>492199</v>
      </c>
      <c r="C797" s="191" t="s">
        <v>961</v>
      </c>
      <c r="D797" s="191" t="s">
        <v>4134</v>
      </c>
      <c r="E797" s="191" t="s">
        <v>4135</v>
      </c>
      <c r="F797" s="192" t="s">
        <v>4133</v>
      </c>
      <c r="G797" s="191">
        <v>3</v>
      </c>
      <c r="H797" s="191" t="s">
        <v>5779</v>
      </c>
      <c r="I797" s="191" t="s">
        <v>310</v>
      </c>
      <c r="J797" s="191" t="s">
        <v>996</v>
      </c>
      <c r="K797" s="191" t="s">
        <v>42</v>
      </c>
      <c r="L797" s="35" t="str">
        <f t="shared" si="48"/>
        <v>森下　未夢 (3)</v>
      </c>
      <c r="M797" s="34" t="str">
        <f t="shared" si="49"/>
        <v>04</v>
      </c>
      <c r="N797" s="35" t="str">
        <f t="shared" si="50"/>
        <v>Miyu MORISHITA (04)</v>
      </c>
      <c r="O797" s="35">
        <f t="shared" si="51"/>
        <v>200000809</v>
      </c>
    </row>
    <row r="798" spans="1:15" ht="18">
      <c r="A798" s="190">
        <v>810</v>
      </c>
      <c r="B798" s="2">
        <v>492199</v>
      </c>
      <c r="C798" s="191" t="s">
        <v>961</v>
      </c>
      <c r="D798" s="191" t="s">
        <v>4136</v>
      </c>
      <c r="E798" s="191" t="s">
        <v>4137</v>
      </c>
      <c r="F798" s="192" t="s">
        <v>4138</v>
      </c>
      <c r="G798" s="191">
        <v>3</v>
      </c>
      <c r="H798" s="191" t="s">
        <v>6027</v>
      </c>
      <c r="I798" s="191" t="s">
        <v>274</v>
      </c>
      <c r="J798" s="191" t="s">
        <v>1255</v>
      </c>
      <c r="K798" s="191" t="s">
        <v>42</v>
      </c>
      <c r="L798" s="35" t="str">
        <f t="shared" si="48"/>
        <v>山本　瑚春 (3)</v>
      </c>
      <c r="M798" s="34" t="str">
        <f t="shared" si="49"/>
        <v>05</v>
      </c>
      <c r="N798" s="35" t="str">
        <f t="shared" si="50"/>
        <v>Koharu YAMAMOTO (05)</v>
      </c>
      <c r="O798" s="35">
        <f t="shared" si="51"/>
        <v>200000810</v>
      </c>
    </row>
    <row r="799" spans="1:15" ht="18">
      <c r="A799" s="190">
        <v>811</v>
      </c>
      <c r="B799" s="2">
        <v>492199</v>
      </c>
      <c r="C799" s="191" t="s">
        <v>961</v>
      </c>
      <c r="D799" s="191" t="s">
        <v>10768</v>
      </c>
      <c r="E799" s="191" t="s">
        <v>10769</v>
      </c>
      <c r="F799" s="192" t="s">
        <v>8605</v>
      </c>
      <c r="G799" s="191">
        <v>2</v>
      </c>
      <c r="H799" s="191" t="s">
        <v>6074</v>
      </c>
      <c r="I799" s="191" t="s">
        <v>10770</v>
      </c>
      <c r="J799" s="191" t="s">
        <v>1396</v>
      </c>
      <c r="K799" s="191" t="s">
        <v>42</v>
      </c>
      <c r="L799" s="35" t="str">
        <f t="shared" si="48"/>
        <v>北迫　花 (2)</v>
      </c>
      <c r="M799" s="34" t="str">
        <f t="shared" si="49"/>
        <v>05</v>
      </c>
      <c r="N799" s="35" t="str">
        <f t="shared" si="50"/>
        <v>Hana KITASAKO (05)</v>
      </c>
      <c r="O799" s="35">
        <f t="shared" si="51"/>
        <v>200000811</v>
      </c>
    </row>
    <row r="800" spans="1:15" ht="18">
      <c r="A800" s="190">
        <v>812</v>
      </c>
      <c r="B800" s="2">
        <v>492199</v>
      </c>
      <c r="C800" s="191" t="s">
        <v>961</v>
      </c>
      <c r="D800" s="191" t="s">
        <v>10771</v>
      </c>
      <c r="E800" s="191" t="s">
        <v>10772</v>
      </c>
      <c r="F800" s="192" t="s">
        <v>6611</v>
      </c>
      <c r="G800" s="191">
        <v>2</v>
      </c>
      <c r="H800" s="191" t="s">
        <v>6519</v>
      </c>
      <c r="I800" s="191" t="s">
        <v>108</v>
      </c>
      <c r="J800" s="191" t="s">
        <v>1353</v>
      </c>
      <c r="K800" s="191" t="s">
        <v>42</v>
      </c>
      <c r="L800" s="35" t="str">
        <f t="shared" si="48"/>
        <v>小林　みさと (2)</v>
      </c>
      <c r="M800" s="34" t="str">
        <f t="shared" si="49"/>
        <v>05</v>
      </c>
      <c r="N800" s="35" t="str">
        <f t="shared" si="50"/>
        <v>Misato KOBAYASHI (05)</v>
      </c>
      <c r="O800" s="35">
        <f t="shared" si="51"/>
        <v>200000812</v>
      </c>
    </row>
    <row r="801" spans="1:15" ht="18">
      <c r="A801" s="190">
        <v>813</v>
      </c>
      <c r="B801" s="2">
        <v>492199</v>
      </c>
      <c r="C801" s="191" t="s">
        <v>961</v>
      </c>
      <c r="D801" s="191" t="s">
        <v>10773</v>
      </c>
      <c r="E801" s="191" t="s">
        <v>10774</v>
      </c>
      <c r="F801" s="192" t="s">
        <v>10775</v>
      </c>
      <c r="G801" s="191">
        <v>2</v>
      </c>
      <c r="H801" s="191" t="s">
        <v>5761</v>
      </c>
      <c r="I801" s="191" t="s">
        <v>10776</v>
      </c>
      <c r="J801" s="191" t="s">
        <v>10777</v>
      </c>
      <c r="K801" s="191" t="s">
        <v>42</v>
      </c>
      <c r="L801" s="35" t="str">
        <f t="shared" si="48"/>
        <v>榊原　奈美希 (2)</v>
      </c>
      <c r="M801" s="34" t="str">
        <f t="shared" si="49"/>
        <v>06</v>
      </c>
      <c r="N801" s="35" t="str">
        <f t="shared" si="50"/>
        <v>Namiki SAKAKIBARA (06)</v>
      </c>
      <c r="O801" s="35">
        <f t="shared" si="51"/>
        <v>200000813</v>
      </c>
    </row>
    <row r="802" spans="1:15" ht="18">
      <c r="A802" s="190">
        <v>814</v>
      </c>
      <c r="B802" s="2">
        <v>492199</v>
      </c>
      <c r="C802" s="191" t="s">
        <v>961</v>
      </c>
      <c r="D802" s="191" t="s">
        <v>10778</v>
      </c>
      <c r="E802" s="191" t="s">
        <v>10779</v>
      </c>
      <c r="F802" s="192" t="s">
        <v>7411</v>
      </c>
      <c r="G802" s="191">
        <v>2</v>
      </c>
      <c r="H802" s="191" t="s">
        <v>5760</v>
      </c>
      <c r="I802" s="191" t="s">
        <v>10780</v>
      </c>
      <c r="J802" s="191" t="s">
        <v>1357</v>
      </c>
      <c r="K802" s="191" t="s">
        <v>42</v>
      </c>
      <c r="L802" s="35" t="str">
        <f t="shared" si="48"/>
        <v>由良　和桜 (2)</v>
      </c>
      <c r="M802" s="34" t="str">
        <f t="shared" si="49"/>
        <v>05</v>
      </c>
      <c r="N802" s="35" t="str">
        <f t="shared" si="50"/>
        <v>Sakura YURA (05)</v>
      </c>
      <c r="O802" s="35">
        <f t="shared" si="51"/>
        <v>200000814</v>
      </c>
    </row>
    <row r="803" spans="1:15" ht="18">
      <c r="A803" s="190">
        <v>815</v>
      </c>
      <c r="B803" s="2">
        <v>492199</v>
      </c>
      <c r="C803" s="191" t="s">
        <v>961</v>
      </c>
      <c r="D803" s="191" t="s">
        <v>10781</v>
      </c>
      <c r="E803" s="191" t="s">
        <v>10782</v>
      </c>
      <c r="F803" s="192" t="s">
        <v>9291</v>
      </c>
      <c r="G803" s="191">
        <v>2</v>
      </c>
      <c r="H803" s="191" t="s">
        <v>5775</v>
      </c>
      <c r="I803" s="191" t="s">
        <v>598</v>
      </c>
      <c r="J803" s="191" t="s">
        <v>10783</v>
      </c>
      <c r="K803" s="191" t="s">
        <v>42</v>
      </c>
      <c r="L803" s="35" t="str">
        <f t="shared" si="48"/>
        <v>山根　周子 (2)</v>
      </c>
      <c r="M803" s="34" t="str">
        <f t="shared" si="49"/>
        <v>06</v>
      </c>
      <c r="N803" s="35" t="str">
        <f t="shared" si="50"/>
        <v>Shuko YAMANE (06)</v>
      </c>
      <c r="O803" s="35">
        <f t="shared" si="51"/>
        <v>200000815</v>
      </c>
    </row>
    <row r="804" spans="1:15" ht="18">
      <c r="A804" s="190">
        <v>816</v>
      </c>
      <c r="B804" s="2">
        <v>492199</v>
      </c>
      <c r="C804" s="191" t="s">
        <v>961</v>
      </c>
      <c r="D804" s="191" t="s">
        <v>10784</v>
      </c>
      <c r="E804" s="191" t="s">
        <v>10785</v>
      </c>
      <c r="F804" s="192" t="s">
        <v>10674</v>
      </c>
      <c r="G804" s="191">
        <v>1</v>
      </c>
      <c r="H804" s="191" t="s">
        <v>5779</v>
      </c>
      <c r="I804" s="191" t="s">
        <v>313</v>
      </c>
      <c r="J804" s="191" t="s">
        <v>1407</v>
      </c>
      <c r="K804" s="191" t="s">
        <v>42</v>
      </c>
      <c r="L804" s="35" t="str">
        <f t="shared" si="48"/>
        <v>足立　栞菜 (1)</v>
      </c>
      <c r="M804" s="34" t="str">
        <f t="shared" si="49"/>
        <v>06</v>
      </c>
      <c r="N804" s="35" t="str">
        <f t="shared" si="50"/>
        <v>Kanna ADACHI (06)</v>
      </c>
      <c r="O804" s="35">
        <f t="shared" si="51"/>
        <v>200000816</v>
      </c>
    </row>
    <row r="805" spans="1:15" ht="18">
      <c r="A805" s="190">
        <v>817</v>
      </c>
      <c r="B805" s="2">
        <v>492199</v>
      </c>
      <c r="C805" s="191" t="s">
        <v>961</v>
      </c>
      <c r="D805" s="191" t="s">
        <v>10786</v>
      </c>
      <c r="E805" s="191" t="s">
        <v>10787</v>
      </c>
      <c r="F805" s="192" t="s">
        <v>10229</v>
      </c>
      <c r="G805" s="191">
        <v>1</v>
      </c>
      <c r="H805" s="191" t="s">
        <v>5760</v>
      </c>
      <c r="I805" s="191" t="s">
        <v>10788</v>
      </c>
      <c r="J805" s="191" t="s">
        <v>1235</v>
      </c>
      <c r="K805" s="191" t="s">
        <v>42</v>
      </c>
      <c r="L805" s="35" t="str">
        <f t="shared" si="48"/>
        <v>笠松　世那 (1)</v>
      </c>
      <c r="M805" s="34" t="str">
        <f t="shared" si="49"/>
        <v>06</v>
      </c>
      <c r="N805" s="35" t="str">
        <f t="shared" si="50"/>
        <v>Sena KASAMATSU (06)</v>
      </c>
      <c r="O805" s="35">
        <f t="shared" si="51"/>
        <v>200000817</v>
      </c>
    </row>
    <row r="806" spans="1:15" ht="18">
      <c r="A806" s="190">
        <v>818</v>
      </c>
      <c r="B806" s="2">
        <v>492217</v>
      </c>
      <c r="C806" s="191" t="s">
        <v>755</v>
      </c>
      <c r="D806" s="191" t="s">
        <v>10789</v>
      </c>
      <c r="E806" s="191" t="s">
        <v>10790</v>
      </c>
      <c r="F806" s="192" t="s">
        <v>7612</v>
      </c>
      <c r="G806" s="191">
        <v>3</v>
      </c>
      <c r="H806" s="191" t="s">
        <v>5759</v>
      </c>
      <c r="I806" s="191" t="s">
        <v>551</v>
      </c>
      <c r="J806" s="191" t="s">
        <v>10791</v>
      </c>
      <c r="K806" s="191" t="s">
        <v>42</v>
      </c>
      <c r="L806" s="35" t="str">
        <f t="shared" si="48"/>
        <v>黒川　香津 (3)</v>
      </c>
      <c r="M806" s="34" t="str">
        <f t="shared" si="49"/>
        <v>04</v>
      </c>
      <c r="N806" s="35" t="str">
        <f t="shared" si="50"/>
        <v>Kazu KUROKAWA (04)</v>
      </c>
      <c r="O806" s="35">
        <f t="shared" si="51"/>
        <v>200000818</v>
      </c>
    </row>
    <row r="807" spans="1:15" ht="18">
      <c r="A807" s="190">
        <v>819</v>
      </c>
      <c r="B807" s="2">
        <v>492217</v>
      </c>
      <c r="C807" s="191" t="s">
        <v>755</v>
      </c>
      <c r="D807" s="191" t="s">
        <v>10792</v>
      </c>
      <c r="E807" s="191" t="s">
        <v>10793</v>
      </c>
      <c r="F807" s="192" t="s">
        <v>7000</v>
      </c>
      <c r="G807" s="191">
        <v>2</v>
      </c>
      <c r="H807" s="191" t="s">
        <v>5978</v>
      </c>
      <c r="I807" s="191" t="s">
        <v>3933</v>
      </c>
      <c r="J807" s="191" t="s">
        <v>1275</v>
      </c>
      <c r="K807" s="191" t="s">
        <v>42</v>
      </c>
      <c r="L807" s="35" t="str">
        <f t="shared" si="48"/>
        <v>若林　愛珈 (2)</v>
      </c>
      <c r="M807" s="34" t="str">
        <f t="shared" si="49"/>
        <v>05</v>
      </c>
      <c r="N807" s="35" t="str">
        <f t="shared" si="50"/>
        <v>Aika WAKABAYASHI (05)</v>
      </c>
      <c r="O807" s="35">
        <f t="shared" si="51"/>
        <v>200000819</v>
      </c>
    </row>
    <row r="808" spans="1:15" ht="18">
      <c r="A808" s="190">
        <v>820</v>
      </c>
      <c r="B808" s="2">
        <v>492216</v>
      </c>
      <c r="C808" s="191" t="s">
        <v>869</v>
      </c>
      <c r="D808" s="191" t="s">
        <v>10794</v>
      </c>
      <c r="E808" s="191" t="s">
        <v>10795</v>
      </c>
      <c r="F808" s="192" t="s">
        <v>8954</v>
      </c>
      <c r="G808" s="191">
        <v>3</v>
      </c>
      <c r="H808" s="191" t="s">
        <v>5759</v>
      </c>
      <c r="I808" s="191" t="s">
        <v>9360</v>
      </c>
      <c r="J808" s="191" t="s">
        <v>1368</v>
      </c>
      <c r="K808" s="191" t="s">
        <v>42</v>
      </c>
      <c r="L808" s="35" t="str">
        <f t="shared" si="48"/>
        <v>上原　凜 (3)</v>
      </c>
      <c r="M808" s="34" t="str">
        <f t="shared" si="49"/>
        <v>05</v>
      </c>
      <c r="N808" s="35" t="str">
        <f t="shared" si="50"/>
        <v>Rin UEHARA (05)</v>
      </c>
      <c r="O808" s="35">
        <f t="shared" si="51"/>
        <v>200000820</v>
      </c>
    </row>
    <row r="809" spans="1:15" ht="18">
      <c r="A809" s="190">
        <v>821</v>
      </c>
      <c r="B809" s="2">
        <v>490053</v>
      </c>
      <c r="C809" s="191" t="s">
        <v>265</v>
      </c>
      <c r="D809" s="191" t="s">
        <v>4454</v>
      </c>
      <c r="E809" s="191" t="s">
        <v>4455</v>
      </c>
      <c r="F809" s="192" t="s">
        <v>4530</v>
      </c>
      <c r="G809" s="191">
        <v>3</v>
      </c>
      <c r="H809" s="191" t="s">
        <v>6216</v>
      </c>
      <c r="I809" s="191" t="s">
        <v>401</v>
      </c>
      <c r="J809" s="191" t="s">
        <v>964</v>
      </c>
      <c r="K809" s="191" t="s">
        <v>42</v>
      </c>
      <c r="L809" s="35" t="str">
        <f t="shared" si="48"/>
        <v>森　日和 (3)</v>
      </c>
      <c r="M809" s="34" t="str">
        <f t="shared" si="49"/>
        <v>04</v>
      </c>
      <c r="N809" s="35" t="str">
        <f t="shared" si="50"/>
        <v>Hiyori MORI (04)</v>
      </c>
      <c r="O809" s="35">
        <f t="shared" si="51"/>
        <v>200000821</v>
      </c>
    </row>
    <row r="810" spans="1:15" ht="18">
      <c r="A810" s="190">
        <v>822</v>
      </c>
      <c r="B810" s="2">
        <v>492213</v>
      </c>
      <c r="C810" s="191" t="s">
        <v>9549</v>
      </c>
      <c r="D810" s="191" t="s">
        <v>10796</v>
      </c>
      <c r="E810" s="191" t="s">
        <v>10797</v>
      </c>
      <c r="F810" s="192" t="s">
        <v>10798</v>
      </c>
      <c r="G810" s="191" t="s">
        <v>4471</v>
      </c>
      <c r="H810" s="191" t="s">
        <v>6128</v>
      </c>
      <c r="I810" s="191" t="s">
        <v>10799</v>
      </c>
      <c r="J810" s="191" t="s">
        <v>210</v>
      </c>
      <c r="K810" s="191" t="s">
        <v>42</v>
      </c>
      <c r="L810" s="35" t="str">
        <f t="shared" si="48"/>
        <v>浦野　奈央 (M3)</v>
      </c>
      <c r="M810" s="34" t="str">
        <f t="shared" si="49"/>
        <v>00</v>
      </c>
      <c r="N810" s="35" t="str">
        <f t="shared" si="50"/>
        <v>Nao URANO (00)</v>
      </c>
      <c r="O810" s="35">
        <f t="shared" si="51"/>
        <v>200000822</v>
      </c>
    </row>
    <row r="811" spans="1:15" ht="18">
      <c r="A811" s="190">
        <v>823</v>
      </c>
      <c r="B811" s="2">
        <v>492207</v>
      </c>
      <c r="C811" s="191" t="s">
        <v>1409</v>
      </c>
      <c r="D811" s="191" t="s">
        <v>2329</v>
      </c>
      <c r="E811" s="191" t="s">
        <v>2330</v>
      </c>
      <c r="F811" s="192" t="s">
        <v>3732</v>
      </c>
      <c r="G811" s="191">
        <v>4</v>
      </c>
      <c r="H811" s="191" t="s">
        <v>5759</v>
      </c>
      <c r="I811" s="191" t="s">
        <v>2331</v>
      </c>
      <c r="J811" s="191" t="s">
        <v>1323</v>
      </c>
      <c r="K811" s="191" t="s">
        <v>42</v>
      </c>
      <c r="L811" s="35" t="str">
        <f t="shared" si="48"/>
        <v>菅﨑　南花 (4)</v>
      </c>
      <c r="M811" s="34" t="str">
        <f t="shared" si="49"/>
        <v>03</v>
      </c>
      <c r="N811" s="35" t="str">
        <f t="shared" si="50"/>
        <v>Namika SUGASAKI (03)</v>
      </c>
      <c r="O811" s="35">
        <f t="shared" si="51"/>
        <v>200000823</v>
      </c>
    </row>
    <row r="812" spans="1:15" ht="18">
      <c r="A812" s="190">
        <v>825</v>
      </c>
      <c r="B812" s="2">
        <v>492207</v>
      </c>
      <c r="C812" s="191" t="s">
        <v>1409</v>
      </c>
      <c r="D812" s="191" t="s">
        <v>2332</v>
      </c>
      <c r="E812" s="191" t="s">
        <v>2333</v>
      </c>
      <c r="F812" s="192" t="s">
        <v>3950</v>
      </c>
      <c r="G812" s="191">
        <v>4</v>
      </c>
      <c r="H812" s="191" t="s">
        <v>5759</v>
      </c>
      <c r="I812" s="191" t="s">
        <v>2334</v>
      </c>
      <c r="J812" s="191" t="s">
        <v>1370</v>
      </c>
      <c r="K812" s="191" t="s">
        <v>42</v>
      </c>
      <c r="L812" s="35" t="str">
        <f t="shared" si="48"/>
        <v>青栁　朋花 (4)</v>
      </c>
      <c r="M812" s="34" t="str">
        <f t="shared" si="49"/>
        <v>03</v>
      </c>
      <c r="N812" s="35" t="str">
        <f t="shared" si="50"/>
        <v>Tomoka AOYAGI (03)</v>
      </c>
      <c r="O812" s="35">
        <f t="shared" si="51"/>
        <v>200000825</v>
      </c>
    </row>
    <row r="813" spans="1:15" ht="18">
      <c r="A813" s="190">
        <v>826</v>
      </c>
      <c r="B813" s="2">
        <v>492207</v>
      </c>
      <c r="C813" s="191" t="s">
        <v>1409</v>
      </c>
      <c r="D813" s="191" t="s">
        <v>3951</v>
      </c>
      <c r="E813" s="191" t="s">
        <v>3952</v>
      </c>
      <c r="F813" s="192" t="s">
        <v>3953</v>
      </c>
      <c r="G813" s="191">
        <v>3</v>
      </c>
      <c r="H813" s="191" t="s">
        <v>5759</v>
      </c>
      <c r="I813" s="191" t="s">
        <v>74</v>
      </c>
      <c r="J813" s="191" t="s">
        <v>1443</v>
      </c>
      <c r="K813" s="191" t="s">
        <v>42</v>
      </c>
      <c r="L813" s="35" t="str">
        <f t="shared" si="48"/>
        <v>村上　彩楽 (3)</v>
      </c>
      <c r="M813" s="34" t="str">
        <f t="shared" si="49"/>
        <v>05</v>
      </c>
      <c r="N813" s="35" t="str">
        <f t="shared" si="50"/>
        <v>Sara MURAKAMI (05)</v>
      </c>
      <c r="O813" s="35">
        <f t="shared" si="51"/>
        <v>200000826</v>
      </c>
    </row>
    <row r="814" spans="1:15" ht="18">
      <c r="A814" s="190">
        <v>827</v>
      </c>
      <c r="B814" s="2">
        <v>492207</v>
      </c>
      <c r="C814" s="191" t="s">
        <v>1409</v>
      </c>
      <c r="D814" s="191" t="s">
        <v>3955</v>
      </c>
      <c r="E814" s="191" t="s">
        <v>3956</v>
      </c>
      <c r="F814" s="192" t="s">
        <v>3957</v>
      </c>
      <c r="G814" s="191">
        <v>3</v>
      </c>
      <c r="H814" s="191" t="s">
        <v>5762</v>
      </c>
      <c r="I814" s="191" t="s">
        <v>1032</v>
      </c>
      <c r="J814" s="191" t="s">
        <v>513</v>
      </c>
      <c r="K814" s="191" t="s">
        <v>42</v>
      </c>
      <c r="L814" s="35" t="str">
        <f t="shared" si="48"/>
        <v>小倉　侑々 (3)</v>
      </c>
      <c r="M814" s="34" t="str">
        <f t="shared" si="49"/>
        <v>04</v>
      </c>
      <c r="N814" s="35" t="str">
        <f t="shared" si="50"/>
        <v>Yu OGURA (04)</v>
      </c>
      <c r="O814" s="35">
        <f t="shared" si="51"/>
        <v>200000827</v>
      </c>
    </row>
    <row r="815" spans="1:15" ht="18">
      <c r="A815" s="190">
        <v>828</v>
      </c>
      <c r="B815" s="2">
        <v>492207</v>
      </c>
      <c r="C815" s="191" t="s">
        <v>1409</v>
      </c>
      <c r="D815" s="191" t="s">
        <v>3958</v>
      </c>
      <c r="E815" s="191" t="s">
        <v>3959</v>
      </c>
      <c r="F815" s="192" t="s">
        <v>3960</v>
      </c>
      <c r="G815" s="191">
        <v>3</v>
      </c>
      <c r="H815" s="191" t="s">
        <v>5759</v>
      </c>
      <c r="I815" s="191" t="s">
        <v>1436</v>
      </c>
      <c r="J815" s="191" t="s">
        <v>1255</v>
      </c>
      <c r="K815" s="191" t="s">
        <v>42</v>
      </c>
      <c r="L815" s="35" t="str">
        <f t="shared" si="48"/>
        <v>進藤　小春 (3)</v>
      </c>
      <c r="M815" s="34" t="str">
        <f t="shared" si="49"/>
        <v>04</v>
      </c>
      <c r="N815" s="35" t="str">
        <f t="shared" si="50"/>
        <v>Koharu SHINDO (04)</v>
      </c>
      <c r="O815" s="35">
        <f t="shared" si="51"/>
        <v>200000828</v>
      </c>
    </row>
    <row r="816" spans="1:15" ht="18">
      <c r="A816" s="190">
        <v>829</v>
      </c>
      <c r="B816" s="2">
        <v>492207</v>
      </c>
      <c r="C816" s="191" t="s">
        <v>1409</v>
      </c>
      <c r="D816" s="191" t="s">
        <v>3961</v>
      </c>
      <c r="E816" s="191" t="s">
        <v>3962</v>
      </c>
      <c r="F816" s="192" t="s">
        <v>3963</v>
      </c>
      <c r="G816" s="191">
        <v>3</v>
      </c>
      <c r="H816" s="191" t="s">
        <v>5759</v>
      </c>
      <c r="I816" s="191" t="s">
        <v>3964</v>
      </c>
      <c r="J816" s="191" t="s">
        <v>2374</v>
      </c>
      <c r="K816" s="191" t="s">
        <v>42</v>
      </c>
      <c r="L816" s="35" t="str">
        <f t="shared" si="48"/>
        <v>大沼　乃愛 (3)</v>
      </c>
      <c r="M816" s="34" t="str">
        <f t="shared" si="49"/>
        <v>04</v>
      </c>
      <c r="N816" s="35" t="str">
        <f t="shared" si="50"/>
        <v>Noa ONUMA (04)</v>
      </c>
      <c r="O816" s="35">
        <f t="shared" si="51"/>
        <v>200000829</v>
      </c>
    </row>
    <row r="817" spans="1:15" ht="18">
      <c r="A817" s="190">
        <v>831</v>
      </c>
      <c r="B817" s="2">
        <v>492207</v>
      </c>
      <c r="C817" s="191" t="s">
        <v>1409</v>
      </c>
      <c r="D817" s="191" t="s">
        <v>10800</v>
      </c>
      <c r="E817" s="191" t="s">
        <v>10801</v>
      </c>
      <c r="F817" s="192" t="s">
        <v>8452</v>
      </c>
      <c r="G817" s="191">
        <v>2</v>
      </c>
      <c r="H817" s="191" t="s">
        <v>6022</v>
      </c>
      <c r="I817" s="191" t="s">
        <v>100</v>
      </c>
      <c r="J817" s="191" t="s">
        <v>1244</v>
      </c>
      <c r="K817" s="191" t="s">
        <v>42</v>
      </c>
      <c r="L817" s="35" t="str">
        <f t="shared" si="48"/>
        <v>岩本　彩乃 (2)</v>
      </c>
      <c r="M817" s="34" t="str">
        <f t="shared" si="49"/>
        <v>06</v>
      </c>
      <c r="N817" s="35" t="str">
        <f t="shared" si="50"/>
        <v>Ayano IWAMOTO (06)</v>
      </c>
      <c r="O817" s="35">
        <f t="shared" si="51"/>
        <v>200000831</v>
      </c>
    </row>
    <row r="818" spans="1:15" ht="18">
      <c r="A818" s="190">
        <v>832</v>
      </c>
      <c r="B818" s="2">
        <v>492207</v>
      </c>
      <c r="C818" s="191" t="s">
        <v>1409</v>
      </c>
      <c r="D818" s="191" t="s">
        <v>10802</v>
      </c>
      <c r="E818" s="191" t="s">
        <v>10803</v>
      </c>
      <c r="F818" s="192" t="s">
        <v>10804</v>
      </c>
      <c r="G818" s="191">
        <v>2</v>
      </c>
      <c r="H818" s="191" t="s">
        <v>547</v>
      </c>
      <c r="I818" s="191" t="s">
        <v>10805</v>
      </c>
      <c r="J818" s="191" t="s">
        <v>1290</v>
      </c>
      <c r="K818" s="191" t="s">
        <v>42</v>
      </c>
      <c r="L818" s="35" t="str">
        <f t="shared" si="48"/>
        <v>國井　あかり (2)</v>
      </c>
      <c r="M818" s="34" t="str">
        <f t="shared" si="49"/>
        <v>05</v>
      </c>
      <c r="N818" s="35" t="str">
        <f t="shared" si="50"/>
        <v>Akari KUNII (05)</v>
      </c>
      <c r="O818" s="35">
        <f t="shared" si="51"/>
        <v>200000832</v>
      </c>
    </row>
    <row r="819" spans="1:15" ht="18">
      <c r="A819" s="190">
        <v>833</v>
      </c>
      <c r="B819" s="2">
        <v>492207</v>
      </c>
      <c r="C819" s="191" t="s">
        <v>1409</v>
      </c>
      <c r="D819" s="191" t="s">
        <v>10806</v>
      </c>
      <c r="E819" s="191" t="s">
        <v>10807</v>
      </c>
      <c r="F819" s="192" t="s">
        <v>8553</v>
      </c>
      <c r="G819" s="191">
        <v>2</v>
      </c>
      <c r="H819" s="191" t="s">
        <v>5759</v>
      </c>
      <c r="I819" s="191" t="s">
        <v>10808</v>
      </c>
      <c r="J819" s="191" t="s">
        <v>857</v>
      </c>
      <c r="K819" s="191" t="s">
        <v>42</v>
      </c>
      <c r="L819" s="35" t="str">
        <f t="shared" si="48"/>
        <v>笹島　優月 (2)</v>
      </c>
      <c r="M819" s="34" t="str">
        <f t="shared" si="49"/>
        <v>05</v>
      </c>
      <c r="N819" s="35" t="str">
        <f t="shared" si="50"/>
        <v>Yuzuki SASAJIMA (05)</v>
      </c>
      <c r="O819" s="35">
        <f t="shared" si="51"/>
        <v>200000833</v>
      </c>
    </row>
    <row r="820" spans="1:15" ht="18">
      <c r="A820" s="190">
        <v>834</v>
      </c>
      <c r="B820" s="2">
        <v>492207</v>
      </c>
      <c r="C820" s="191" t="s">
        <v>1409</v>
      </c>
      <c r="D820" s="191" t="s">
        <v>10809</v>
      </c>
      <c r="E820" s="191" t="s">
        <v>10810</v>
      </c>
      <c r="F820" s="192" t="s">
        <v>5941</v>
      </c>
      <c r="G820" s="191">
        <v>2</v>
      </c>
      <c r="H820" s="191" t="s">
        <v>249</v>
      </c>
      <c r="I820" s="191" t="s">
        <v>10811</v>
      </c>
      <c r="J820" s="191" t="s">
        <v>10812</v>
      </c>
      <c r="K820" s="191" t="s">
        <v>42</v>
      </c>
      <c r="L820" s="35" t="str">
        <f t="shared" si="48"/>
        <v>塩原　叶々愛 (2)</v>
      </c>
      <c r="M820" s="34" t="str">
        <f t="shared" si="49"/>
        <v>06</v>
      </c>
      <c r="N820" s="35" t="str">
        <f t="shared" si="50"/>
        <v>Nonoa SHIOBARA (06)</v>
      </c>
      <c r="O820" s="35">
        <f t="shared" si="51"/>
        <v>200000834</v>
      </c>
    </row>
    <row r="821" spans="1:15" ht="18">
      <c r="A821" s="190">
        <v>835</v>
      </c>
      <c r="B821" s="2">
        <v>492207</v>
      </c>
      <c r="C821" s="191" t="s">
        <v>1409</v>
      </c>
      <c r="D821" s="191" t="s">
        <v>10813</v>
      </c>
      <c r="E821" s="191" t="s">
        <v>10814</v>
      </c>
      <c r="F821" s="192" t="s">
        <v>7727</v>
      </c>
      <c r="G821" s="191">
        <v>2</v>
      </c>
      <c r="H821" s="191" t="s">
        <v>5762</v>
      </c>
      <c r="I821" s="191" t="s">
        <v>10815</v>
      </c>
      <c r="J821" s="191" t="s">
        <v>1351</v>
      </c>
      <c r="K821" s="191" t="s">
        <v>42</v>
      </c>
      <c r="L821" s="35" t="str">
        <f t="shared" si="48"/>
        <v>菱山　愛里 (2)</v>
      </c>
      <c r="M821" s="34" t="str">
        <f t="shared" si="49"/>
        <v>05</v>
      </c>
      <c r="N821" s="35" t="str">
        <f t="shared" si="50"/>
        <v>Airi HISHIYAMA (05)</v>
      </c>
      <c r="O821" s="35">
        <f t="shared" si="51"/>
        <v>200000835</v>
      </c>
    </row>
    <row r="822" spans="1:15" ht="18">
      <c r="A822" s="190">
        <v>836</v>
      </c>
      <c r="B822" s="2">
        <v>492207</v>
      </c>
      <c r="C822" s="191" t="s">
        <v>1409</v>
      </c>
      <c r="D822" s="191" t="s">
        <v>10816</v>
      </c>
      <c r="E822" s="191" t="s">
        <v>10817</v>
      </c>
      <c r="F822" s="192" t="s">
        <v>6886</v>
      </c>
      <c r="G822" s="191">
        <v>2</v>
      </c>
      <c r="H822" s="191" t="s">
        <v>5759</v>
      </c>
      <c r="I822" s="191" t="s">
        <v>795</v>
      </c>
      <c r="J822" s="191" t="s">
        <v>3318</v>
      </c>
      <c r="K822" s="191" t="s">
        <v>42</v>
      </c>
      <c r="L822" s="35" t="str">
        <f t="shared" si="48"/>
        <v>宮田　伊織 (2)</v>
      </c>
      <c r="M822" s="34" t="str">
        <f t="shared" si="49"/>
        <v>05</v>
      </c>
      <c r="N822" s="35" t="str">
        <f t="shared" si="50"/>
        <v>Iori MIYATA (05)</v>
      </c>
      <c r="O822" s="35">
        <f t="shared" si="51"/>
        <v>200000836</v>
      </c>
    </row>
    <row r="823" spans="1:15" ht="18">
      <c r="A823" s="190">
        <v>837</v>
      </c>
      <c r="B823" s="2">
        <v>492207</v>
      </c>
      <c r="C823" s="191" t="s">
        <v>1409</v>
      </c>
      <c r="D823" s="191" t="s">
        <v>10818</v>
      </c>
      <c r="E823" s="191" t="s">
        <v>10819</v>
      </c>
      <c r="F823" s="192" t="s">
        <v>6385</v>
      </c>
      <c r="G823" s="191">
        <v>1</v>
      </c>
      <c r="H823" s="191" t="s">
        <v>6022</v>
      </c>
      <c r="I823" s="191" t="s">
        <v>10820</v>
      </c>
      <c r="J823" s="191" t="s">
        <v>1462</v>
      </c>
      <c r="K823" s="191" t="s">
        <v>42</v>
      </c>
      <c r="L823" s="35" t="str">
        <f t="shared" si="48"/>
        <v>宅島　李 (1)</v>
      </c>
      <c r="M823" s="34" t="str">
        <f t="shared" si="49"/>
        <v>06</v>
      </c>
      <c r="N823" s="35" t="str">
        <f t="shared" si="50"/>
        <v>Momo TAKUSHIMA (06)</v>
      </c>
      <c r="O823" s="35">
        <f t="shared" si="51"/>
        <v>200000837</v>
      </c>
    </row>
    <row r="824" spans="1:15" ht="18">
      <c r="A824" s="190">
        <v>838</v>
      </c>
      <c r="B824" s="2">
        <v>492207</v>
      </c>
      <c r="C824" s="191" t="s">
        <v>1409</v>
      </c>
      <c r="D824" s="191" t="s">
        <v>10821</v>
      </c>
      <c r="E824" s="191" t="s">
        <v>10822</v>
      </c>
      <c r="F824" s="192" t="s">
        <v>10823</v>
      </c>
      <c r="G824" s="191">
        <v>1</v>
      </c>
      <c r="H824" s="191" t="s">
        <v>6022</v>
      </c>
      <c r="I824" s="191" t="s">
        <v>63</v>
      </c>
      <c r="J824" s="191" t="s">
        <v>10034</v>
      </c>
      <c r="K824" s="191" t="s">
        <v>42</v>
      </c>
      <c r="L824" s="35" t="str">
        <f t="shared" si="48"/>
        <v>森田　そよ香 (1)</v>
      </c>
      <c r="M824" s="34" t="str">
        <f t="shared" si="49"/>
        <v>06</v>
      </c>
      <c r="N824" s="35" t="str">
        <f t="shared" si="50"/>
        <v>Soyoka MORITA (06)</v>
      </c>
      <c r="O824" s="35">
        <f t="shared" si="51"/>
        <v>200000838</v>
      </c>
    </row>
    <row r="825" spans="1:15" ht="18">
      <c r="A825" s="190">
        <v>839</v>
      </c>
      <c r="B825" s="2">
        <v>492207</v>
      </c>
      <c r="C825" s="191" t="s">
        <v>1409</v>
      </c>
      <c r="D825" s="191" t="s">
        <v>10824</v>
      </c>
      <c r="E825" s="191" t="s">
        <v>10825</v>
      </c>
      <c r="F825" s="192" t="s">
        <v>6201</v>
      </c>
      <c r="G825" s="191">
        <v>1</v>
      </c>
      <c r="H825" s="191" t="s">
        <v>6024</v>
      </c>
      <c r="I825" s="191" t="s">
        <v>264</v>
      </c>
      <c r="J825" s="191" t="s">
        <v>1402</v>
      </c>
      <c r="K825" s="191" t="s">
        <v>42</v>
      </c>
      <c r="L825" s="35" t="str">
        <f t="shared" si="48"/>
        <v>松田　ひな乃 (1)</v>
      </c>
      <c r="M825" s="34" t="str">
        <f t="shared" si="49"/>
        <v>07</v>
      </c>
      <c r="N825" s="35" t="str">
        <f t="shared" si="50"/>
        <v>Hinano MATSUDA (07)</v>
      </c>
      <c r="O825" s="35">
        <f t="shared" si="51"/>
        <v>200000839</v>
      </c>
    </row>
    <row r="826" spans="1:15" ht="18">
      <c r="A826" s="190">
        <v>840</v>
      </c>
      <c r="B826" s="2">
        <v>492207</v>
      </c>
      <c r="C826" s="191" t="s">
        <v>1409</v>
      </c>
      <c r="D826" s="191" t="s">
        <v>10826</v>
      </c>
      <c r="E826" s="191" t="s">
        <v>10827</v>
      </c>
      <c r="F826" s="192" t="s">
        <v>10828</v>
      </c>
      <c r="G826" s="191">
        <v>1</v>
      </c>
      <c r="H826" s="191" t="s">
        <v>6213</v>
      </c>
      <c r="I826" s="191" t="s">
        <v>192</v>
      </c>
      <c r="J826" s="191" t="s">
        <v>10829</v>
      </c>
      <c r="K826" s="191" t="s">
        <v>42</v>
      </c>
      <c r="L826" s="35" t="str">
        <f t="shared" si="48"/>
        <v>山下　美羽 (1)</v>
      </c>
      <c r="M826" s="34" t="str">
        <f t="shared" si="49"/>
        <v>06</v>
      </c>
      <c r="N826" s="35" t="str">
        <f t="shared" si="50"/>
        <v>Mihane YAMASHITA (06)</v>
      </c>
      <c r="O826" s="35">
        <f t="shared" si="51"/>
        <v>200000840</v>
      </c>
    </row>
    <row r="827" spans="1:15" ht="18">
      <c r="A827" s="190">
        <v>842</v>
      </c>
      <c r="B827" s="2">
        <v>492209</v>
      </c>
      <c r="C827" s="191" t="s">
        <v>917</v>
      </c>
      <c r="D827" s="191" t="s">
        <v>2306</v>
      </c>
      <c r="E827" s="191" t="s">
        <v>2307</v>
      </c>
      <c r="F827" s="192" t="s">
        <v>4289</v>
      </c>
      <c r="G827" s="191">
        <v>4</v>
      </c>
      <c r="H827" s="191" t="s">
        <v>5759</v>
      </c>
      <c r="I827" s="191" t="s">
        <v>603</v>
      </c>
      <c r="J827" s="191" t="s">
        <v>1445</v>
      </c>
      <c r="K827" s="191" t="s">
        <v>42</v>
      </c>
      <c r="L827" s="35" t="str">
        <f t="shared" si="48"/>
        <v>二ノ宮　沙那 (4)</v>
      </c>
      <c r="M827" s="34" t="str">
        <f t="shared" si="49"/>
        <v>03</v>
      </c>
      <c r="N827" s="35" t="str">
        <f t="shared" si="50"/>
        <v>Sana NINOMIYA (03)</v>
      </c>
      <c r="O827" s="35">
        <f t="shared" si="51"/>
        <v>200000842</v>
      </c>
    </row>
    <row r="828" spans="1:15" ht="18">
      <c r="A828" s="190">
        <v>844</v>
      </c>
      <c r="B828" s="2">
        <v>492219</v>
      </c>
      <c r="C828" s="191" t="s">
        <v>2484</v>
      </c>
      <c r="D828" s="191" t="s">
        <v>4215</v>
      </c>
      <c r="E828" s="191" t="s">
        <v>4216</v>
      </c>
      <c r="F828" s="192" t="s">
        <v>3829</v>
      </c>
      <c r="G828" s="191">
        <v>4</v>
      </c>
      <c r="H828" s="191" t="s">
        <v>5759</v>
      </c>
      <c r="I828" s="191" t="s">
        <v>252</v>
      </c>
      <c r="J828" s="191" t="s">
        <v>1364</v>
      </c>
      <c r="K828" s="191" t="s">
        <v>42</v>
      </c>
      <c r="L828" s="35" t="str">
        <f t="shared" si="48"/>
        <v>山口　紗季 (4)</v>
      </c>
      <c r="M828" s="34" t="str">
        <f t="shared" si="49"/>
        <v>02</v>
      </c>
      <c r="N828" s="35" t="str">
        <f t="shared" si="50"/>
        <v>Saki YAMAGUCHI (02)</v>
      </c>
      <c r="O828" s="35">
        <f t="shared" si="51"/>
        <v>200000844</v>
      </c>
    </row>
    <row r="829" spans="1:15" ht="18">
      <c r="A829" s="190">
        <v>845</v>
      </c>
      <c r="B829" s="2">
        <v>492219</v>
      </c>
      <c r="C829" s="191" t="s">
        <v>2484</v>
      </c>
      <c r="D829" s="191" t="s">
        <v>4213</v>
      </c>
      <c r="E829" s="191" t="s">
        <v>4214</v>
      </c>
      <c r="F829" s="192" t="s">
        <v>3811</v>
      </c>
      <c r="G829" s="191">
        <v>4</v>
      </c>
      <c r="H829" s="191" t="s">
        <v>5759</v>
      </c>
      <c r="I829" s="191" t="s">
        <v>368</v>
      </c>
      <c r="J829" s="191" t="s">
        <v>1451</v>
      </c>
      <c r="K829" s="191" t="s">
        <v>42</v>
      </c>
      <c r="L829" s="35" t="str">
        <f t="shared" si="48"/>
        <v>西川　愛美 (4)</v>
      </c>
      <c r="M829" s="34" t="str">
        <f t="shared" si="49"/>
        <v>02</v>
      </c>
      <c r="N829" s="35" t="str">
        <f t="shared" si="50"/>
        <v>Aimi NISHIKAWA (02)</v>
      </c>
      <c r="O829" s="35">
        <f t="shared" si="51"/>
        <v>200000845</v>
      </c>
    </row>
    <row r="830" spans="1:15" ht="18">
      <c r="A830" s="190">
        <v>846</v>
      </c>
      <c r="B830" s="2">
        <v>492219</v>
      </c>
      <c r="C830" s="191" t="s">
        <v>2484</v>
      </c>
      <c r="D830" s="191" t="s">
        <v>10830</v>
      </c>
      <c r="E830" s="191" t="s">
        <v>10831</v>
      </c>
      <c r="F830" s="192" t="s">
        <v>6236</v>
      </c>
      <c r="G830" s="191">
        <v>3</v>
      </c>
      <c r="H830" s="191" t="s">
        <v>5759</v>
      </c>
      <c r="I830" s="191" t="s">
        <v>195</v>
      </c>
      <c r="J830" s="191" t="s">
        <v>9910</v>
      </c>
      <c r="K830" s="191" t="s">
        <v>42</v>
      </c>
      <c r="L830" s="35" t="str">
        <f t="shared" si="48"/>
        <v>近藤　心響 (3)</v>
      </c>
      <c r="M830" s="34" t="str">
        <f t="shared" si="49"/>
        <v>04</v>
      </c>
      <c r="N830" s="35" t="str">
        <f t="shared" si="50"/>
        <v>Kokone KONDO (04)</v>
      </c>
      <c r="O830" s="35">
        <f t="shared" si="51"/>
        <v>200000846</v>
      </c>
    </row>
    <row r="831" spans="1:15" ht="18">
      <c r="A831" s="190">
        <v>847</v>
      </c>
      <c r="B831" s="2">
        <v>492219</v>
      </c>
      <c r="C831" s="191" t="s">
        <v>2484</v>
      </c>
      <c r="D831" s="191" t="s">
        <v>10832</v>
      </c>
      <c r="E831" s="191" t="s">
        <v>10833</v>
      </c>
      <c r="F831" s="192" t="s">
        <v>8733</v>
      </c>
      <c r="G831" s="191">
        <v>3</v>
      </c>
      <c r="H831" s="191" t="s">
        <v>5759</v>
      </c>
      <c r="I831" s="191" t="s">
        <v>1436</v>
      </c>
      <c r="J831" s="191" t="s">
        <v>1260</v>
      </c>
      <c r="K831" s="191" t="s">
        <v>42</v>
      </c>
      <c r="L831" s="35" t="str">
        <f t="shared" si="48"/>
        <v>進藤　彩花 (3)</v>
      </c>
      <c r="M831" s="34" t="str">
        <f t="shared" si="49"/>
        <v>04</v>
      </c>
      <c r="N831" s="35" t="str">
        <f t="shared" si="50"/>
        <v>Sayaka SHINDO (04)</v>
      </c>
      <c r="O831" s="35">
        <f t="shared" si="51"/>
        <v>200000847</v>
      </c>
    </row>
    <row r="832" spans="1:15" ht="18">
      <c r="A832" s="190">
        <v>848</v>
      </c>
      <c r="B832" s="2">
        <v>492219</v>
      </c>
      <c r="C832" s="191" t="s">
        <v>2484</v>
      </c>
      <c r="D832" s="191" t="s">
        <v>10834</v>
      </c>
      <c r="E832" s="191" t="s">
        <v>10835</v>
      </c>
      <c r="F832" s="192" t="s">
        <v>7543</v>
      </c>
      <c r="G832" s="191">
        <v>2</v>
      </c>
      <c r="H832" s="191" t="s">
        <v>5759</v>
      </c>
      <c r="I832" s="191" t="s">
        <v>10836</v>
      </c>
      <c r="J832" s="191" t="s">
        <v>10837</v>
      </c>
      <c r="K832" s="191" t="s">
        <v>42</v>
      </c>
      <c r="L832" s="35" t="str">
        <f t="shared" si="48"/>
        <v>間伏　杏莉 (2)</v>
      </c>
      <c r="M832" s="34" t="str">
        <f t="shared" si="49"/>
        <v>06</v>
      </c>
      <c r="N832" s="35" t="str">
        <f t="shared" si="50"/>
        <v>Anri MABUSE (06)</v>
      </c>
      <c r="O832" s="35">
        <f t="shared" si="51"/>
        <v>200000848</v>
      </c>
    </row>
    <row r="833" spans="1:15" ht="18">
      <c r="A833" s="190">
        <v>849</v>
      </c>
      <c r="B833" s="2">
        <v>492219</v>
      </c>
      <c r="C833" s="191" t="s">
        <v>2484</v>
      </c>
      <c r="D833" s="191" t="s">
        <v>10838</v>
      </c>
      <c r="E833" s="191" t="s">
        <v>10839</v>
      </c>
      <c r="F833" s="192" t="s">
        <v>6633</v>
      </c>
      <c r="G833" s="191">
        <v>2</v>
      </c>
      <c r="H833" s="191" t="s">
        <v>5759</v>
      </c>
      <c r="I833" s="191" t="s">
        <v>6539</v>
      </c>
      <c r="J833" s="191" t="s">
        <v>1233</v>
      </c>
      <c r="K833" s="191" t="s">
        <v>42</v>
      </c>
      <c r="L833" s="35" t="str">
        <f t="shared" si="48"/>
        <v>松尾　美玖 (2)</v>
      </c>
      <c r="M833" s="34" t="str">
        <f t="shared" si="49"/>
        <v>05</v>
      </c>
      <c r="N833" s="35" t="str">
        <f t="shared" si="50"/>
        <v>Miku MATSUO (05)</v>
      </c>
      <c r="O833" s="35">
        <f t="shared" si="51"/>
        <v>200000849</v>
      </c>
    </row>
    <row r="834" spans="1:15" ht="18">
      <c r="A834" s="190">
        <v>850</v>
      </c>
      <c r="B834" s="2">
        <v>492219</v>
      </c>
      <c r="C834" s="191" t="s">
        <v>2484</v>
      </c>
      <c r="D834" s="191" t="s">
        <v>10840</v>
      </c>
      <c r="E834" s="191" t="s">
        <v>10841</v>
      </c>
      <c r="F834" s="192" t="s">
        <v>6343</v>
      </c>
      <c r="G834" s="191">
        <v>2</v>
      </c>
      <c r="H834" s="191" t="s">
        <v>5759</v>
      </c>
      <c r="I834" s="191" t="s">
        <v>7088</v>
      </c>
      <c r="J834" s="191" t="s">
        <v>1313</v>
      </c>
      <c r="K834" s="191" t="s">
        <v>42</v>
      </c>
      <c r="L834" s="35" t="str">
        <f t="shared" ref="L834:L897" si="52">IF($A834="","",$D834&amp;" ("&amp;$G834&amp;")")</f>
        <v>長門　伶香 (2)</v>
      </c>
      <c r="M834" s="34" t="str">
        <f t="shared" ref="M834:M897" si="53">IF($A834="","",RIGHT(YEAR($F834),2))</f>
        <v>05</v>
      </c>
      <c r="N834" s="35" t="str">
        <f t="shared" ref="N834:N897" si="54">IF($A834="","",$J834&amp;" "&amp;$I834&amp;" ("&amp;$M834&amp;")")</f>
        <v>Reika NAGATO (05)</v>
      </c>
      <c r="O834" s="35">
        <f t="shared" ref="O834:O897" si="55">IF($A834="","",200000000+$A834)</f>
        <v>200000850</v>
      </c>
    </row>
    <row r="835" spans="1:15" ht="18">
      <c r="A835" s="190">
        <v>851</v>
      </c>
      <c r="B835" s="2">
        <v>492221</v>
      </c>
      <c r="C835" s="191" t="s">
        <v>405</v>
      </c>
      <c r="D835" s="191" t="s">
        <v>1479</v>
      </c>
      <c r="E835" s="191" t="s">
        <v>1480</v>
      </c>
      <c r="F835" s="192" t="s">
        <v>3829</v>
      </c>
      <c r="G835" s="191" t="s">
        <v>172</v>
      </c>
      <c r="H835" s="191" t="s">
        <v>5759</v>
      </c>
      <c r="I835" s="191" t="s">
        <v>177</v>
      </c>
      <c r="J835" s="191" t="s">
        <v>1481</v>
      </c>
      <c r="K835" s="191" t="s">
        <v>42</v>
      </c>
      <c r="L835" s="35" t="str">
        <f t="shared" si="52"/>
        <v>鈴木　凪 (M1)</v>
      </c>
      <c r="M835" s="34" t="str">
        <f t="shared" si="53"/>
        <v>02</v>
      </c>
      <c r="N835" s="35" t="str">
        <f t="shared" si="54"/>
        <v>Nagi SUZUKI (02)</v>
      </c>
      <c r="O835" s="35">
        <f t="shared" si="55"/>
        <v>200000851</v>
      </c>
    </row>
    <row r="836" spans="1:15" ht="18">
      <c r="A836" s="190">
        <v>852</v>
      </c>
      <c r="B836" s="2">
        <v>492221</v>
      </c>
      <c r="C836" s="191" t="s">
        <v>405</v>
      </c>
      <c r="D836" s="191" t="s">
        <v>4190</v>
      </c>
      <c r="E836" s="191" t="s">
        <v>3205</v>
      </c>
      <c r="F836" s="192" t="s">
        <v>3603</v>
      </c>
      <c r="G836" s="191">
        <v>4</v>
      </c>
      <c r="H836" s="191" t="s">
        <v>6025</v>
      </c>
      <c r="I836" s="191" t="s">
        <v>107</v>
      </c>
      <c r="J836" s="191" t="s">
        <v>1293</v>
      </c>
      <c r="K836" s="191" t="s">
        <v>42</v>
      </c>
      <c r="L836" s="35" t="str">
        <f t="shared" si="52"/>
        <v>小野　葵生 (4)</v>
      </c>
      <c r="M836" s="34" t="str">
        <f t="shared" si="53"/>
        <v>03</v>
      </c>
      <c r="N836" s="35" t="str">
        <f t="shared" si="54"/>
        <v>Aoi ONO (03)</v>
      </c>
      <c r="O836" s="35">
        <f t="shared" si="55"/>
        <v>200000852</v>
      </c>
    </row>
    <row r="837" spans="1:15" ht="18">
      <c r="A837" s="190">
        <v>853</v>
      </c>
      <c r="B837" s="2">
        <v>492221</v>
      </c>
      <c r="C837" s="191" t="s">
        <v>405</v>
      </c>
      <c r="D837" s="191" t="s">
        <v>4191</v>
      </c>
      <c r="E837" s="191" t="s">
        <v>4192</v>
      </c>
      <c r="F837" s="192" t="s">
        <v>3927</v>
      </c>
      <c r="G837" s="191">
        <v>4</v>
      </c>
      <c r="H837" s="191" t="s">
        <v>5760</v>
      </c>
      <c r="I837" s="191" t="s">
        <v>409</v>
      </c>
      <c r="J837" s="191" t="s">
        <v>4193</v>
      </c>
      <c r="K837" s="191" t="s">
        <v>42</v>
      </c>
      <c r="L837" s="35" t="str">
        <f t="shared" si="52"/>
        <v>三木　双葉 (4)</v>
      </c>
      <c r="M837" s="34" t="str">
        <f t="shared" si="53"/>
        <v>04</v>
      </c>
      <c r="N837" s="35" t="str">
        <f t="shared" si="54"/>
        <v>Futaba MIKI (04)</v>
      </c>
      <c r="O837" s="35">
        <f t="shared" si="55"/>
        <v>200000853</v>
      </c>
    </row>
    <row r="838" spans="1:15" ht="18">
      <c r="A838" s="190">
        <v>854</v>
      </c>
      <c r="B838" s="2">
        <v>492221</v>
      </c>
      <c r="C838" s="191" t="s">
        <v>405</v>
      </c>
      <c r="D838" s="191" t="s">
        <v>10842</v>
      </c>
      <c r="E838" s="191" t="s">
        <v>10843</v>
      </c>
      <c r="F838" s="192" t="s">
        <v>10456</v>
      </c>
      <c r="G838" s="191">
        <v>3</v>
      </c>
      <c r="H838" s="191" t="s">
        <v>5760</v>
      </c>
      <c r="I838" s="191" t="s">
        <v>10844</v>
      </c>
      <c r="J838" s="191" t="s">
        <v>1243</v>
      </c>
      <c r="K838" s="191" t="s">
        <v>42</v>
      </c>
      <c r="L838" s="35" t="str">
        <f t="shared" si="52"/>
        <v>藤瀬　朱音 (3)</v>
      </c>
      <c r="M838" s="34" t="str">
        <f t="shared" si="53"/>
        <v>04</v>
      </c>
      <c r="N838" s="35" t="str">
        <f t="shared" si="54"/>
        <v>Akane FUJISE (04)</v>
      </c>
      <c r="O838" s="35">
        <f t="shared" si="55"/>
        <v>200000854</v>
      </c>
    </row>
    <row r="839" spans="1:15" ht="18">
      <c r="A839" s="190">
        <v>855</v>
      </c>
      <c r="B839" s="2">
        <v>492221</v>
      </c>
      <c r="C839" s="191" t="s">
        <v>405</v>
      </c>
      <c r="D839" s="191" t="s">
        <v>10845</v>
      </c>
      <c r="E839" s="191" t="s">
        <v>10846</v>
      </c>
      <c r="F839" s="192" t="s">
        <v>10847</v>
      </c>
      <c r="G839" s="191">
        <v>3</v>
      </c>
      <c r="H839" s="191" t="s">
        <v>5759</v>
      </c>
      <c r="I839" s="191" t="s">
        <v>1226</v>
      </c>
      <c r="J839" s="191" t="s">
        <v>513</v>
      </c>
      <c r="K839" s="191" t="s">
        <v>42</v>
      </c>
      <c r="L839" s="35" t="str">
        <f t="shared" si="52"/>
        <v>長田　ゆう (3)</v>
      </c>
      <c r="M839" s="34" t="str">
        <f t="shared" si="53"/>
        <v>04</v>
      </c>
      <c r="N839" s="35" t="str">
        <f t="shared" si="54"/>
        <v>Yu OSADA (04)</v>
      </c>
      <c r="O839" s="35">
        <f t="shared" si="55"/>
        <v>200000855</v>
      </c>
    </row>
    <row r="840" spans="1:15" ht="18">
      <c r="A840" s="190">
        <v>856</v>
      </c>
      <c r="B840" s="2">
        <v>492221</v>
      </c>
      <c r="C840" s="191" t="s">
        <v>405</v>
      </c>
      <c r="D840" s="191" t="s">
        <v>10848</v>
      </c>
      <c r="E840" s="191" t="s">
        <v>10849</v>
      </c>
      <c r="F840" s="192" t="s">
        <v>4676</v>
      </c>
      <c r="G840" s="191">
        <v>3</v>
      </c>
      <c r="H840" s="191" t="s">
        <v>5759</v>
      </c>
      <c r="I840" s="191" t="s">
        <v>7032</v>
      </c>
      <c r="J840" s="191" t="s">
        <v>1262</v>
      </c>
      <c r="K840" s="191" t="s">
        <v>42</v>
      </c>
      <c r="L840" s="35" t="str">
        <f t="shared" si="52"/>
        <v>池上　結衣 (3)</v>
      </c>
      <c r="M840" s="34" t="str">
        <f t="shared" si="53"/>
        <v>04</v>
      </c>
      <c r="N840" s="35" t="str">
        <f t="shared" si="54"/>
        <v>Yui IKEGAMI (04)</v>
      </c>
      <c r="O840" s="35">
        <f t="shared" si="55"/>
        <v>200000856</v>
      </c>
    </row>
    <row r="841" spans="1:15" ht="18">
      <c r="A841" s="190">
        <v>857</v>
      </c>
      <c r="B841" s="2">
        <v>492221</v>
      </c>
      <c r="C841" s="191" t="s">
        <v>405</v>
      </c>
      <c r="D841" s="191" t="s">
        <v>10850</v>
      </c>
      <c r="E841" s="191" t="s">
        <v>10851</v>
      </c>
      <c r="F841" s="192" t="s">
        <v>7381</v>
      </c>
      <c r="G841" s="191">
        <v>3</v>
      </c>
      <c r="H841" s="191" t="s">
        <v>5834</v>
      </c>
      <c r="I841" s="191" t="s">
        <v>292</v>
      </c>
      <c r="J841" s="191" t="s">
        <v>1306</v>
      </c>
      <c r="K841" s="191" t="s">
        <v>42</v>
      </c>
      <c r="L841" s="35" t="str">
        <f t="shared" si="52"/>
        <v>杉本　裕奈 (3)</v>
      </c>
      <c r="M841" s="34" t="str">
        <f t="shared" si="53"/>
        <v>04</v>
      </c>
      <c r="N841" s="35" t="str">
        <f t="shared" si="54"/>
        <v>Yuna SUGIMOTO (04)</v>
      </c>
      <c r="O841" s="35">
        <f t="shared" si="55"/>
        <v>200000857</v>
      </c>
    </row>
    <row r="842" spans="1:15" ht="18">
      <c r="A842" s="190">
        <v>858</v>
      </c>
      <c r="B842" s="2">
        <v>492221</v>
      </c>
      <c r="C842" s="191" t="s">
        <v>405</v>
      </c>
      <c r="D842" s="191" t="s">
        <v>10852</v>
      </c>
      <c r="E842" s="191" t="s">
        <v>10853</v>
      </c>
      <c r="F842" s="192" t="s">
        <v>10854</v>
      </c>
      <c r="G842" s="191">
        <v>2</v>
      </c>
      <c r="H842" s="191" t="s">
        <v>5759</v>
      </c>
      <c r="I842" s="191" t="s">
        <v>7903</v>
      </c>
      <c r="J842" s="191" t="s">
        <v>1350</v>
      </c>
      <c r="K842" s="191" t="s">
        <v>42</v>
      </c>
      <c r="L842" s="35" t="str">
        <f t="shared" si="52"/>
        <v>豊田　悠里加 (2)</v>
      </c>
      <c r="M842" s="34" t="str">
        <f t="shared" si="53"/>
        <v>05</v>
      </c>
      <c r="N842" s="35" t="str">
        <f t="shared" si="54"/>
        <v>Yurika TOYODA (05)</v>
      </c>
      <c r="O842" s="35">
        <f t="shared" si="55"/>
        <v>200000858</v>
      </c>
    </row>
    <row r="843" spans="1:15" ht="18">
      <c r="A843" s="190">
        <v>859</v>
      </c>
      <c r="B843" s="2">
        <v>492221</v>
      </c>
      <c r="C843" s="191" t="s">
        <v>405</v>
      </c>
      <c r="D843" s="191" t="s">
        <v>10855</v>
      </c>
      <c r="E843" s="191" t="s">
        <v>1401</v>
      </c>
      <c r="F843" s="192" t="s">
        <v>8511</v>
      </c>
      <c r="G843" s="191">
        <v>2</v>
      </c>
      <c r="H843" s="191" t="s">
        <v>5759</v>
      </c>
      <c r="I843" s="191" t="s">
        <v>138</v>
      </c>
      <c r="J843" s="191" t="s">
        <v>1244</v>
      </c>
      <c r="K843" s="191" t="s">
        <v>42</v>
      </c>
      <c r="L843" s="35" t="str">
        <f t="shared" si="52"/>
        <v>安田　綾乃 (2)</v>
      </c>
      <c r="M843" s="34" t="str">
        <f t="shared" si="53"/>
        <v>05</v>
      </c>
      <c r="N843" s="35" t="str">
        <f t="shared" si="54"/>
        <v>Ayano YASUDA (05)</v>
      </c>
      <c r="O843" s="35">
        <f t="shared" si="55"/>
        <v>200000859</v>
      </c>
    </row>
    <row r="844" spans="1:15" ht="18">
      <c r="A844" s="190">
        <v>860</v>
      </c>
      <c r="B844" s="2">
        <v>492221</v>
      </c>
      <c r="C844" s="191" t="s">
        <v>405</v>
      </c>
      <c r="D844" s="191" t="s">
        <v>10856</v>
      </c>
      <c r="E844" s="191" t="s">
        <v>10857</v>
      </c>
      <c r="F844" s="192" t="s">
        <v>7952</v>
      </c>
      <c r="G844" s="191">
        <v>2</v>
      </c>
      <c r="H844" s="191" t="s">
        <v>5759</v>
      </c>
      <c r="I844" s="191" t="s">
        <v>10858</v>
      </c>
      <c r="J844" s="191" t="s">
        <v>10859</v>
      </c>
      <c r="K844" s="191" t="s">
        <v>42</v>
      </c>
      <c r="L844" s="35" t="str">
        <f t="shared" si="52"/>
        <v>池信　南帆 (2)</v>
      </c>
      <c r="M844" s="34" t="str">
        <f t="shared" si="53"/>
        <v>05</v>
      </c>
      <c r="N844" s="35" t="str">
        <f t="shared" si="54"/>
        <v>Minaho IKENOBU (05)</v>
      </c>
      <c r="O844" s="35">
        <f t="shared" si="55"/>
        <v>200000860</v>
      </c>
    </row>
    <row r="845" spans="1:15" ht="18">
      <c r="A845" s="190">
        <v>861</v>
      </c>
      <c r="B845" s="2">
        <v>492302</v>
      </c>
      <c r="C845" s="191" t="s">
        <v>982</v>
      </c>
      <c r="D845" s="191" t="s">
        <v>4321</v>
      </c>
      <c r="E845" s="191" t="s">
        <v>4322</v>
      </c>
      <c r="F845" s="192" t="s">
        <v>4323</v>
      </c>
      <c r="G845" s="191">
        <v>3</v>
      </c>
      <c r="H845" s="191" t="s">
        <v>5759</v>
      </c>
      <c r="I845" s="191" t="s">
        <v>836</v>
      </c>
      <c r="J845" s="191" t="s">
        <v>1329</v>
      </c>
      <c r="K845" s="191" t="s">
        <v>42</v>
      </c>
      <c r="L845" s="35" t="str">
        <f t="shared" si="52"/>
        <v>楠本　真緒 (3)</v>
      </c>
      <c r="M845" s="34" t="str">
        <f t="shared" si="53"/>
        <v>04</v>
      </c>
      <c r="N845" s="35" t="str">
        <f t="shared" si="54"/>
        <v>Mao KUSUMOTO (04)</v>
      </c>
      <c r="O845" s="35">
        <f t="shared" si="55"/>
        <v>200000861</v>
      </c>
    </row>
    <row r="846" spans="1:15" ht="18">
      <c r="A846" s="190">
        <v>862</v>
      </c>
      <c r="B846" s="2">
        <v>492302</v>
      </c>
      <c r="C846" s="191" t="s">
        <v>982</v>
      </c>
      <c r="D846" s="191" t="s">
        <v>4308</v>
      </c>
      <c r="E846" s="191" t="s">
        <v>4309</v>
      </c>
      <c r="F846" s="192" t="s">
        <v>4310</v>
      </c>
      <c r="G846" s="191">
        <v>3</v>
      </c>
      <c r="H846" s="191" t="s">
        <v>5759</v>
      </c>
      <c r="I846" s="191" t="s">
        <v>4311</v>
      </c>
      <c r="J846" s="191" t="s">
        <v>1240</v>
      </c>
      <c r="K846" s="191" t="s">
        <v>42</v>
      </c>
      <c r="L846" s="35" t="str">
        <f t="shared" si="52"/>
        <v>土橋　胡桃実 (3)</v>
      </c>
      <c r="M846" s="34" t="str">
        <f t="shared" si="53"/>
        <v>04</v>
      </c>
      <c r="N846" s="35" t="str">
        <f t="shared" si="54"/>
        <v>Kurumi TSUCHIHASHI (04)</v>
      </c>
      <c r="O846" s="35">
        <f t="shared" si="55"/>
        <v>200000862</v>
      </c>
    </row>
    <row r="847" spans="1:15" ht="18">
      <c r="A847" s="190">
        <v>863</v>
      </c>
      <c r="B847" s="2">
        <v>492302</v>
      </c>
      <c r="C847" s="191" t="s">
        <v>982</v>
      </c>
      <c r="D847" s="191" t="s">
        <v>4312</v>
      </c>
      <c r="E847" s="191" t="s">
        <v>4313</v>
      </c>
      <c r="F847" s="192" t="s">
        <v>4314</v>
      </c>
      <c r="G847" s="191">
        <v>3</v>
      </c>
      <c r="H847" s="191" t="s">
        <v>5768</v>
      </c>
      <c r="I847" s="191" t="s">
        <v>10860</v>
      </c>
      <c r="J847" s="191" t="s">
        <v>1440</v>
      </c>
      <c r="K847" s="191" t="s">
        <v>42</v>
      </c>
      <c r="L847" s="35" t="str">
        <f t="shared" si="52"/>
        <v>今西　虹那 (3)</v>
      </c>
      <c r="M847" s="34" t="str">
        <f t="shared" si="53"/>
        <v>04</v>
      </c>
      <c r="N847" s="35" t="str">
        <f t="shared" si="54"/>
        <v>Nina IMANISHI (04)</v>
      </c>
      <c r="O847" s="35">
        <f t="shared" si="55"/>
        <v>200000863</v>
      </c>
    </row>
    <row r="848" spans="1:15" ht="18">
      <c r="A848" s="190">
        <v>864</v>
      </c>
      <c r="B848" s="2">
        <v>492302</v>
      </c>
      <c r="C848" s="191" t="s">
        <v>982</v>
      </c>
      <c r="D848" s="191" t="s">
        <v>4315</v>
      </c>
      <c r="E848" s="191" t="s">
        <v>4316</v>
      </c>
      <c r="F848" s="192" t="s">
        <v>4283</v>
      </c>
      <c r="G848" s="191">
        <v>3</v>
      </c>
      <c r="H848" s="191" t="s">
        <v>5768</v>
      </c>
      <c r="I848" s="191" t="s">
        <v>357</v>
      </c>
      <c r="J848" s="191" t="s">
        <v>4317</v>
      </c>
      <c r="K848" s="191" t="s">
        <v>42</v>
      </c>
      <c r="L848" s="35" t="str">
        <f t="shared" si="52"/>
        <v>岡村　帆帆子 (3)</v>
      </c>
      <c r="M848" s="34" t="str">
        <f t="shared" si="53"/>
        <v>04</v>
      </c>
      <c r="N848" s="35" t="str">
        <f t="shared" si="54"/>
        <v>Hohoko OKAMURA (04)</v>
      </c>
      <c r="O848" s="35">
        <f t="shared" si="55"/>
        <v>200000864</v>
      </c>
    </row>
    <row r="849" spans="1:15" ht="18">
      <c r="A849" s="190">
        <v>865</v>
      </c>
      <c r="B849" s="2">
        <v>492302</v>
      </c>
      <c r="C849" s="191" t="s">
        <v>982</v>
      </c>
      <c r="D849" s="191" t="s">
        <v>4318</v>
      </c>
      <c r="E849" s="191" t="s">
        <v>4319</v>
      </c>
      <c r="F849" s="192" t="s">
        <v>4283</v>
      </c>
      <c r="G849" s="191">
        <v>3</v>
      </c>
      <c r="H849" s="191" t="s">
        <v>5768</v>
      </c>
      <c r="I849" s="191" t="s">
        <v>357</v>
      </c>
      <c r="J849" s="191" t="s">
        <v>4320</v>
      </c>
      <c r="K849" s="191" t="s">
        <v>42</v>
      </c>
      <c r="L849" s="35" t="str">
        <f t="shared" si="52"/>
        <v>岡村　花生 (3)</v>
      </c>
      <c r="M849" s="34" t="str">
        <f t="shared" si="53"/>
        <v>04</v>
      </c>
      <c r="N849" s="35" t="str">
        <f t="shared" si="54"/>
        <v>Hanao OKAMURA (04)</v>
      </c>
      <c r="O849" s="35">
        <f t="shared" si="55"/>
        <v>200000865</v>
      </c>
    </row>
    <row r="850" spans="1:15" ht="18">
      <c r="A850" s="190">
        <v>866</v>
      </c>
      <c r="B850" s="2">
        <v>492302</v>
      </c>
      <c r="C850" s="191" t="s">
        <v>982</v>
      </c>
      <c r="D850" s="191" t="s">
        <v>4324</v>
      </c>
      <c r="E850" s="191" t="s">
        <v>4325</v>
      </c>
      <c r="F850" s="192" t="s">
        <v>4326</v>
      </c>
      <c r="G850" s="191">
        <v>3</v>
      </c>
      <c r="H850" s="191" t="s">
        <v>5779</v>
      </c>
      <c r="I850" s="191" t="s">
        <v>967</v>
      </c>
      <c r="J850" s="191" t="s">
        <v>1329</v>
      </c>
      <c r="K850" s="191" t="s">
        <v>42</v>
      </c>
      <c r="L850" s="35" t="str">
        <f t="shared" si="52"/>
        <v>岸田　真弦 (3)</v>
      </c>
      <c r="M850" s="34" t="str">
        <f t="shared" si="53"/>
        <v>04</v>
      </c>
      <c r="N850" s="35" t="str">
        <f t="shared" si="54"/>
        <v>Mao KISHIDA (04)</v>
      </c>
      <c r="O850" s="35">
        <f t="shared" si="55"/>
        <v>200000866</v>
      </c>
    </row>
    <row r="851" spans="1:15" ht="18">
      <c r="A851" s="190">
        <v>867</v>
      </c>
      <c r="B851" s="2">
        <v>492302</v>
      </c>
      <c r="C851" s="191" t="s">
        <v>982</v>
      </c>
      <c r="D851" s="191" t="s">
        <v>4327</v>
      </c>
      <c r="E851" s="191" t="s">
        <v>4328</v>
      </c>
      <c r="F851" s="192" t="s">
        <v>4329</v>
      </c>
      <c r="G851" s="191">
        <v>3</v>
      </c>
      <c r="H851" s="191" t="s">
        <v>5759</v>
      </c>
      <c r="I851" s="191" t="s">
        <v>4330</v>
      </c>
      <c r="J851" s="191" t="s">
        <v>2338</v>
      </c>
      <c r="K851" s="191" t="s">
        <v>42</v>
      </c>
      <c r="L851" s="35" t="str">
        <f t="shared" si="52"/>
        <v>草野　湖子 (3)</v>
      </c>
      <c r="M851" s="34" t="str">
        <f t="shared" si="53"/>
        <v>05</v>
      </c>
      <c r="N851" s="35" t="str">
        <f t="shared" si="54"/>
        <v>Koko KUSANO (05)</v>
      </c>
      <c r="O851" s="35">
        <f t="shared" si="55"/>
        <v>200000867</v>
      </c>
    </row>
    <row r="852" spans="1:15" ht="18">
      <c r="A852" s="190">
        <v>868</v>
      </c>
      <c r="B852" s="2">
        <v>492302</v>
      </c>
      <c r="C852" s="191" t="s">
        <v>982</v>
      </c>
      <c r="D852" s="191" t="s">
        <v>4331</v>
      </c>
      <c r="E852" s="191" t="s">
        <v>4332</v>
      </c>
      <c r="F852" s="192" t="s">
        <v>4333</v>
      </c>
      <c r="G852" s="191">
        <v>3</v>
      </c>
      <c r="H852" s="191" t="s">
        <v>5759</v>
      </c>
      <c r="I852" s="191" t="s">
        <v>44</v>
      </c>
      <c r="J852" s="191" t="s">
        <v>56</v>
      </c>
      <c r="K852" s="191" t="s">
        <v>42</v>
      </c>
      <c r="L852" s="35" t="str">
        <f t="shared" si="52"/>
        <v>清水　つばさ (3)</v>
      </c>
      <c r="M852" s="34" t="str">
        <f t="shared" si="53"/>
        <v>04</v>
      </c>
      <c r="N852" s="35" t="str">
        <f t="shared" si="54"/>
        <v>Tsubasa SHIMIZU (04)</v>
      </c>
      <c r="O852" s="35">
        <f t="shared" si="55"/>
        <v>200000868</v>
      </c>
    </row>
    <row r="853" spans="1:15" ht="18">
      <c r="A853" s="190">
        <v>869</v>
      </c>
      <c r="B853" s="2">
        <v>492302</v>
      </c>
      <c r="C853" s="191" t="s">
        <v>982</v>
      </c>
      <c r="D853" s="191" t="s">
        <v>10861</v>
      </c>
      <c r="E853" s="191" t="s">
        <v>10862</v>
      </c>
      <c r="F853" s="192" t="s">
        <v>6583</v>
      </c>
      <c r="G853" s="191">
        <v>2</v>
      </c>
      <c r="H853" s="191" t="s">
        <v>5759</v>
      </c>
      <c r="I853" s="191" t="s">
        <v>180</v>
      </c>
      <c r="J853" s="191" t="s">
        <v>1262</v>
      </c>
      <c r="K853" s="191" t="s">
        <v>42</v>
      </c>
      <c r="L853" s="35" t="str">
        <f t="shared" si="52"/>
        <v>永田　夕依 (2)</v>
      </c>
      <c r="M853" s="34" t="str">
        <f t="shared" si="53"/>
        <v>05</v>
      </c>
      <c r="N853" s="35" t="str">
        <f t="shared" si="54"/>
        <v>Yui NAGATA (05)</v>
      </c>
      <c r="O853" s="35">
        <f t="shared" si="55"/>
        <v>200000869</v>
      </c>
    </row>
    <row r="854" spans="1:15" ht="18">
      <c r="A854" s="190">
        <v>870</v>
      </c>
      <c r="B854" s="2">
        <v>492302</v>
      </c>
      <c r="C854" s="191" t="s">
        <v>982</v>
      </c>
      <c r="D854" s="191" t="s">
        <v>10863</v>
      </c>
      <c r="E854" s="191" t="s">
        <v>10864</v>
      </c>
      <c r="F854" s="192" t="s">
        <v>7046</v>
      </c>
      <c r="G854" s="191">
        <v>2</v>
      </c>
      <c r="H854" s="191" t="s">
        <v>5759</v>
      </c>
      <c r="I854" s="191" t="s">
        <v>10865</v>
      </c>
      <c r="J854" s="191" t="s">
        <v>10729</v>
      </c>
      <c r="K854" s="191" t="s">
        <v>42</v>
      </c>
      <c r="L854" s="35" t="str">
        <f t="shared" si="52"/>
        <v>下大迫　葉里 (2)</v>
      </c>
      <c r="M854" s="34" t="str">
        <f t="shared" si="53"/>
        <v>05</v>
      </c>
      <c r="N854" s="35" t="str">
        <f t="shared" si="54"/>
        <v>Hirari SHIMOOSAKO (05)</v>
      </c>
      <c r="O854" s="35">
        <f t="shared" si="55"/>
        <v>200000870</v>
      </c>
    </row>
    <row r="855" spans="1:15" ht="18">
      <c r="A855" s="190">
        <v>871</v>
      </c>
      <c r="B855" s="2">
        <v>492302</v>
      </c>
      <c r="C855" s="191" t="s">
        <v>982</v>
      </c>
      <c r="D855" s="191" t="s">
        <v>10866</v>
      </c>
      <c r="E855" s="191" t="s">
        <v>10867</v>
      </c>
      <c r="F855" s="192" t="s">
        <v>9750</v>
      </c>
      <c r="G855" s="191">
        <v>1</v>
      </c>
      <c r="H855" s="191" t="s">
        <v>5779</v>
      </c>
      <c r="I855" s="191" t="s">
        <v>57</v>
      </c>
      <c r="J855" s="191" t="s">
        <v>1239</v>
      </c>
      <c r="K855" s="191" t="s">
        <v>42</v>
      </c>
      <c r="L855" s="35" t="str">
        <f t="shared" si="52"/>
        <v>山田　碧美 (1)</v>
      </c>
      <c r="M855" s="34" t="str">
        <f t="shared" si="53"/>
        <v>06</v>
      </c>
      <c r="N855" s="35" t="str">
        <f t="shared" si="54"/>
        <v>Ami YAMADA (06)</v>
      </c>
      <c r="O855" s="35">
        <f t="shared" si="55"/>
        <v>200000871</v>
      </c>
    </row>
    <row r="856" spans="1:15" ht="18">
      <c r="A856" s="190">
        <v>872</v>
      </c>
      <c r="B856" s="2">
        <v>492302</v>
      </c>
      <c r="C856" s="191" t="s">
        <v>982</v>
      </c>
      <c r="D856" s="191" t="s">
        <v>10868</v>
      </c>
      <c r="E856" s="191" t="s">
        <v>10869</v>
      </c>
      <c r="F856" s="192" t="s">
        <v>10870</v>
      </c>
      <c r="G856" s="191">
        <v>1</v>
      </c>
      <c r="H856" s="191" t="s">
        <v>5759</v>
      </c>
      <c r="I856" s="191" t="s">
        <v>222</v>
      </c>
      <c r="J856" s="191" t="s">
        <v>3091</v>
      </c>
      <c r="K856" s="191" t="s">
        <v>42</v>
      </c>
      <c r="L856" s="35" t="str">
        <f t="shared" si="52"/>
        <v>大石　天 (1)</v>
      </c>
      <c r="M856" s="34" t="str">
        <f t="shared" si="53"/>
        <v>06</v>
      </c>
      <c r="N856" s="35" t="str">
        <f t="shared" si="54"/>
        <v>Ten OISHI (06)</v>
      </c>
      <c r="O856" s="35">
        <f t="shared" si="55"/>
        <v>200000872</v>
      </c>
    </row>
    <row r="857" spans="1:15" ht="18">
      <c r="A857" s="190">
        <v>873</v>
      </c>
      <c r="B857" s="2">
        <v>492302</v>
      </c>
      <c r="C857" s="191" t="s">
        <v>982</v>
      </c>
      <c r="D857" s="191" t="s">
        <v>10871</v>
      </c>
      <c r="E857" s="191" t="s">
        <v>10872</v>
      </c>
      <c r="F857" s="192" t="s">
        <v>6409</v>
      </c>
      <c r="G857" s="191">
        <v>1</v>
      </c>
      <c r="H857" s="191" t="s">
        <v>5759</v>
      </c>
      <c r="I857" s="191" t="s">
        <v>10873</v>
      </c>
      <c r="J857" s="191" t="s">
        <v>1291</v>
      </c>
      <c r="K857" s="191" t="s">
        <v>42</v>
      </c>
      <c r="L857" s="35" t="str">
        <f t="shared" si="52"/>
        <v>西坂　穂乃佳 (1)</v>
      </c>
      <c r="M857" s="34" t="str">
        <f t="shared" si="53"/>
        <v>06</v>
      </c>
      <c r="N857" s="35" t="str">
        <f t="shared" si="54"/>
        <v>Honoka NISHISAKA (06)</v>
      </c>
      <c r="O857" s="35">
        <f t="shared" si="55"/>
        <v>200000873</v>
      </c>
    </row>
    <row r="858" spans="1:15" ht="18">
      <c r="A858" s="190">
        <v>874</v>
      </c>
      <c r="B858" s="2">
        <v>492302</v>
      </c>
      <c r="C858" s="191" t="s">
        <v>982</v>
      </c>
      <c r="D858" s="191" t="s">
        <v>10874</v>
      </c>
      <c r="E858" s="191" t="s">
        <v>10875</v>
      </c>
      <c r="F858" s="192" t="s">
        <v>8378</v>
      </c>
      <c r="G858" s="191">
        <v>1</v>
      </c>
      <c r="H858" s="191" t="s">
        <v>5759</v>
      </c>
      <c r="I858" s="191" t="s">
        <v>46</v>
      </c>
      <c r="J858" s="191" t="s">
        <v>2427</v>
      </c>
      <c r="K858" s="191" t="s">
        <v>42</v>
      </c>
      <c r="L858" s="35" t="str">
        <f t="shared" si="52"/>
        <v>藤本　一花 (1)</v>
      </c>
      <c r="M858" s="34" t="str">
        <f t="shared" si="53"/>
        <v>06</v>
      </c>
      <c r="N858" s="35" t="str">
        <f t="shared" si="54"/>
        <v>Ichika FUJIMOTO (06)</v>
      </c>
      <c r="O858" s="35">
        <f t="shared" si="55"/>
        <v>200000874</v>
      </c>
    </row>
    <row r="859" spans="1:15" ht="18">
      <c r="A859" s="190">
        <v>875</v>
      </c>
      <c r="B859" s="2">
        <v>492250</v>
      </c>
      <c r="C859" s="191" t="s">
        <v>3483</v>
      </c>
      <c r="D859" s="191" t="s">
        <v>10876</v>
      </c>
      <c r="E859" s="191" t="s">
        <v>10877</v>
      </c>
      <c r="F859" s="192" t="s">
        <v>4103</v>
      </c>
      <c r="G859" s="191">
        <v>3</v>
      </c>
      <c r="H859" s="191" t="s">
        <v>5834</v>
      </c>
      <c r="I859" s="191" t="s">
        <v>376</v>
      </c>
      <c r="J859" s="191" t="s">
        <v>6596</v>
      </c>
      <c r="K859" s="191" t="s">
        <v>42</v>
      </c>
      <c r="L859" s="35" t="str">
        <f t="shared" si="52"/>
        <v>上村　葉 (3)</v>
      </c>
      <c r="M859" s="34" t="str">
        <f t="shared" si="53"/>
        <v>04</v>
      </c>
      <c r="N859" s="35" t="str">
        <f t="shared" si="54"/>
        <v>Yo KAMIMURA (04)</v>
      </c>
      <c r="O859" s="35">
        <f t="shared" si="55"/>
        <v>200000875</v>
      </c>
    </row>
    <row r="860" spans="1:15" ht="18">
      <c r="A860" s="190">
        <v>876</v>
      </c>
      <c r="B860" s="2">
        <v>492250</v>
      </c>
      <c r="C860" s="191" t="s">
        <v>3483</v>
      </c>
      <c r="D860" s="191" t="s">
        <v>10878</v>
      </c>
      <c r="E860" s="191" t="s">
        <v>10879</v>
      </c>
      <c r="F860" s="192" t="s">
        <v>8840</v>
      </c>
      <c r="G860" s="191">
        <v>3</v>
      </c>
      <c r="H860" s="191" t="s">
        <v>5834</v>
      </c>
      <c r="I860" s="191" t="s">
        <v>10254</v>
      </c>
      <c r="J860" s="191" t="s">
        <v>1375</v>
      </c>
      <c r="K860" s="191" t="s">
        <v>42</v>
      </c>
      <c r="L860" s="35" t="str">
        <f t="shared" si="52"/>
        <v>金尾　有紗 (3)</v>
      </c>
      <c r="M860" s="34" t="str">
        <f t="shared" si="53"/>
        <v>04</v>
      </c>
      <c r="N860" s="35" t="str">
        <f t="shared" si="54"/>
        <v>Arisa KANAO (04)</v>
      </c>
      <c r="O860" s="35">
        <f t="shared" si="55"/>
        <v>200000876</v>
      </c>
    </row>
    <row r="861" spans="1:15" ht="18">
      <c r="A861" s="190">
        <v>877</v>
      </c>
      <c r="B861" s="2">
        <v>490056</v>
      </c>
      <c r="C861" s="191" t="s">
        <v>2477</v>
      </c>
      <c r="D861" s="191" t="s">
        <v>10880</v>
      </c>
      <c r="E861" s="191" t="s">
        <v>10881</v>
      </c>
      <c r="F861" s="192" t="s">
        <v>3906</v>
      </c>
      <c r="G861" s="191">
        <v>3</v>
      </c>
      <c r="H861" s="191" t="s">
        <v>5768</v>
      </c>
      <c r="I861" s="191" t="s">
        <v>10882</v>
      </c>
      <c r="J861" s="191" t="s">
        <v>1261</v>
      </c>
      <c r="K861" s="191" t="s">
        <v>42</v>
      </c>
      <c r="L861" s="35" t="str">
        <f t="shared" si="52"/>
        <v>越水　なつみ (3)</v>
      </c>
      <c r="M861" s="34" t="str">
        <f t="shared" si="53"/>
        <v>04</v>
      </c>
      <c r="N861" s="35" t="str">
        <f t="shared" si="54"/>
        <v>Natsumi KOSHIMIZU (04)</v>
      </c>
      <c r="O861" s="35">
        <f t="shared" si="55"/>
        <v>200000877</v>
      </c>
    </row>
    <row r="862" spans="1:15" ht="18">
      <c r="A862" s="190">
        <v>878</v>
      </c>
      <c r="B862" s="2">
        <v>490056</v>
      </c>
      <c r="C862" s="191" t="s">
        <v>2477</v>
      </c>
      <c r="D862" s="191" t="s">
        <v>10883</v>
      </c>
      <c r="E862" s="191" t="s">
        <v>10884</v>
      </c>
      <c r="F862" s="192" t="s">
        <v>7632</v>
      </c>
      <c r="G862" s="191">
        <v>2</v>
      </c>
      <c r="H862" s="191" t="s">
        <v>6025</v>
      </c>
      <c r="I862" s="191" t="s">
        <v>10885</v>
      </c>
      <c r="J862" s="191" t="s">
        <v>1291</v>
      </c>
      <c r="K862" s="191" t="s">
        <v>42</v>
      </c>
      <c r="L862" s="35" t="str">
        <f t="shared" si="52"/>
        <v>諏訪間　ほのか (2)</v>
      </c>
      <c r="M862" s="34" t="str">
        <f t="shared" si="53"/>
        <v>06</v>
      </c>
      <c r="N862" s="35" t="str">
        <f t="shared" si="54"/>
        <v>Honoka SUWAMA (06)</v>
      </c>
      <c r="O862" s="35">
        <f t="shared" si="55"/>
        <v>200000878</v>
      </c>
    </row>
    <row r="863" spans="1:15" ht="18">
      <c r="A863" s="190">
        <v>879</v>
      </c>
      <c r="B863" s="2">
        <v>491023</v>
      </c>
      <c r="C863" s="191" t="s">
        <v>934</v>
      </c>
      <c r="D863" s="191" t="s">
        <v>2365</v>
      </c>
      <c r="E863" s="191" t="s">
        <v>2366</v>
      </c>
      <c r="F863" s="192" t="s">
        <v>4298</v>
      </c>
      <c r="G863" s="191">
        <v>5</v>
      </c>
      <c r="H863" s="191" t="s">
        <v>5768</v>
      </c>
      <c r="I863" s="191" t="s">
        <v>2367</v>
      </c>
      <c r="J863" s="191" t="s">
        <v>1267</v>
      </c>
      <c r="K863" s="191" t="s">
        <v>42</v>
      </c>
      <c r="L863" s="35" t="str">
        <f t="shared" si="52"/>
        <v>宮下　実羽 (5)</v>
      </c>
      <c r="M863" s="34" t="str">
        <f t="shared" si="53"/>
        <v>00</v>
      </c>
      <c r="N863" s="35" t="str">
        <f t="shared" si="54"/>
        <v>Miu MIYASHITA (00)</v>
      </c>
      <c r="O863" s="35">
        <f t="shared" si="55"/>
        <v>200000879</v>
      </c>
    </row>
    <row r="864" spans="1:15" ht="18">
      <c r="A864" s="190">
        <v>880</v>
      </c>
      <c r="B864" s="2">
        <v>491023</v>
      </c>
      <c r="C864" s="191" t="s">
        <v>934</v>
      </c>
      <c r="D864" s="191" t="s">
        <v>2368</v>
      </c>
      <c r="E864" s="191" t="s">
        <v>2369</v>
      </c>
      <c r="F864" s="192" t="s">
        <v>4299</v>
      </c>
      <c r="G864" s="191">
        <v>6</v>
      </c>
      <c r="H864" s="191" t="s">
        <v>5768</v>
      </c>
      <c r="I864" s="191" t="s">
        <v>459</v>
      </c>
      <c r="J864" s="191" t="s">
        <v>210</v>
      </c>
      <c r="K864" s="191" t="s">
        <v>42</v>
      </c>
      <c r="L864" s="35" t="str">
        <f t="shared" si="52"/>
        <v>宮﨑　奈桜 (6)</v>
      </c>
      <c r="M864" s="34" t="str">
        <f t="shared" si="53"/>
        <v>00</v>
      </c>
      <c r="N864" s="35" t="str">
        <f t="shared" si="54"/>
        <v>Nao MIYAZAKI (00)</v>
      </c>
      <c r="O864" s="35">
        <f t="shared" si="55"/>
        <v>200000880</v>
      </c>
    </row>
    <row r="865" spans="1:15" ht="18">
      <c r="A865" s="190">
        <v>881</v>
      </c>
      <c r="B865" s="2">
        <v>491023</v>
      </c>
      <c r="C865" s="191" t="s">
        <v>934</v>
      </c>
      <c r="D865" s="191" t="s">
        <v>4301</v>
      </c>
      <c r="E865" s="191" t="s">
        <v>4302</v>
      </c>
      <c r="F865" s="192" t="s">
        <v>4303</v>
      </c>
      <c r="G865" s="191">
        <v>5</v>
      </c>
      <c r="H865" s="191" t="s">
        <v>5768</v>
      </c>
      <c r="I865" s="191" t="s">
        <v>95</v>
      </c>
      <c r="J865" s="191" t="s">
        <v>4304</v>
      </c>
      <c r="K865" s="191" t="s">
        <v>42</v>
      </c>
      <c r="L865" s="35" t="str">
        <f t="shared" si="52"/>
        <v>上田　万葉 (5)</v>
      </c>
      <c r="M865" s="34" t="str">
        <f t="shared" si="53"/>
        <v>01</v>
      </c>
      <c r="N865" s="35" t="str">
        <f t="shared" si="54"/>
        <v>Mayo UEDA (01)</v>
      </c>
      <c r="O865" s="35">
        <f t="shared" si="55"/>
        <v>200000881</v>
      </c>
    </row>
    <row r="866" spans="1:15" ht="18">
      <c r="A866" s="190">
        <v>882</v>
      </c>
      <c r="B866" s="2">
        <v>491023</v>
      </c>
      <c r="C866" s="191" t="s">
        <v>934</v>
      </c>
      <c r="D866" s="191" t="s">
        <v>4305</v>
      </c>
      <c r="E866" s="191" t="s">
        <v>4306</v>
      </c>
      <c r="F866" s="192" t="s">
        <v>3806</v>
      </c>
      <c r="G866" s="191">
        <v>4</v>
      </c>
      <c r="H866" s="191" t="s">
        <v>5768</v>
      </c>
      <c r="I866" s="191" t="s">
        <v>730</v>
      </c>
      <c r="J866" s="191" t="s">
        <v>4307</v>
      </c>
      <c r="K866" s="191" t="s">
        <v>42</v>
      </c>
      <c r="L866" s="35" t="str">
        <f t="shared" si="52"/>
        <v>関　麻衣子 (4)</v>
      </c>
      <c r="M866" s="34" t="str">
        <f t="shared" si="53"/>
        <v>03</v>
      </c>
      <c r="N866" s="35" t="str">
        <f t="shared" si="54"/>
        <v>Maiko SEKI (03)</v>
      </c>
      <c r="O866" s="35">
        <f t="shared" si="55"/>
        <v>200000882</v>
      </c>
    </row>
    <row r="867" spans="1:15" ht="18">
      <c r="A867" s="190">
        <v>883</v>
      </c>
      <c r="B867" s="2">
        <v>491023</v>
      </c>
      <c r="C867" s="191" t="s">
        <v>934</v>
      </c>
      <c r="D867" s="191" t="s">
        <v>10886</v>
      </c>
      <c r="E867" s="191" t="s">
        <v>10887</v>
      </c>
      <c r="F867" s="192" t="s">
        <v>7780</v>
      </c>
      <c r="G867" s="191">
        <v>2</v>
      </c>
      <c r="H867" s="191" t="s">
        <v>5768</v>
      </c>
      <c r="I867" s="191" t="s">
        <v>156</v>
      </c>
      <c r="J867" s="191" t="s">
        <v>1327</v>
      </c>
      <c r="K867" s="191" t="s">
        <v>42</v>
      </c>
      <c r="L867" s="35" t="str">
        <f t="shared" si="52"/>
        <v>髙田　真帆 (2)</v>
      </c>
      <c r="M867" s="34" t="str">
        <f t="shared" si="53"/>
        <v>06</v>
      </c>
      <c r="N867" s="35" t="str">
        <f t="shared" si="54"/>
        <v>Maho TAKADA (06)</v>
      </c>
      <c r="O867" s="35">
        <f t="shared" si="55"/>
        <v>200000883</v>
      </c>
    </row>
    <row r="868" spans="1:15" ht="18">
      <c r="A868" s="190">
        <v>884</v>
      </c>
      <c r="B868" s="2">
        <v>492509</v>
      </c>
      <c r="C868" s="191" t="s">
        <v>1433</v>
      </c>
      <c r="D868" s="191" t="s">
        <v>2343</v>
      </c>
      <c r="E868" s="191" t="s">
        <v>2344</v>
      </c>
      <c r="F868" s="192" t="s">
        <v>3994</v>
      </c>
      <c r="G868" s="191">
        <v>4</v>
      </c>
      <c r="H868" s="191" t="s">
        <v>5759</v>
      </c>
      <c r="I868" s="191" t="s">
        <v>2345</v>
      </c>
      <c r="J868" s="191" t="s">
        <v>1007</v>
      </c>
      <c r="K868" s="191" t="s">
        <v>42</v>
      </c>
      <c r="L868" s="35" t="str">
        <f t="shared" si="52"/>
        <v>奥澤　虹雨 (4)</v>
      </c>
      <c r="M868" s="34" t="str">
        <f t="shared" si="53"/>
        <v>03</v>
      </c>
      <c r="N868" s="35" t="str">
        <f t="shared" si="54"/>
        <v>Ko OKUZAWA (03)</v>
      </c>
      <c r="O868" s="35">
        <f t="shared" si="55"/>
        <v>200000884</v>
      </c>
    </row>
    <row r="869" spans="1:15" ht="18">
      <c r="A869" s="190">
        <v>885</v>
      </c>
      <c r="B869" s="2">
        <v>492509</v>
      </c>
      <c r="C869" s="191" t="s">
        <v>1433</v>
      </c>
      <c r="D869" s="191" t="s">
        <v>2346</v>
      </c>
      <c r="E869" s="191" t="s">
        <v>2347</v>
      </c>
      <c r="F869" s="192" t="s">
        <v>4343</v>
      </c>
      <c r="G869" s="191">
        <v>4</v>
      </c>
      <c r="H869" s="191" t="s">
        <v>5759</v>
      </c>
      <c r="I869" s="191" t="s">
        <v>231</v>
      </c>
      <c r="J869" s="191" t="s">
        <v>53</v>
      </c>
      <c r="K869" s="191" t="s">
        <v>42</v>
      </c>
      <c r="L869" s="35" t="str">
        <f t="shared" si="52"/>
        <v>河本　優希 (4)</v>
      </c>
      <c r="M869" s="34" t="str">
        <f t="shared" si="53"/>
        <v>03</v>
      </c>
      <c r="N869" s="35" t="str">
        <f t="shared" si="54"/>
        <v>Yuki KAWAMOTO (03)</v>
      </c>
      <c r="O869" s="35">
        <f t="shared" si="55"/>
        <v>200000885</v>
      </c>
    </row>
    <row r="870" spans="1:15" ht="18">
      <c r="A870" s="190">
        <v>886</v>
      </c>
      <c r="B870" s="2">
        <v>492509</v>
      </c>
      <c r="C870" s="191" t="s">
        <v>1433</v>
      </c>
      <c r="D870" s="191" t="s">
        <v>2348</v>
      </c>
      <c r="E870" s="191" t="s">
        <v>2349</v>
      </c>
      <c r="F870" s="192" t="s">
        <v>4344</v>
      </c>
      <c r="G870" s="191">
        <v>4</v>
      </c>
      <c r="H870" s="191" t="s">
        <v>5759</v>
      </c>
      <c r="I870" s="191" t="s">
        <v>199</v>
      </c>
      <c r="J870" s="191" t="s">
        <v>488</v>
      </c>
      <c r="K870" s="191" t="s">
        <v>42</v>
      </c>
      <c r="L870" s="35" t="str">
        <f t="shared" si="52"/>
        <v>木村　心咲 (4)</v>
      </c>
      <c r="M870" s="34" t="str">
        <f t="shared" si="53"/>
        <v>03</v>
      </c>
      <c r="N870" s="35" t="str">
        <f t="shared" si="54"/>
        <v>Misaki KIMURA (03)</v>
      </c>
      <c r="O870" s="35">
        <f t="shared" si="55"/>
        <v>200000886</v>
      </c>
    </row>
    <row r="871" spans="1:15" ht="18">
      <c r="A871" s="190">
        <v>887</v>
      </c>
      <c r="B871" s="2">
        <v>492509</v>
      </c>
      <c r="C871" s="191" t="s">
        <v>1433</v>
      </c>
      <c r="D871" s="191" t="s">
        <v>10888</v>
      </c>
      <c r="E871" s="191" t="s">
        <v>10889</v>
      </c>
      <c r="F871" s="192" t="s">
        <v>6310</v>
      </c>
      <c r="G871" s="191">
        <v>2</v>
      </c>
      <c r="H871" s="191" t="s">
        <v>6027</v>
      </c>
      <c r="I871" s="191" t="s">
        <v>142</v>
      </c>
      <c r="J871" s="191" t="s">
        <v>1335</v>
      </c>
      <c r="K871" s="191" t="s">
        <v>42</v>
      </c>
      <c r="L871" s="35" t="str">
        <f t="shared" si="52"/>
        <v>岡本　百萌子 (2)</v>
      </c>
      <c r="M871" s="34" t="str">
        <f t="shared" si="53"/>
        <v>05</v>
      </c>
      <c r="N871" s="35" t="str">
        <f t="shared" si="54"/>
        <v>Momoko OKAMOTO (05)</v>
      </c>
      <c r="O871" s="35">
        <f t="shared" si="55"/>
        <v>200000887</v>
      </c>
    </row>
    <row r="872" spans="1:15" ht="18">
      <c r="A872" s="190">
        <v>888</v>
      </c>
      <c r="B872" s="2">
        <v>492509</v>
      </c>
      <c r="C872" s="191" t="s">
        <v>1433</v>
      </c>
      <c r="D872" s="191" t="s">
        <v>10890</v>
      </c>
      <c r="E872" s="191" t="s">
        <v>10891</v>
      </c>
      <c r="F872" s="192" t="s">
        <v>7955</v>
      </c>
      <c r="G872" s="191">
        <v>2</v>
      </c>
      <c r="H872" s="191" t="s">
        <v>5759</v>
      </c>
      <c r="I872" s="191" t="s">
        <v>10892</v>
      </c>
      <c r="J872" s="191" t="s">
        <v>1306</v>
      </c>
      <c r="K872" s="191" t="s">
        <v>42</v>
      </c>
      <c r="L872" s="35" t="str">
        <f t="shared" si="52"/>
        <v>森井　結菜 (2)</v>
      </c>
      <c r="M872" s="34" t="str">
        <f t="shared" si="53"/>
        <v>05</v>
      </c>
      <c r="N872" s="35" t="str">
        <f t="shared" si="54"/>
        <v>Yuna MORII (05)</v>
      </c>
      <c r="O872" s="35">
        <f t="shared" si="55"/>
        <v>200000888</v>
      </c>
    </row>
    <row r="873" spans="1:15" ht="18">
      <c r="A873" s="190">
        <v>889</v>
      </c>
      <c r="B873" s="2">
        <v>492509</v>
      </c>
      <c r="C873" s="191" t="s">
        <v>1433</v>
      </c>
      <c r="D873" s="191" t="s">
        <v>10893</v>
      </c>
      <c r="E873" s="191" t="s">
        <v>10894</v>
      </c>
      <c r="F873" s="192" t="s">
        <v>6166</v>
      </c>
      <c r="G873" s="191">
        <v>1</v>
      </c>
      <c r="H873" s="191" t="s">
        <v>5775</v>
      </c>
      <c r="I873" s="191" t="s">
        <v>10895</v>
      </c>
      <c r="J873" s="191" t="s">
        <v>996</v>
      </c>
      <c r="K873" s="191" t="s">
        <v>42</v>
      </c>
      <c r="L873" s="35" t="str">
        <f t="shared" si="52"/>
        <v>古好　未侑 (1)</v>
      </c>
      <c r="M873" s="34" t="str">
        <f t="shared" si="53"/>
        <v>06</v>
      </c>
      <c r="N873" s="35" t="str">
        <f t="shared" si="54"/>
        <v>Miyu KOYOSHI (06)</v>
      </c>
      <c r="O873" s="35">
        <f t="shared" si="55"/>
        <v>200000889</v>
      </c>
    </row>
    <row r="874" spans="1:15" ht="18">
      <c r="A874" s="190">
        <v>890</v>
      </c>
      <c r="B874" s="2">
        <v>492509</v>
      </c>
      <c r="C874" s="191" t="s">
        <v>1433</v>
      </c>
      <c r="D874" s="191" t="s">
        <v>10896</v>
      </c>
      <c r="E874" s="191" t="s">
        <v>10897</v>
      </c>
      <c r="F874" s="192" t="s">
        <v>6394</v>
      </c>
      <c r="G874" s="191">
        <v>1</v>
      </c>
      <c r="H874" s="191" t="s">
        <v>6024</v>
      </c>
      <c r="I874" s="191" t="s">
        <v>10898</v>
      </c>
      <c r="J874" s="191" t="s">
        <v>1309</v>
      </c>
      <c r="K874" s="191" t="s">
        <v>42</v>
      </c>
      <c r="L874" s="35" t="str">
        <f t="shared" si="52"/>
        <v>鶴身　佳音 (1)</v>
      </c>
      <c r="M874" s="34" t="str">
        <f t="shared" si="53"/>
        <v>06</v>
      </c>
      <c r="N874" s="35" t="str">
        <f t="shared" si="54"/>
        <v>Kanon TSURUMI (06)</v>
      </c>
      <c r="O874" s="35">
        <f t="shared" si="55"/>
        <v>200000890</v>
      </c>
    </row>
    <row r="875" spans="1:15" ht="18">
      <c r="A875" s="190">
        <v>891</v>
      </c>
      <c r="B875" s="2">
        <v>492228</v>
      </c>
      <c r="C875" s="191" t="s">
        <v>887</v>
      </c>
      <c r="D875" s="191" t="s">
        <v>10899</v>
      </c>
      <c r="E875" s="191" t="s">
        <v>10900</v>
      </c>
      <c r="F875" s="192" t="s">
        <v>7184</v>
      </c>
      <c r="G875" s="191">
        <v>2</v>
      </c>
      <c r="H875" s="191" t="s">
        <v>5834</v>
      </c>
      <c r="I875" s="191" t="s">
        <v>216</v>
      </c>
      <c r="J875" s="191" t="s">
        <v>10901</v>
      </c>
      <c r="K875" s="191" t="s">
        <v>42</v>
      </c>
      <c r="L875" s="35" t="str">
        <f t="shared" si="52"/>
        <v>髙村　初菜 (2)</v>
      </c>
      <c r="M875" s="34" t="str">
        <f t="shared" si="53"/>
        <v>05</v>
      </c>
      <c r="N875" s="35" t="str">
        <f t="shared" si="54"/>
        <v>Hatsuna TAKAMURA (05)</v>
      </c>
      <c r="O875" s="35">
        <f t="shared" si="55"/>
        <v>200000891</v>
      </c>
    </row>
    <row r="876" spans="1:15" ht="18">
      <c r="A876" s="190">
        <v>892</v>
      </c>
      <c r="B876" s="2">
        <v>492228</v>
      </c>
      <c r="C876" s="191" t="s">
        <v>887</v>
      </c>
      <c r="D876" s="191" t="s">
        <v>10902</v>
      </c>
      <c r="E876" s="191" t="s">
        <v>10903</v>
      </c>
      <c r="F876" s="192" t="s">
        <v>8874</v>
      </c>
      <c r="G876" s="191">
        <v>2</v>
      </c>
      <c r="H876" s="191" t="s">
        <v>5834</v>
      </c>
      <c r="I876" s="191" t="s">
        <v>1220</v>
      </c>
      <c r="J876" s="191" t="s">
        <v>1445</v>
      </c>
      <c r="K876" s="191" t="s">
        <v>42</v>
      </c>
      <c r="L876" s="35" t="str">
        <f t="shared" si="52"/>
        <v>永島　紗菜 (2)</v>
      </c>
      <c r="M876" s="34" t="str">
        <f t="shared" si="53"/>
        <v>06</v>
      </c>
      <c r="N876" s="35" t="str">
        <f t="shared" si="54"/>
        <v>Sana NAGASHIMA (06)</v>
      </c>
      <c r="O876" s="35">
        <f t="shared" si="55"/>
        <v>200000892</v>
      </c>
    </row>
    <row r="877" spans="1:15" ht="18">
      <c r="A877" s="190">
        <v>893</v>
      </c>
      <c r="B877" s="2">
        <v>490058</v>
      </c>
      <c r="C877" s="191" t="s">
        <v>861</v>
      </c>
      <c r="D877" s="191" t="s">
        <v>4464</v>
      </c>
      <c r="E877" s="191" t="s">
        <v>4465</v>
      </c>
      <c r="F877" s="192" t="s">
        <v>4841</v>
      </c>
      <c r="G877" s="191">
        <v>3</v>
      </c>
      <c r="H877" s="191" t="s">
        <v>5762</v>
      </c>
      <c r="I877" s="191" t="s">
        <v>952</v>
      </c>
      <c r="J877" s="191" t="s">
        <v>1406</v>
      </c>
      <c r="K877" s="191" t="s">
        <v>42</v>
      </c>
      <c r="L877" s="35" t="str">
        <f t="shared" si="52"/>
        <v>井口　彩子 (3)</v>
      </c>
      <c r="M877" s="34" t="str">
        <f t="shared" si="53"/>
        <v>04</v>
      </c>
      <c r="N877" s="35" t="str">
        <f t="shared" si="54"/>
        <v>Ayako IGUCHI (04)</v>
      </c>
      <c r="O877" s="35">
        <f t="shared" si="55"/>
        <v>200000893</v>
      </c>
    </row>
    <row r="878" spans="1:15" ht="18">
      <c r="A878" s="190">
        <v>894</v>
      </c>
      <c r="B878" s="2">
        <v>490058</v>
      </c>
      <c r="C878" s="191" t="s">
        <v>861</v>
      </c>
      <c r="D878" s="191" t="s">
        <v>10904</v>
      </c>
      <c r="E878" s="191" t="s">
        <v>10905</v>
      </c>
      <c r="F878" s="192" t="s">
        <v>10906</v>
      </c>
      <c r="G878" s="191">
        <v>3</v>
      </c>
      <c r="H878" s="191" t="s">
        <v>5762</v>
      </c>
      <c r="I878" s="191" t="s">
        <v>159</v>
      </c>
      <c r="J878" s="191" t="s">
        <v>434</v>
      </c>
      <c r="K878" s="191" t="s">
        <v>42</v>
      </c>
      <c r="L878" s="35" t="str">
        <f t="shared" si="52"/>
        <v>仲谷　瑠唯 (3)</v>
      </c>
      <c r="M878" s="34" t="str">
        <f t="shared" si="53"/>
        <v>04</v>
      </c>
      <c r="N878" s="35" t="str">
        <f t="shared" si="54"/>
        <v>Rui NAKATANI (04)</v>
      </c>
      <c r="O878" s="35">
        <f t="shared" si="55"/>
        <v>200000894</v>
      </c>
    </row>
    <row r="879" spans="1:15" ht="18">
      <c r="A879" s="190">
        <v>895</v>
      </c>
      <c r="B879" s="2">
        <v>490058</v>
      </c>
      <c r="C879" s="191" t="s">
        <v>861</v>
      </c>
      <c r="D879" s="191" t="s">
        <v>10907</v>
      </c>
      <c r="E879" s="191" t="s">
        <v>10908</v>
      </c>
      <c r="F879" s="192" t="s">
        <v>4959</v>
      </c>
      <c r="G879" s="191">
        <v>3</v>
      </c>
      <c r="H879" s="191" t="s">
        <v>5762</v>
      </c>
      <c r="I879" s="191" t="s">
        <v>54</v>
      </c>
      <c r="J879" s="191" t="s">
        <v>1357</v>
      </c>
      <c r="K879" s="191" t="s">
        <v>42</v>
      </c>
      <c r="L879" s="35" t="str">
        <f t="shared" si="52"/>
        <v>阪本　咲来 (3)</v>
      </c>
      <c r="M879" s="34" t="str">
        <f t="shared" si="53"/>
        <v>04</v>
      </c>
      <c r="N879" s="35" t="str">
        <f t="shared" si="54"/>
        <v>Sakura SAKAMOTO (04)</v>
      </c>
      <c r="O879" s="35">
        <f t="shared" si="55"/>
        <v>200000895</v>
      </c>
    </row>
    <row r="880" spans="1:15" ht="18">
      <c r="A880" s="190">
        <v>896</v>
      </c>
      <c r="B880" s="2">
        <v>490058</v>
      </c>
      <c r="C880" s="191" t="s">
        <v>861</v>
      </c>
      <c r="D880" s="191" t="s">
        <v>10909</v>
      </c>
      <c r="E880" s="191" t="s">
        <v>10910</v>
      </c>
      <c r="F880" s="192" t="s">
        <v>6317</v>
      </c>
      <c r="G880" s="191">
        <v>2</v>
      </c>
      <c r="H880" s="191" t="s">
        <v>5762</v>
      </c>
      <c r="I880" s="191" t="s">
        <v>10911</v>
      </c>
      <c r="J880" s="191" t="s">
        <v>1396</v>
      </c>
      <c r="K880" s="191" t="s">
        <v>42</v>
      </c>
      <c r="L880" s="35" t="str">
        <f t="shared" si="52"/>
        <v>勝浦　華奈 (2)</v>
      </c>
      <c r="M880" s="34" t="str">
        <f t="shared" si="53"/>
        <v>05</v>
      </c>
      <c r="N880" s="35" t="str">
        <f t="shared" si="54"/>
        <v>Hana KATSUURA (05)</v>
      </c>
      <c r="O880" s="35">
        <f t="shared" si="55"/>
        <v>200000896</v>
      </c>
    </row>
    <row r="881" spans="1:15" ht="18">
      <c r="A881" s="190">
        <v>897</v>
      </c>
      <c r="B881" s="2">
        <v>500004</v>
      </c>
      <c r="C881" s="191" t="s">
        <v>1101</v>
      </c>
      <c r="D881" s="191" t="s">
        <v>3255</v>
      </c>
      <c r="E881" s="191" t="s">
        <v>3256</v>
      </c>
      <c r="F881" s="192" t="s">
        <v>4234</v>
      </c>
      <c r="G881" s="191">
        <v>4</v>
      </c>
      <c r="H881" s="191" t="s">
        <v>5759</v>
      </c>
      <c r="I881" s="191" t="s">
        <v>415</v>
      </c>
      <c r="J881" s="191" t="s">
        <v>1248</v>
      </c>
      <c r="K881" s="191" t="s">
        <v>42</v>
      </c>
      <c r="L881" s="35" t="str">
        <f t="shared" si="52"/>
        <v>仲野　舞 (4)</v>
      </c>
      <c r="M881" s="34" t="str">
        <f t="shared" si="53"/>
        <v>04</v>
      </c>
      <c r="N881" s="35" t="str">
        <f t="shared" si="54"/>
        <v>Mai NAKANO (04)</v>
      </c>
      <c r="O881" s="35">
        <f t="shared" si="55"/>
        <v>200000897</v>
      </c>
    </row>
    <row r="882" spans="1:15" ht="18">
      <c r="A882" s="190">
        <v>898</v>
      </c>
      <c r="B882" s="2">
        <v>500004</v>
      </c>
      <c r="C882" s="191" t="s">
        <v>1101</v>
      </c>
      <c r="D882" s="191" t="s">
        <v>4237</v>
      </c>
      <c r="E882" s="191" t="s">
        <v>4238</v>
      </c>
      <c r="F882" s="192" t="s">
        <v>4239</v>
      </c>
      <c r="G882" s="191">
        <v>3</v>
      </c>
      <c r="H882" s="191" t="s">
        <v>5759</v>
      </c>
      <c r="I882" s="191" t="s">
        <v>525</v>
      </c>
      <c r="J882" s="191" t="s">
        <v>1382</v>
      </c>
      <c r="K882" s="191" t="s">
        <v>42</v>
      </c>
      <c r="L882" s="35" t="str">
        <f t="shared" si="52"/>
        <v>栗原　愛 (3)</v>
      </c>
      <c r="M882" s="34" t="str">
        <f t="shared" si="53"/>
        <v>03</v>
      </c>
      <c r="N882" s="35" t="str">
        <f t="shared" si="54"/>
        <v>Ai KURIHARA (03)</v>
      </c>
      <c r="O882" s="35">
        <f t="shared" si="55"/>
        <v>200000898</v>
      </c>
    </row>
    <row r="883" spans="1:15" ht="18">
      <c r="A883" s="190">
        <v>899</v>
      </c>
      <c r="B883" s="2">
        <v>500004</v>
      </c>
      <c r="C883" s="191" t="s">
        <v>1101</v>
      </c>
      <c r="D883" s="191" t="s">
        <v>4240</v>
      </c>
      <c r="E883" s="191" t="s">
        <v>4241</v>
      </c>
      <c r="F883" s="192" t="s">
        <v>4242</v>
      </c>
      <c r="G883" s="191">
        <v>4</v>
      </c>
      <c r="H883" s="191" t="s">
        <v>5759</v>
      </c>
      <c r="I883" s="191" t="s">
        <v>1303</v>
      </c>
      <c r="J883" s="191" t="s">
        <v>1238</v>
      </c>
      <c r="K883" s="191" t="s">
        <v>42</v>
      </c>
      <c r="L883" s="35" t="str">
        <f t="shared" si="52"/>
        <v>徳原　麻友 (4)</v>
      </c>
      <c r="M883" s="34" t="str">
        <f t="shared" si="53"/>
        <v>03</v>
      </c>
      <c r="N883" s="35" t="str">
        <f t="shared" si="54"/>
        <v>Mayu TOKUHARA (03)</v>
      </c>
      <c r="O883" s="35">
        <f t="shared" si="55"/>
        <v>200000899</v>
      </c>
    </row>
    <row r="884" spans="1:15" ht="18">
      <c r="A884" s="190">
        <v>900</v>
      </c>
      <c r="B884" s="2">
        <v>500004</v>
      </c>
      <c r="C884" s="191" t="s">
        <v>1101</v>
      </c>
      <c r="D884" s="191" t="s">
        <v>4243</v>
      </c>
      <c r="E884" s="191" t="s">
        <v>4244</v>
      </c>
      <c r="F884" s="192" t="s">
        <v>4245</v>
      </c>
      <c r="G884" s="191">
        <v>4</v>
      </c>
      <c r="H884" s="191" t="s">
        <v>5759</v>
      </c>
      <c r="I884" s="191" t="s">
        <v>699</v>
      </c>
      <c r="J884" s="191" t="s">
        <v>1292</v>
      </c>
      <c r="K884" s="191" t="s">
        <v>42</v>
      </c>
      <c r="L884" s="35" t="str">
        <f t="shared" si="52"/>
        <v>高原　ひなた (4)</v>
      </c>
      <c r="M884" s="34" t="str">
        <f t="shared" si="53"/>
        <v>04</v>
      </c>
      <c r="N884" s="35" t="str">
        <f t="shared" si="54"/>
        <v>Hinata TAKAHARA (04)</v>
      </c>
      <c r="O884" s="35">
        <f t="shared" si="55"/>
        <v>200000900</v>
      </c>
    </row>
    <row r="885" spans="1:15" ht="18">
      <c r="A885" s="190">
        <v>901</v>
      </c>
      <c r="B885" s="2">
        <v>500004</v>
      </c>
      <c r="C885" s="191" t="s">
        <v>1101</v>
      </c>
      <c r="D885" s="191" t="s">
        <v>4461</v>
      </c>
      <c r="E885" s="191" t="s">
        <v>4462</v>
      </c>
      <c r="F885" s="192" t="s">
        <v>9578</v>
      </c>
      <c r="G885" s="191">
        <v>3</v>
      </c>
      <c r="H885" s="191" t="s">
        <v>5759</v>
      </c>
      <c r="I885" s="191" t="s">
        <v>4463</v>
      </c>
      <c r="J885" s="191" t="s">
        <v>1238</v>
      </c>
      <c r="K885" s="191" t="s">
        <v>42</v>
      </c>
      <c r="L885" s="35" t="str">
        <f t="shared" si="52"/>
        <v>土田　真由 (3)</v>
      </c>
      <c r="M885" s="34" t="str">
        <f t="shared" si="53"/>
        <v>04</v>
      </c>
      <c r="N885" s="35" t="str">
        <f t="shared" si="54"/>
        <v>Mayu TSUCHIDA (04)</v>
      </c>
      <c r="O885" s="35">
        <f t="shared" si="55"/>
        <v>200000901</v>
      </c>
    </row>
    <row r="886" spans="1:15" ht="18">
      <c r="A886" s="190">
        <v>902</v>
      </c>
      <c r="B886" s="2">
        <v>500004</v>
      </c>
      <c r="C886" s="191" t="s">
        <v>1101</v>
      </c>
      <c r="D886" s="191" t="s">
        <v>10912</v>
      </c>
      <c r="E886" s="191" t="s">
        <v>10913</v>
      </c>
      <c r="F886" s="192" t="s">
        <v>10914</v>
      </c>
      <c r="G886" s="191">
        <v>2</v>
      </c>
      <c r="H886" s="191" t="s">
        <v>5759</v>
      </c>
      <c r="I886" s="191" t="s">
        <v>44</v>
      </c>
      <c r="J886" s="191" t="s">
        <v>10915</v>
      </c>
      <c r="K886" s="191" t="s">
        <v>42</v>
      </c>
      <c r="L886" s="35" t="str">
        <f t="shared" si="52"/>
        <v>清水　未理 (2)</v>
      </c>
      <c r="M886" s="34" t="str">
        <f t="shared" si="53"/>
        <v>05</v>
      </c>
      <c r="N886" s="35" t="str">
        <f t="shared" si="54"/>
        <v>Miri SHIMIZU (05)</v>
      </c>
      <c r="O886" s="35">
        <f t="shared" si="55"/>
        <v>200000902</v>
      </c>
    </row>
    <row r="887" spans="1:15" ht="18">
      <c r="A887" s="190">
        <v>903</v>
      </c>
      <c r="B887" s="2">
        <v>500004</v>
      </c>
      <c r="C887" s="191" t="s">
        <v>1101</v>
      </c>
      <c r="D887" s="191" t="s">
        <v>10916</v>
      </c>
      <c r="E887" s="191" t="s">
        <v>10917</v>
      </c>
      <c r="F887" s="192" t="s">
        <v>5888</v>
      </c>
      <c r="G887" s="191">
        <v>2</v>
      </c>
      <c r="H887" s="191" t="s">
        <v>5759</v>
      </c>
      <c r="I887" s="191" t="s">
        <v>8404</v>
      </c>
      <c r="J887" s="191" t="s">
        <v>1242</v>
      </c>
      <c r="K887" s="191" t="s">
        <v>42</v>
      </c>
      <c r="L887" s="35" t="str">
        <f t="shared" si="52"/>
        <v>西園　渚 (2)</v>
      </c>
      <c r="M887" s="34" t="str">
        <f t="shared" si="53"/>
        <v>05</v>
      </c>
      <c r="N887" s="35" t="str">
        <f t="shared" si="54"/>
        <v>Nagisa NISHIZONO (05)</v>
      </c>
      <c r="O887" s="35">
        <f t="shared" si="55"/>
        <v>200000903</v>
      </c>
    </row>
    <row r="888" spans="1:15" ht="18">
      <c r="A888" s="190">
        <v>904</v>
      </c>
      <c r="B888" s="2">
        <v>500004</v>
      </c>
      <c r="C888" s="191" t="s">
        <v>1101</v>
      </c>
      <c r="D888" s="191" t="s">
        <v>10918</v>
      </c>
      <c r="E888" s="191" t="s">
        <v>10919</v>
      </c>
      <c r="F888" s="192" t="s">
        <v>10920</v>
      </c>
      <c r="G888" s="191">
        <v>2</v>
      </c>
      <c r="H888" s="191" t="s">
        <v>5759</v>
      </c>
      <c r="I888" s="191" t="s">
        <v>9437</v>
      </c>
      <c r="J888" s="191" t="s">
        <v>510</v>
      </c>
      <c r="K888" s="191" t="s">
        <v>42</v>
      </c>
      <c r="L888" s="35" t="str">
        <f t="shared" si="52"/>
        <v>井ノ本　千晴 (2)</v>
      </c>
      <c r="M888" s="34" t="str">
        <f t="shared" si="53"/>
        <v>05</v>
      </c>
      <c r="N888" s="35" t="str">
        <f t="shared" si="54"/>
        <v>Chiharu INOMOTO (05)</v>
      </c>
      <c r="O888" s="35">
        <f t="shared" si="55"/>
        <v>200000904</v>
      </c>
    </row>
    <row r="889" spans="1:15" ht="18">
      <c r="A889" s="190">
        <v>913</v>
      </c>
      <c r="B889" s="2">
        <v>492237</v>
      </c>
      <c r="C889" s="191" t="s">
        <v>798</v>
      </c>
      <c r="D889" s="191" t="s">
        <v>2267</v>
      </c>
      <c r="E889" s="191" t="s">
        <v>2268</v>
      </c>
      <c r="F889" s="192" t="s">
        <v>3848</v>
      </c>
      <c r="G889" s="191">
        <v>4</v>
      </c>
      <c r="H889" s="191" t="s">
        <v>5760</v>
      </c>
      <c r="I889" s="191" t="s">
        <v>876</v>
      </c>
      <c r="J889" s="191" t="s">
        <v>2269</v>
      </c>
      <c r="K889" s="191" t="s">
        <v>42</v>
      </c>
      <c r="L889" s="35" t="str">
        <f t="shared" si="52"/>
        <v>北野　小槙 (4)</v>
      </c>
      <c r="M889" s="34" t="str">
        <f t="shared" si="53"/>
        <v>04</v>
      </c>
      <c r="N889" s="35" t="str">
        <f t="shared" si="54"/>
        <v>Komaki KITANO (04)</v>
      </c>
      <c r="O889" s="35">
        <f t="shared" si="55"/>
        <v>200000913</v>
      </c>
    </row>
    <row r="890" spans="1:15" ht="18">
      <c r="A890" s="190">
        <v>914</v>
      </c>
      <c r="B890" s="2">
        <v>492237</v>
      </c>
      <c r="C890" s="191" t="s">
        <v>798</v>
      </c>
      <c r="D890" s="191" t="s">
        <v>2270</v>
      </c>
      <c r="E890" s="191" t="s">
        <v>2271</v>
      </c>
      <c r="F890" s="192" t="s">
        <v>4027</v>
      </c>
      <c r="G890" s="191">
        <v>4</v>
      </c>
      <c r="H890" s="191" t="s">
        <v>5760</v>
      </c>
      <c r="I890" s="191" t="s">
        <v>2081</v>
      </c>
      <c r="J890" s="191" t="s">
        <v>1242</v>
      </c>
      <c r="K890" s="191" t="s">
        <v>42</v>
      </c>
      <c r="L890" s="35" t="str">
        <f t="shared" si="52"/>
        <v>桑田　渚 (4)</v>
      </c>
      <c r="M890" s="34" t="str">
        <f t="shared" si="53"/>
        <v>03</v>
      </c>
      <c r="N890" s="35" t="str">
        <f t="shared" si="54"/>
        <v>Nagisa KUWATA (03)</v>
      </c>
      <c r="O890" s="35">
        <f t="shared" si="55"/>
        <v>200000914</v>
      </c>
    </row>
    <row r="891" spans="1:15" ht="18">
      <c r="A891" s="190">
        <v>915</v>
      </c>
      <c r="B891" s="2">
        <v>492237</v>
      </c>
      <c r="C891" s="191" t="s">
        <v>798</v>
      </c>
      <c r="D891" s="191" t="s">
        <v>2272</v>
      </c>
      <c r="E891" s="191" t="s">
        <v>2273</v>
      </c>
      <c r="F891" s="192" t="s">
        <v>4028</v>
      </c>
      <c r="G891" s="191">
        <v>4</v>
      </c>
      <c r="H891" s="191" t="s">
        <v>5760</v>
      </c>
      <c r="I891" s="191" t="s">
        <v>152</v>
      </c>
      <c r="J891" s="191" t="s">
        <v>1370</v>
      </c>
      <c r="K891" s="191" t="s">
        <v>42</v>
      </c>
      <c r="L891" s="35" t="str">
        <f t="shared" si="52"/>
        <v>佐藤　友香 (4)</v>
      </c>
      <c r="M891" s="34" t="str">
        <f t="shared" si="53"/>
        <v>03</v>
      </c>
      <c r="N891" s="35" t="str">
        <f t="shared" si="54"/>
        <v>Tomoka SATO (03)</v>
      </c>
      <c r="O891" s="35">
        <f t="shared" si="55"/>
        <v>200000915</v>
      </c>
    </row>
    <row r="892" spans="1:15" ht="18">
      <c r="A892" s="190">
        <v>917</v>
      </c>
      <c r="B892" s="2">
        <v>492237</v>
      </c>
      <c r="C892" s="191" t="s">
        <v>798</v>
      </c>
      <c r="D892" s="191" t="s">
        <v>4030</v>
      </c>
      <c r="E892" s="191" t="s">
        <v>2274</v>
      </c>
      <c r="F892" s="192" t="s">
        <v>4031</v>
      </c>
      <c r="G892" s="191">
        <v>4</v>
      </c>
      <c r="H892" s="191" t="s">
        <v>5760</v>
      </c>
      <c r="I892" s="191" t="s">
        <v>2275</v>
      </c>
      <c r="J892" s="191" t="s">
        <v>1239</v>
      </c>
      <c r="K892" s="191" t="s">
        <v>42</v>
      </c>
      <c r="L892" s="35" t="str">
        <f t="shared" si="52"/>
        <v>宮定　愛実 (4)</v>
      </c>
      <c r="M892" s="34" t="str">
        <f t="shared" si="53"/>
        <v>03</v>
      </c>
      <c r="N892" s="35" t="str">
        <f t="shared" si="54"/>
        <v>Ami MIYASADA (03)</v>
      </c>
      <c r="O892" s="35">
        <f t="shared" si="55"/>
        <v>200000917</v>
      </c>
    </row>
    <row r="893" spans="1:15" ht="18">
      <c r="A893" s="190">
        <v>922</v>
      </c>
      <c r="B893" s="2">
        <v>492237</v>
      </c>
      <c r="C893" s="191" t="s">
        <v>798</v>
      </c>
      <c r="D893" s="191" t="s">
        <v>4033</v>
      </c>
      <c r="E893" s="191" t="s">
        <v>4034</v>
      </c>
      <c r="F893" s="192" t="s">
        <v>4035</v>
      </c>
      <c r="G893" s="191">
        <v>3</v>
      </c>
      <c r="H893" s="191" t="s">
        <v>5762</v>
      </c>
      <c r="I893" s="191" t="s">
        <v>214</v>
      </c>
      <c r="J893" s="191" t="s">
        <v>1263</v>
      </c>
      <c r="K893" s="191" t="s">
        <v>42</v>
      </c>
      <c r="L893" s="35" t="str">
        <f t="shared" si="52"/>
        <v>原田　凜果 (3)</v>
      </c>
      <c r="M893" s="34" t="str">
        <f t="shared" si="53"/>
        <v>05</v>
      </c>
      <c r="N893" s="35" t="str">
        <f t="shared" si="54"/>
        <v>Rinka HARADA (05)</v>
      </c>
      <c r="O893" s="35">
        <f t="shared" si="55"/>
        <v>200000922</v>
      </c>
    </row>
    <row r="894" spans="1:15" ht="18">
      <c r="A894" s="190">
        <v>924</v>
      </c>
      <c r="B894" s="2">
        <v>492237</v>
      </c>
      <c r="C894" s="191" t="s">
        <v>798</v>
      </c>
      <c r="D894" s="191" t="s">
        <v>10921</v>
      </c>
      <c r="E894" s="191" t="s">
        <v>10922</v>
      </c>
      <c r="F894" s="192" t="s">
        <v>4965</v>
      </c>
      <c r="G894" s="191">
        <v>3</v>
      </c>
      <c r="H894" s="191" t="s">
        <v>5760</v>
      </c>
      <c r="I894" s="191" t="s">
        <v>10923</v>
      </c>
      <c r="J894" s="191" t="s">
        <v>1291</v>
      </c>
      <c r="K894" s="191" t="s">
        <v>42</v>
      </c>
      <c r="L894" s="35" t="str">
        <f t="shared" si="52"/>
        <v>才木　帆乃海 (3)</v>
      </c>
      <c r="M894" s="34" t="str">
        <f t="shared" si="53"/>
        <v>04</v>
      </c>
      <c r="N894" s="35" t="str">
        <f t="shared" si="54"/>
        <v>Honoka SAIKI (04)</v>
      </c>
      <c r="O894" s="35">
        <f t="shared" si="55"/>
        <v>200000924</v>
      </c>
    </row>
    <row r="895" spans="1:15" ht="18">
      <c r="A895" s="190">
        <v>925</v>
      </c>
      <c r="B895" s="2">
        <v>492237</v>
      </c>
      <c r="C895" s="191" t="s">
        <v>798</v>
      </c>
      <c r="D895" s="191" t="s">
        <v>10924</v>
      </c>
      <c r="E895" s="191" t="s">
        <v>10925</v>
      </c>
      <c r="F895" s="192" t="s">
        <v>10926</v>
      </c>
      <c r="G895" s="191">
        <v>2</v>
      </c>
      <c r="H895" s="191" t="s">
        <v>5760</v>
      </c>
      <c r="I895" s="191" t="s">
        <v>10927</v>
      </c>
      <c r="J895" s="191" t="s">
        <v>1293</v>
      </c>
      <c r="K895" s="191" t="s">
        <v>42</v>
      </c>
      <c r="L895" s="35" t="str">
        <f t="shared" si="52"/>
        <v>大河内　碧彩 (2)</v>
      </c>
      <c r="M895" s="34" t="str">
        <f t="shared" si="53"/>
        <v>05</v>
      </c>
      <c r="N895" s="35" t="str">
        <f t="shared" si="54"/>
        <v>Aoi OKOCHI (05)</v>
      </c>
      <c r="O895" s="35">
        <f t="shared" si="55"/>
        <v>200000925</v>
      </c>
    </row>
    <row r="896" spans="1:15" ht="18">
      <c r="A896" s="190">
        <v>926</v>
      </c>
      <c r="B896" s="2">
        <v>492237</v>
      </c>
      <c r="C896" s="191" t="s">
        <v>798</v>
      </c>
      <c r="D896" s="191" t="s">
        <v>10928</v>
      </c>
      <c r="E896" s="191" t="s">
        <v>10929</v>
      </c>
      <c r="F896" s="192" t="s">
        <v>8507</v>
      </c>
      <c r="G896" s="191">
        <v>2</v>
      </c>
      <c r="H896" s="191" t="s">
        <v>5760</v>
      </c>
      <c r="I896" s="191" t="s">
        <v>1872</v>
      </c>
      <c r="J896" s="191" t="s">
        <v>3268</v>
      </c>
      <c r="K896" s="191" t="s">
        <v>42</v>
      </c>
      <c r="L896" s="35" t="str">
        <f t="shared" si="52"/>
        <v>緒方　惺子 (2)</v>
      </c>
      <c r="M896" s="34" t="str">
        <f t="shared" si="53"/>
        <v>05</v>
      </c>
      <c r="N896" s="35" t="str">
        <f t="shared" si="54"/>
        <v>Seira OGATA (05)</v>
      </c>
      <c r="O896" s="35">
        <f t="shared" si="55"/>
        <v>200000926</v>
      </c>
    </row>
    <row r="897" spans="1:15" ht="18">
      <c r="A897" s="190">
        <v>927</v>
      </c>
      <c r="B897" s="2">
        <v>492237</v>
      </c>
      <c r="C897" s="191" t="s">
        <v>798</v>
      </c>
      <c r="D897" s="191" t="s">
        <v>10930</v>
      </c>
      <c r="E897" s="191" t="s">
        <v>10931</v>
      </c>
      <c r="F897" s="192" t="s">
        <v>10932</v>
      </c>
      <c r="G897" s="191">
        <v>2</v>
      </c>
      <c r="H897" s="191" t="s">
        <v>5760</v>
      </c>
      <c r="I897" s="191" t="s">
        <v>507</v>
      </c>
      <c r="J897" s="191" t="s">
        <v>3976</v>
      </c>
      <c r="K897" s="191" t="s">
        <v>42</v>
      </c>
      <c r="L897" s="35" t="str">
        <f t="shared" si="52"/>
        <v>本田　寧稔 (2)</v>
      </c>
      <c r="M897" s="34" t="str">
        <f t="shared" si="53"/>
        <v>05</v>
      </c>
      <c r="N897" s="35" t="str">
        <f t="shared" si="54"/>
        <v>Nene HONDA (05)</v>
      </c>
      <c r="O897" s="35">
        <f t="shared" si="55"/>
        <v>200000927</v>
      </c>
    </row>
    <row r="898" spans="1:15" ht="18">
      <c r="A898" s="190">
        <v>928</v>
      </c>
      <c r="B898" s="2">
        <v>492237</v>
      </c>
      <c r="C898" s="191" t="s">
        <v>798</v>
      </c>
      <c r="D898" s="191" t="s">
        <v>10933</v>
      </c>
      <c r="E898" s="191" t="s">
        <v>10934</v>
      </c>
      <c r="F898" s="192" t="s">
        <v>7754</v>
      </c>
      <c r="G898" s="191">
        <v>2</v>
      </c>
      <c r="H898" s="191" t="s">
        <v>5760</v>
      </c>
      <c r="I898" s="191" t="s">
        <v>10935</v>
      </c>
      <c r="J898" s="191" t="s">
        <v>1248</v>
      </c>
      <c r="K898" s="191" t="s">
        <v>42</v>
      </c>
      <c r="L898" s="35" t="str">
        <f t="shared" ref="L898:L961" si="56">IF($A898="","",$D898&amp;" ("&amp;$G898&amp;")")</f>
        <v>広山　舞 (2)</v>
      </c>
      <c r="M898" s="34" t="str">
        <f t="shared" ref="M898:M961" si="57">IF($A898="","",RIGHT(YEAR($F898),2))</f>
        <v>05</v>
      </c>
      <c r="N898" s="35" t="str">
        <f t="shared" ref="N898:N961" si="58">IF($A898="","",$J898&amp;" "&amp;$I898&amp;" ("&amp;$M898&amp;")")</f>
        <v>Mai HIROYAMA (05)</v>
      </c>
      <c r="O898" s="35">
        <f t="shared" ref="O898:O961" si="59">IF($A898="","",200000000+$A898)</f>
        <v>200000928</v>
      </c>
    </row>
    <row r="899" spans="1:15" ht="18">
      <c r="A899" s="190">
        <v>929</v>
      </c>
      <c r="B899" s="2">
        <v>492237</v>
      </c>
      <c r="C899" s="191" t="s">
        <v>798</v>
      </c>
      <c r="D899" s="191" t="s">
        <v>10936</v>
      </c>
      <c r="E899" s="191" t="s">
        <v>10937</v>
      </c>
      <c r="F899" s="192" t="s">
        <v>7754</v>
      </c>
      <c r="G899" s="191">
        <v>2</v>
      </c>
      <c r="H899" s="191" t="s">
        <v>5760</v>
      </c>
      <c r="I899" s="191" t="s">
        <v>252</v>
      </c>
      <c r="J899" s="191" t="s">
        <v>1451</v>
      </c>
      <c r="K899" s="191" t="s">
        <v>42</v>
      </c>
      <c r="L899" s="35" t="str">
        <f t="shared" si="56"/>
        <v>山口　藍美 (2)</v>
      </c>
      <c r="M899" s="34" t="str">
        <f t="shared" si="57"/>
        <v>05</v>
      </c>
      <c r="N899" s="35" t="str">
        <f t="shared" si="58"/>
        <v>Aimi YAMAGUCHI (05)</v>
      </c>
      <c r="O899" s="35">
        <f t="shared" si="59"/>
        <v>200000929</v>
      </c>
    </row>
    <row r="900" spans="1:15" ht="18">
      <c r="A900" s="190">
        <v>930</v>
      </c>
      <c r="B900" s="2">
        <v>490054</v>
      </c>
      <c r="C900" s="191" t="s">
        <v>760</v>
      </c>
      <c r="D900" s="191" t="s">
        <v>10938</v>
      </c>
      <c r="E900" s="191" t="s">
        <v>10939</v>
      </c>
      <c r="F900" s="192" t="s">
        <v>3532</v>
      </c>
      <c r="G900" s="191">
        <v>4</v>
      </c>
      <c r="H900" s="191" t="s">
        <v>5760</v>
      </c>
      <c r="I900" s="191" t="s">
        <v>10940</v>
      </c>
      <c r="J900" s="191" t="s">
        <v>1293</v>
      </c>
      <c r="K900" s="191" t="s">
        <v>42</v>
      </c>
      <c r="L900" s="35" t="str">
        <f t="shared" si="56"/>
        <v>安積　葵 (4)</v>
      </c>
      <c r="M900" s="34" t="str">
        <f t="shared" si="57"/>
        <v>03</v>
      </c>
      <c r="N900" s="35" t="str">
        <f t="shared" si="58"/>
        <v>Aoi AZUMI (03)</v>
      </c>
      <c r="O900" s="35">
        <f t="shared" si="59"/>
        <v>200000930</v>
      </c>
    </row>
    <row r="901" spans="1:15" ht="18">
      <c r="A901" s="190">
        <v>931</v>
      </c>
      <c r="B901" s="2">
        <v>490054</v>
      </c>
      <c r="C901" s="191" t="s">
        <v>760</v>
      </c>
      <c r="D901" s="191" t="s">
        <v>4139</v>
      </c>
      <c r="E901" s="191" t="s">
        <v>4140</v>
      </c>
      <c r="F901" s="192" t="s">
        <v>3613</v>
      </c>
      <c r="G901" s="191">
        <v>4</v>
      </c>
      <c r="H901" s="191" t="s">
        <v>5760</v>
      </c>
      <c r="I901" s="191" t="s">
        <v>4141</v>
      </c>
      <c r="J901" s="191" t="s">
        <v>1251</v>
      </c>
      <c r="K901" s="191" t="s">
        <v>42</v>
      </c>
      <c r="L901" s="35" t="str">
        <f t="shared" si="56"/>
        <v>唐澤　栞 (4)</v>
      </c>
      <c r="M901" s="34" t="str">
        <f t="shared" si="57"/>
        <v>04</v>
      </c>
      <c r="N901" s="35" t="str">
        <f t="shared" si="58"/>
        <v>Shiori KARASAWA (04)</v>
      </c>
      <c r="O901" s="35">
        <f t="shared" si="59"/>
        <v>200000931</v>
      </c>
    </row>
    <row r="902" spans="1:15" ht="18">
      <c r="A902" s="190">
        <v>932</v>
      </c>
      <c r="B902" s="2">
        <v>490054</v>
      </c>
      <c r="C902" s="191" t="s">
        <v>760</v>
      </c>
      <c r="D902" s="191" t="s">
        <v>4142</v>
      </c>
      <c r="E902" s="191" t="s">
        <v>4143</v>
      </c>
      <c r="F902" s="192" t="s">
        <v>4144</v>
      </c>
      <c r="G902" s="191">
        <v>4</v>
      </c>
      <c r="H902" s="191" t="s">
        <v>6217</v>
      </c>
      <c r="I902" s="191" t="s">
        <v>10941</v>
      </c>
      <c r="J902" s="191" t="s">
        <v>1264</v>
      </c>
      <c r="K902" s="191" t="s">
        <v>42</v>
      </c>
      <c r="L902" s="35" t="str">
        <f t="shared" si="56"/>
        <v>用貝　光穂 (4)</v>
      </c>
      <c r="M902" s="34" t="str">
        <f t="shared" si="57"/>
        <v>04</v>
      </c>
      <c r="N902" s="35" t="str">
        <f t="shared" si="58"/>
        <v>Miho YOGAI (04)</v>
      </c>
      <c r="O902" s="35">
        <f t="shared" si="59"/>
        <v>200000932</v>
      </c>
    </row>
    <row r="903" spans="1:15" ht="18">
      <c r="A903" s="190">
        <v>933</v>
      </c>
      <c r="B903" s="2">
        <v>490054</v>
      </c>
      <c r="C903" s="191" t="s">
        <v>760</v>
      </c>
      <c r="D903" s="191" t="s">
        <v>4145</v>
      </c>
      <c r="E903" s="191" t="s">
        <v>4146</v>
      </c>
      <c r="F903" s="192" t="s">
        <v>3521</v>
      </c>
      <c r="G903" s="191">
        <v>4</v>
      </c>
      <c r="H903" s="191" t="s">
        <v>5759</v>
      </c>
      <c r="I903" s="191" t="s">
        <v>10942</v>
      </c>
      <c r="J903" s="191" t="s">
        <v>1344</v>
      </c>
      <c r="K903" s="191" t="s">
        <v>42</v>
      </c>
      <c r="L903" s="35" t="str">
        <f t="shared" si="56"/>
        <v>吉永　梨桜 (4)</v>
      </c>
      <c r="M903" s="34" t="str">
        <f t="shared" si="57"/>
        <v>03</v>
      </c>
      <c r="N903" s="35" t="str">
        <f t="shared" si="58"/>
        <v>Rio YOSHINAGA (03)</v>
      </c>
      <c r="O903" s="35">
        <f t="shared" si="59"/>
        <v>200000933</v>
      </c>
    </row>
    <row r="904" spans="1:15" ht="18">
      <c r="A904" s="190">
        <v>934</v>
      </c>
      <c r="B904" s="2">
        <v>490054</v>
      </c>
      <c r="C904" s="191" t="s">
        <v>760</v>
      </c>
      <c r="D904" s="191" t="s">
        <v>4147</v>
      </c>
      <c r="E904" s="191" t="s">
        <v>4148</v>
      </c>
      <c r="F904" s="192" t="s">
        <v>4149</v>
      </c>
      <c r="G904" s="191">
        <v>4</v>
      </c>
      <c r="H904" s="191" t="s">
        <v>6220</v>
      </c>
      <c r="I904" s="191" t="s">
        <v>402</v>
      </c>
      <c r="J904" s="191" t="s">
        <v>1259</v>
      </c>
      <c r="K904" s="191" t="s">
        <v>42</v>
      </c>
      <c r="L904" s="35" t="str">
        <f t="shared" si="56"/>
        <v>髙橋　八重 (4)</v>
      </c>
      <c r="M904" s="34" t="str">
        <f t="shared" si="57"/>
        <v>02</v>
      </c>
      <c r="N904" s="35" t="str">
        <f t="shared" si="58"/>
        <v>Yae TAKAHASHI (02)</v>
      </c>
      <c r="O904" s="35">
        <f t="shared" si="59"/>
        <v>200000934</v>
      </c>
    </row>
    <row r="905" spans="1:15" ht="18">
      <c r="A905" s="190">
        <v>935</v>
      </c>
      <c r="B905" s="2">
        <v>490054</v>
      </c>
      <c r="C905" s="191" t="s">
        <v>760</v>
      </c>
      <c r="D905" s="191" t="s">
        <v>4150</v>
      </c>
      <c r="E905" s="191" t="s">
        <v>4151</v>
      </c>
      <c r="F905" s="192" t="s">
        <v>4152</v>
      </c>
      <c r="G905" s="191">
        <v>3</v>
      </c>
      <c r="H905" s="191" t="s">
        <v>5762</v>
      </c>
      <c r="I905" s="191" t="s">
        <v>112</v>
      </c>
      <c r="J905" s="191" t="s">
        <v>1332</v>
      </c>
      <c r="K905" s="191" t="s">
        <v>42</v>
      </c>
      <c r="L905" s="35" t="str">
        <f t="shared" si="56"/>
        <v>藤木　志保 (3)</v>
      </c>
      <c r="M905" s="34" t="str">
        <f t="shared" si="57"/>
        <v>04</v>
      </c>
      <c r="N905" s="35" t="str">
        <f t="shared" si="58"/>
        <v>Shiho FUJIKI (04)</v>
      </c>
      <c r="O905" s="35">
        <f t="shared" si="59"/>
        <v>200000935</v>
      </c>
    </row>
    <row r="906" spans="1:15" ht="18">
      <c r="A906" s="190">
        <v>936</v>
      </c>
      <c r="B906" s="2">
        <v>490054</v>
      </c>
      <c r="C906" s="191" t="s">
        <v>760</v>
      </c>
      <c r="D906" s="191" t="s">
        <v>10943</v>
      </c>
      <c r="E906" s="191" t="s">
        <v>10944</v>
      </c>
      <c r="F906" s="192" t="s">
        <v>5018</v>
      </c>
      <c r="G906" s="191">
        <v>3</v>
      </c>
      <c r="H906" s="191" t="s">
        <v>5760</v>
      </c>
      <c r="I906" s="191" t="s">
        <v>900</v>
      </c>
      <c r="J906" s="191" t="s">
        <v>996</v>
      </c>
      <c r="K906" s="191" t="s">
        <v>42</v>
      </c>
      <c r="L906" s="35" t="str">
        <f t="shared" si="56"/>
        <v>栗山　未有 (3)</v>
      </c>
      <c r="M906" s="34" t="str">
        <f t="shared" si="57"/>
        <v>04</v>
      </c>
      <c r="N906" s="35" t="str">
        <f t="shared" si="58"/>
        <v>Miyu KURIYAMA (04)</v>
      </c>
      <c r="O906" s="35">
        <f t="shared" si="59"/>
        <v>200000936</v>
      </c>
    </row>
    <row r="907" spans="1:15" ht="18">
      <c r="A907" s="190">
        <v>937</v>
      </c>
      <c r="B907" s="2">
        <v>490054</v>
      </c>
      <c r="C907" s="191" t="s">
        <v>760</v>
      </c>
      <c r="D907" s="191" t="s">
        <v>10945</v>
      </c>
      <c r="E907" s="191" t="s">
        <v>10946</v>
      </c>
      <c r="F907" s="192" t="s">
        <v>10947</v>
      </c>
      <c r="G907" s="191">
        <v>3</v>
      </c>
      <c r="H907" s="191" t="s">
        <v>5760</v>
      </c>
      <c r="I907" s="191" t="s">
        <v>1478</v>
      </c>
      <c r="J907" s="191" t="s">
        <v>165</v>
      </c>
      <c r="K907" s="191" t="s">
        <v>42</v>
      </c>
      <c r="L907" s="35" t="str">
        <f t="shared" si="56"/>
        <v>水越　真咲 (3)</v>
      </c>
      <c r="M907" s="34" t="str">
        <f t="shared" si="57"/>
        <v>04</v>
      </c>
      <c r="N907" s="35" t="str">
        <f t="shared" si="58"/>
        <v>Masaki MIZUKOSHI (04)</v>
      </c>
      <c r="O907" s="35">
        <f t="shared" si="59"/>
        <v>200000937</v>
      </c>
    </row>
    <row r="908" spans="1:15" ht="18">
      <c r="A908" s="190">
        <v>938</v>
      </c>
      <c r="B908" s="2">
        <v>490054</v>
      </c>
      <c r="C908" s="191" t="s">
        <v>760</v>
      </c>
      <c r="D908" s="191" t="s">
        <v>10948</v>
      </c>
      <c r="E908" s="191" t="s">
        <v>10949</v>
      </c>
      <c r="F908" s="192" t="s">
        <v>4498</v>
      </c>
      <c r="G908" s="191">
        <v>3</v>
      </c>
      <c r="H908" s="191" t="s">
        <v>5760</v>
      </c>
      <c r="I908" s="191" t="s">
        <v>78</v>
      </c>
      <c r="J908" s="191" t="s">
        <v>10950</v>
      </c>
      <c r="K908" s="191" t="s">
        <v>42</v>
      </c>
      <c r="L908" s="35" t="str">
        <f t="shared" si="56"/>
        <v>加藤　淑美 (3)</v>
      </c>
      <c r="M908" s="34" t="str">
        <f t="shared" si="57"/>
        <v>04</v>
      </c>
      <c r="N908" s="35" t="str">
        <f t="shared" si="58"/>
        <v>Toshimi KATO (04)</v>
      </c>
      <c r="O908" s="35">
        <f t="shared" si="59"/>
        <v>200000938</v>
      </c>
    </row>
    <row r="909" spans="1:15" ht="18">
      <c r="A909" s="190">
        <v>939</v>
      </c>
      <c r="B909" s="2">
        <v>490054</v>
      </c>
      <c r="C909" s="191" t="s">
        <v>760</v>
      </c>
      <c r="D909" s="191" t="s">
        <v>10951</v>
      </c>
      <c r="E909" s="191" t="s">
        <v>10952</v>
      </c>
      <c r="F909" s="192" t="s">
        <v>5871</v>
      </c>
      <c r="G909" s="191">
        <v>2</v>
      </c>
      <c r="H909" s="191" t="s">
        <v>5768</v>
      </c>
      <c r="I909" s="191" t="s">
        <v>1373</v>
      </c>
      <c r="J909" s="191" t="s">
        <v>1231</v>
      </c>
      <c r="K909" s="191" t="s">
        <v>42</v>
      </c>
      <c r="L909" s="35" t="str">
        <f t="shared" si="56"/>
        <v>福井　那菜 (2)</v>
      </c>
      <c r="M909" s="34" t="str">
        <f t="shared" si="57"/>
        <v>05</v>
      </c>
      <c r="N909" s="35" t="str">
        <f t="shared" si="58"/>
        <v>Nana FUKUI (05)</v>
      </c>
      <c r="O909" s="35">
        <f t="shared" si="59"/>
        <v>200000939</v>
      </c>
    </row>
    <row r="910" spans="1:15" ht="18">
      <c r="A910" s="190">
        <v>940</v>
      </c>
      <c r="B910" s="2">
        <v>490054</v>
      </c>
      <c r="C910" s="191" t="s">
        <v>760</v>
      </c>
      <c r="D910" s="191" t="s">
        <v>10953</v>
      </c>
      <c r="E910" s="191" t="s">
        <v>10954</v>
      </c>
      <c r="F910" s="192" t="s">
        <v>10955</v>
      </c>
      <c r="G910" s="191">
        <v>2</v>
      </c>
      <c r="H910" s="191" t="s">
        <v>5768</v>
      </c>
      <c r="I910" s="191" t="s">
        <v>328</v>
      </c>
      <c r="J910" s="191" t="s">
        <v>1426</v>
      </c>
      <c r="K910" s="191" t="s">
        <v>42</v>
      </c>
      <c r="L910" s="35" t="str">
        <f t="shared" si="56"/>
        <v>田口　菜奈子 (2)</v>
      </c>
      <c r="M910" s="34" t="str">
        <f t="shared" si="57"/>
        <v>05</v>
      </c>
      <c r="N910" s="35" t="str">
        <f t="shared" si="58"/>
        <v>Nanako TAGUCHI (05)</v>
      </c>
      <c r="O910" s="35">
        <f t="shared" si="59"/>
        <v>200000940</v>
      </c>
    </row>
    <row r="911" spans="1:15" ht="18">
      <c r="A911" s="190">
        <v>941</v>
      </c>
      <c r="B911" s="2">
        <v>490054</v>
      </c>
      <c r="C911" s="191" t="s">
        <v>760</v>
      </c>
      <c r="D911" s="191" t="s">
        <v>10956</v>
      </c>
      <c r="E911" s="191" t="s">
        <v>10957</v>
      </c>
      <c r="F911" s="192" t="s">
        <v>10958</v>
      </c>
      <c r="G911" s="191">
        <v>2</v>
      </c>
      <c r="H911" s="191" t="s">
        <v>5760</v>
      </c>
      <c r="I911" s="191" t="s">
        <v>269</v>
      </c>
      <c r="J911" s="191" t="s">
        <v>1277</v>
      </c>
      <c r="K911" s="191" t="s">
        <v>42</v>
      </c>
      <c r="L911" s="35" t="str">
        <f t="shared" si="56"/>
        <v>喜多　春佳 (2)</v>
      </c>
      <c r="M911" s="34" t="str">
        <f t="shared" si="57"/>
        <v>05</v>
      </c>
      <c r="N911" s="35" t="str">
        <f t="shared" si="58"/>
        <v>Haruka KITA (05)</v>
      </c>
      <c r="O911" s="35">
        <f t="shared" si="59"/>
        <v>200000941</v>
      </c>
    </row>
    <row r="912" spans="1:15" ht="18">
      <c r="A912" s="190">
        <v>942</v>
      </c>
      <c r="B912" s="2">
        <v>490054</v>
      </c>
      <c r="C912" s="191" t="s">
        <v>760</v>
      </c>
      <c r="D912" s="191" t="s">
        <v>10959</v>
      </c>
      <c r="E912" s="191" t="s">
        <v>10960</v>
      </c>
      <c r="F912" s="192" t="s">
        <v>6684</v>
      </c>
      <c r="G912" s="191">
        <v>2</v>
      </c>
      <c r="H912" s="191" t="s">
        <v>5762</v>
      </c>
      <c r="I912" s="191" t="s">
        <v>7582</v>
      </c>
      <c r="J912" s="191" t="s">
        <v>445</v>
      </c>
      <c r="K912" s="191" t="s">
        <v>42</v>
      </c>
      <c r="L912" s="35" t="str">
        <f t="shared" si="56"/>
        <v>東本　佳依 (2)</v>
      </c>
      <c r="M912" s="34" t="str">
        <f t="shared" si="57"/>
        <v>05</v>
      </c>
      <c r="N912" s="35" t="str">
        <f t="shared" si="58"/>
        <v>Kei HIGASHIMOTO (05)</v>
      </c>
      <c r="O912" s="35">
        <f t="shared" si="59"/>
        <v>200000942</v>
      </c>
    </row>
    <row r="913" spans="1:15" ht="18">
      <c r="A913" s="190">
        <v>943</v>
      </c>
      <c r="B913" s="2">
        <v>490054</v>
      </c>
      <c r="C913" s="191" t="s">
        <v>760</v>
      </c>
      <c r="D913" s="191" t="s">
        <v>10961</v>
      </c>
      <c r="E913" s="191" t="s">
        <v>10962</v>
      </c>
      <c r="F913" s="192" t="s">
        <v>10963</v>
      </c>
      <c r="G913" s="191">
        <v>4</v>
      </c>
      <c r="H913" s="191" t="s">
        <v>5760</v>
      </c>
      <c r="I913" s="191" t="s">
        <v>8315</v>
      </c>
      <c r="J913" s="191" t="s">
        <v>3106</v>
      </c>
      <c r="K913" s="191" t="s">
        <v>42</v>
      </c>
      <c r="L913" s="35" t="str">
        <f t="shared" si="56"/>
        <v>奥　珠希 (4)</v>
      </c>
      <c r="M913" s="34" t="str">
        <f t="shared" si="57"/>
        <v>04</v>
      </c>
      <c r="N913" s="35" t="str">
        <f t="shared" si="58"/>
        <v>Tamaki OKU (04)</v>
      </c>
      <c r="O913" s="35">
        <f t="shared" si="59"/>
        <v>200000943</v>
      </c>
    </row>
    <row r="914" spans="1:15" ht="18">
      <c r="A914" s="190">
        <v>944</v>
      </c>
      <c r="B914" s="2">
        <v>490054</v>
      </c>
      <c r="C914" s="191" t="s">
        <v>760</v>
      </c>
      <c r="D914" s="191" t="s">
        <v>10964</v>
      </c>
      <c r="E914" s="191" t="s">
        <v>10965</v>
      </c>
      <c r="F914" s="192" t="s">
        <v>10023</v>
      </c>
      <c r="G914" s="191">
        <v>2</v>
      </c>
      <c r="H914" s="191" t="s">
        <v>5760</v>
      </c>
      <c r="I914" s="191" t="s">
        <v>583</v>
      </c>
      <c r="J914" s="191" t="s">
        <v>1462</v>
      </c>
      <c r="K914" s="191" t="s">
        <v>42</v>
      </c>
      <c r="L914" s="35" t="str">
        <f t="shared" si="56"/>
        <v>中井　李 (2)</v>
      </c>
      <c r="M914" s="34" t="str">
        <f t="shared" si="57"/>
        <v>06</v>
      </c>
      <c r="N914" s="35" t="str">
        <f t="shared" si="58"/>
        <v>Momo NAKAI (06)</v>
      </c>
      <c r="O914" s="35">
        <f t="shared" si="59"/>
        <v>200000944</v>
      </c>
    </row>
    <row r="915" spans="1:15" ht="18">
      <c r="A915" s="190">
        <v>945</v>
      </c>
      <c r="B915" s="2">
        <v>490092</v>
      </c>
      <c r="C915" s="191" t="s">
        <v>805</v>
      </c>
      <c r="D915" s="191" t="s">
        <v>10966</v>
      </c>
      <c r="E915" s="191" t="s">
        <v>10967</v>
      </c>
      <c r="F915" s="192" t="s">
        <v>9976</v>
      </c>
      <c r="G915" s="191">
        <v>3</v>
      </c>
      <c r="H915" s="191" t="s">
        <v>5760</v>
      </c>
      <c r="I915" s="191" t="s">
        <v>353</v>
      </c>
      <c r="J915" s="191" t="s">
        <v>10968</v>
      </c>
      <c r="K915" s="191" t="s">
        <v>42</v>
      </c>
      <c r="L915" s="35" t="str">
        <f t="shared" si="56"/>
        <v>吉川　咲穂 (3)</v>
      </c>
      <c r="M915" s="34" t="str">
        <f t="shared" si="57"/>
        <v>04</v>
      </c>
      <c r="N915" s="35" t="str">
        <f t="shared" si="58"/>
        <v>Saho YOSHIKAWA (04)</v>
      </c>
      <c r="O915" s="35">
        <f t="shared" si="59"/>
        <v>200000945</v>
      </c>
    </row>
    <row r="916" spans="1:15" ht="18">
      <c r="A916" s="190">
        <v>946</v>
      </c>
      <c r="B916" s="2">
        <v>490092</v>
      </c>
      <c r="C916" s="191" t="s">
        <v>805</v>
      </c>
      <c r="D916" s="191" t="s">
        <v>10969</v>
      </c>
      <c r="E916" s="191" t="s">
        <v>10970</v>
      </c>
      <c r="F916" s="192" t="s">
        <v>5938</v>
      </c>
      <c r="G916" s="191">
        <v>2</v>
      </c>
      <c r="H916" s="191" t="s">
        <v>5760</v>
      </c>
      <c r="I916" s="191" t="s">
        <v>10971</v>
      </c>
      <c r="J916" s="191" t="s">
        <v>1267</v>
      </c>
      <c r="K916" s="191" t="s">
        <v>42</v>
      </c>
      <c r="L916" s="35" t="str">
        <f t="shared" si="56"/>
        <v>笹谷　美羽 (2)</v>
      </c>
      <c r="M916" s="34" t="str">
        <f t="shared" si="57"/>
        <v>05</v>
      </c>
      <c r="N916" s="35" t="str">
        <f t="shared" si="58"/>
        <v>Miu SASATANI (05)</v>
      </c>
      <c r="O916" s="35">
        <f t="shared" si="59"/>
        <v>200000946</v>
      </c>
    </row>
    <row r="917" spans="1:15" ht="18">
      <c r="A917" s="190">
        <v>947</v>
      </c>
      <c r="B917" s="2">
        <v>491082</v>
      </c>
      <c r="C917" s="191" t="s">
        <v>827</v>
      </c>
      <c r="D917" s="191" t="s">
        <v>10972</v>
      </c>
      <c r="E917" s="191" t="s">
        <v>10973</v>
      </c>
      <c r="F917" s="192" t="s">
        <v>4737</v>
      </c>
      <c r="G917" s="191">
        <v>3</v>
      </c>
      <c r="H917" s="191" t="s">
        <v>5760</v>
      </c>
      <c r="I917" s="191" t="s">
        <v>119</v>
      </c>
      <c r="J917" s="191" t="s">
        <v>1312</v>
      </c>
      <c r="K917" s="191" t="s">
        <v>42</v>
      </c>
      <c r="L917" s="35" t="str">
        <f t="shared" si="56"/>
        <v>濵田　志乃 (3)</v>
      </c>
      <c r="M917" s="34" t="str">
        <f t="shared" si="57"/>
        <v>04</v>
      </c>
      <c r="N917" s="35" t="str">
        <f t="shared" si="58"/>
        <v>Yukino HAMADA (04)</v>
      </c>
      <c r="O917" s="35">
        <f t="shared" si="59"/>
        <v>200000947</v>
      </c>
    </row>
    <row r="918" spans="1:15" ht="18">
      <c r="A918" s="190">
        <v>948</v>
      </c>
      <c r="B918" s="2">
        <v>491082</v>
      </c>
      <c r="C918" s="191" t="s">
        <v>827</v>
      </c>
      <c r="D918" s="191" t="s">
        <v>10974</v>
      </c>
      <c r="E918" s="191" t="s">
        <v>10975</v>
      </c>
      <c r="F918" s="192" t="s">
        <v>7780</v>
      </c>
      <c r="G918" s="191">
        <v>2</v>
      </c>
      <c r="H918" s="191" t="s">
        <v>5834</v>
      </c>
      <c r="I918" s="191" t="s">
        <v>57</v>
      </c>
      <c r="J918" s="191" t="s">
        <v>1385</v>
      </c>
      <c r="K918" s="191" t="s">
        <v>42</v>
      </c>
      <c r="L918" s="35" t="str">
        <f t="shared" si="56"/>
        <v>山田　望永 (2)</v>
      </c>
      <c r="M918" s="34" t="str">
        <f t="shared" si="57"/>
        <v>06</v>
      </c>
      <c r="N918" s="35" t="str">
        <f t="shared" si="58"/>
        <v>Moe YAMADA (06)</v>
      </c>
      <c r="O918" s="35">
        <f t="shared" si="59"/>
        <v>200000948</v>
      </c>
    </row>
    <row r="919" spans="1:15" ht="18">
      <c r="A919" s="190">
        <v>949</v>
      </c>
      <c r="B919" s="2">
        <v>492240</v>
      </c>
      <c r="C919" s="191" t="s">
        <v>3475</v>
      </c>
      <c r="D919" s="191" t="s">
        <v>4339</v>
      </c>
      <c r="E919" s="191" t="s">
        <v>4340</v>
      </c>
      <c r="F919" s="192" t="s">
        <v>4341</v>
      </c>
      <c r="G919" s="191">
        <v>6</v>
      </c>
      <c r="H919" s="191" t="s">
        <v>5760</v>
      </c>
      <c r="I919" s="191" t="s">
        <v>4342</v>
      </c>
      <c r="J919" s="191" t="s">
        <v>1331</v>
      </c>
      <c r="K919" s="191" t="s">
        <v>42</v>
      </c>
      <c r="L919" s="35" t="str">
        <f t="shared" si="56"/>
        <v>髙場　茄乃 (6)</v>
      </c>
      <c r="M919" s="34" t="str">
        <f t="shared" si="57"/>
        <v>00</v>
      </c>
      <c r="N919" s="35" t="str">
        <f t="shared" si="58"/>
        <v>Kano TAKABA (00)</v>
      </c>
      <c r="O919" s="35">
        <f t="shared" si="59"/>
        <v>200000949</v>
      </c>
    </row>
    <row r="920" spans="1:15" ht="18">
      <c r="A920" s="190">
        <v>950</v>
      </c>
      <c r="B920" s="2">
        <v>492240</v>
      </c>
      <c r="C920" s="191" t="s">
        <v>3475</v>
      </c>
      <c r="D920" s="191" t="s">
        <v>10976</v>
      </c>
      <c r="E920" s="191" t="s">
        <v>10977</v>
      </c>
      <c r="F920" s="192" t="s">
        <v>6755</v>
      </c>
      <c r="G920" s="191">
        <v>2</v>
      </c>
      <c r="H920" s="191" t="s">
        <v>5760</v>
      </c>
      <c r="I920" s="191" t="s">
        <v>3738</v>
      </c>
      <c r="J920" s="191" t="s">
        <v>3272</v>
      </c>
      <c r="K920" s="191" t="s">
        <v>42</v>
      </c>
      <c r="L920" s="35" t="str">
        <f t="shared" si="56"/>
        <v>宮武　萌珠 (2)</v>
      </c>
      <c r="M920" s="34" t="str">
        <f t="shared" si="57"/>
        <v>06</v>
      </c>
      <c r="N920" s="35" t="str">
        <f t="shared" si="58"/>
        <v>Megumi MIYATAKE (06)</v>
      </c>
      <c r="O920" s="35">
        <f t="shared" si="59"/>
        <v>200000950</v>
      </c>
    </row>
    <row r="921" spans="1:15" ht="18">
      <c r="A921" s="190">
        <v>951</v>
      </c>
      <c r="B921" s="2">
        <v>492240</v>
      </c>
      <c r="C921" s="191" t="s">
        <v>3475</v>
      </c>
      <c r="D921" s="191" t="s">
        <v>10978</v>
      </c>
      <c r="E921" s="191" t="s">
        <v>10979</v>
      </c>
      <c r="F921" s="192" t="s">
        <v>6715</v>
      </c>
      <c r="G921" s="191">
        <v>2</v>
      </c>
      <c r="H921" s="191" t="s">
        <v>5760</v>
      </c>
      <c r="I921" s="191" t="s">
        <v>229</v>
      </c>
      <c r="J921" s="191" t="s">
        <v>10968</v>
      </c>
      <c r="K921" s="191" t="s">
        <v>42</v>
      </c>
      <c r="L921" s="35" t="str">
        <f t="shared" si="56"/>
        <v>菊地　紗帆 (2)</v>
      </c>
      <c r="M921" s="34" t="str">
        <f t="shared" si="57"/>
        <v>05</v>
      </c>
      <c r="N921" s="35" t="str">
        <f t="shared" si="58"/>
        <v>Saho KIKUCHI (05)</v>
      </c>
      <c r="O921" s="35">
        <f t="shared" si="59"/>
        <v>200000951</v>
      </c>
    </row>
    <row r="922" spans="1:15" ht="18">
      <c r="A922" s="190">
        <v>952</v>
      </c>
      <c r="B922" s="2">
        <v>492522</v>
      </c>
      <c r="C922" s="191" t="s">
        <v>9332</v>
      </c>
      <c r="D922" s="191" t="s">
        <v>10980</v>
      </c>
      <c r="E922" s="191" t="s">
        <v>11093</v>
      </c>
      <c r="F922" s="192" t="s">
        <v>10445</v>
      </c>
      <c r="G922" s="191" t="s">
        <v>11094</v>
      </c>
      <c r="H922" s="191" t="s">
        <v>11095</v>
      </c>
      <c r="I922" s="191" t="s">
        <v>78</v>
      </c>
      <c r="J922" s="191" t="s">
        <v>1310</v>
      </c>
      <c r="K922" s="191" t="s">
        <v>42</v>
      </c>
      <c r="L922" s="35" t="str">
        <f t="shared" si="56"/>
        <v>加藤　怜奈 (1)</v>
      </c>
      <c r="M922" s="34" t="str">
        <f t="shared" si="57"/>
        <v>06</v>
      </c>
      <c r="N922" s="35" t="str">
        <f t="shared" si="58"/>
        <v>Rena KATO (06)</v>
      </c>
      <c r="O922" s="35">
        <f t="shared" si="59"/>
        <v>200000952</v>
      </c>
    </row>
    <row r="923" spans="1:15" ht="18">
      <c r="A923" s="190">
        <v>953</v>
      </c>
      <c r="B923" s="2">
        <v>490047</v>
      </c>
      <c r="C923" s="191" t="s">
        <v>938</v>
      </c>
      <c r="D923" s="191" t="s">
        <v>3212</v>
      </c>
      <c r="E923" s="191" t="s">
        <v>3213</v>
      </c>
      <c r="F923" s="192" t="s">
        <v>3717</v>
      </c>
      <c r="G923" s="191">
        <v>4</v>
      </c>
      <c r="H923" s="191" t="s">
        <v>5978</v>
      </c>
      <c r="I923" s="191" t="s">
        <v>3279</v>
      </c>
      <c r="J923" s="191" t="s">
        <v>488</v>
      </c>
      <c r="K923" s="191" t="s">
        <v>42</v>
      </c>
      <c r="L923" s="35" t="str">
        <f t="shared" si="56"/>
        <v>友久　実咲 (4)</v>
      </c>
      <c r="M923" s="34" t="str">
        <f t="shared" si="57"/>
        <v>03</v>
      </c>
      <c r="N923" s="35" t="str">
        <f t="shared" si="58"/>
        <v>Misaki TOMOHISA (03)</v>
      </c>
      <c r="O923" s="35">
        <f t="shared" si="59"/>
        <v>200000953</v>
      </c>
    </row>
    <row r="924" spans="1:15" ht="18">
      <c r="A924" s="190">
        <v>954</v>
      </c>
      <c r="B924" s="2">
        <v>490047</v>
      </c>
      <c r="C924" s="191" t="s">
        <v>938</v>
      </c>
      <c r="D924" s="191" t="s">
        <v>10981</v>
      </c>
      <c r="E924" s="191" t="s">
        <v>3956</v>
      </c>
      <c r="F924" s="192" t="s">
        <v>4676</v>
      </c>
      <c r="G924" s="191">
        <v>3</v>
      </c>
      <c r="H924" s="191" t="s">
        <v>5834</v>
      </c>
      <c r="I924" s="191" t="s">
        <v>1032</v>
      </c>
      <c r="J924" s="191" t="s">
        <v>513</v>
      </c>
      <c r="K924" s="191" t="s">
        <v>42</v>
      </c>
      <c r="L924" s="35" t="str">
        <f t="shared" si="56"/>
        <v>小倉　優羽 (3)</v>
      </c>
      <c r="M924" s="34" t="str">
        <f t="shared" si="57"/>
        <v>04</v>
      </c>
      <c r="N924" s="35" t="str">
        <f t="shared" si="58"/>
        <v>Yu OGURA (04)</v>
      </c>
      <c r="O924" s="35">
        <f t="shared" si="59"/>
        <v>200000954</v>
      </c>
    </row>
    <row r="925" spans="1:15" ht="18">
      <c r="A925" s="190">
        <v>955</v>
      </c>
      <c r="B925" s="2">
        <v>490047</v>
      </c>
      <c r="C925" s="191" t="s">
        <v>938</v>
      </c>
      <c r="D925" s="191" t="s">
        <v>10982</v>
      </c>
      <c r="E925" s="191" t="s">
        <v>10983</v>
      </c>
      <c r="F925" s="192" t="s">
        <v>7039</v>
      </c>
      <c r="G925" s="191">
        <v>2</v>
      </c>
      <c r="H925" s="191" t="s">
        <v>5834</v>
      </c>
      <c r="I925" s="191" t="s">
        <v>78</v>
      </c>
      <c r="J925" s="191" t="s">
        <v>1340</v>
      </c>
      <c r="K925" s="191" t="s">
        <v>42</v>
      </c>
      <c r="L925" s="35" t="str">
        <f t="shared" si="56"/>
        <v>加藤　晴菜 (2)</v>
      </c>
      <c r="M925" s="34" t="str">
        <f t="shared" si="57"/>
        <v>05</v>
      </c>
      <c r="N925" s="35" t="str">
        <f t="shared" si="58"/>
        <v>Haruna KATO (05)</v>
      </c>
      <c r="O925" s="35">
        <f t="shared" si="59"/>
        <v>200000955</v>
      </c>
    </row>
    <row r="926" spans="1:15" ht="18">
      <c r="A926" s="190">
        <v>956</v>
      </c>
      <c r="B926" s="2">
        <v>490047</v>
      </c>
      <c r="C926" s="191" t="s">
        <v>938</v>
      </c>
      <c r="D926" s="191" t="s">
        <v>10984</v>
      </c>
      <c r="E926" s="191" t="s">
        <v>10985</v>
      </c>
      <c r="F926" s="192" t="s">
        <v>10986</v>
      </c>
      <c r="G926" s="191">
        <v>2</v>
      </c>
      <c r="H926" s="191" t="s">
        <v>5834</v>
      </c>
      <c r="I926" s="191" t="s">
        <v>9360</v>
      </c>
      <c r="J926" s="191" t="s">
        <v>1249</v>
      </c>
      <c r="K926" s="191" t="s">
        <v>42</v>
      </c>
      <c r="L926" s="35" t="str">
        <f t="shared" si="56"/>
        <v>上原　侑花 (2)</v>
      </c>
      <c r="M926" s="34" t="str">
        <f t="shared" si="57"/>
        <v>05</v>
      </c>
      <c r="N926" s="35" t="str">
        <f t="shared" si="58"/>
        <v>Yuka UEHARA (05)</v>
      </c>
      <c r="O926" s="35">
        <f t="shared" si="59"/>
        <v>200000956</v>
      </c>
    </row>
    <row r="927" spans="1:15" ht="18">
      <c r="A927" s="190">
        <v>957</v>
      </c>
      <c r="B927" s="2">
        <v>490047</v>
      </c>
      <c r="C927" s="191" t="s">
        <v>938</v>
      </c>
      <c r="D927" s="191" t="s">
        <v>10987</v>
      </c>
      <c r="E927" s="191" t="s">
        <v>10988</v>
      </c>
      <c r="F927" s="192" t="s">
        <v>6681</v>
      </c>
      <c r="G927" s="191">
        <v>2</v>
      </c>
      <c r="H927" s="191" t="s">
        <v>5834</v>
      </c>
      <c r="I927" s="191" t="s">
        <v>131</v>
      </c>
      <c r="J927" s="191" t="s">
        <v>1261</v>
      </c>
      <c r="K927" s="191" t="s">
        <v>42</v>
      </c>
      <c r="L927" s="35" t="str">
        <f t="shared" si="56"/>
        <v>中村　菜摘 (2)</v>
      </c>
      <c r="M927" s="34" t="str">
        <f t="shared" si="57"/>
        <v>05</v>
      </c>
      <c r="N927" s="35" t="str">
        <f t="shared" si="58"/>
        <v>Natsumi NAKAMURA (05)</v>
      </c>
      <c r="O927" s="35">
        <f t="shared" si="59"/>
        <v>200000957</v>
      </c>
    </row>
    <row r="928" spans="1:15" ht="18">
      <c r="A928" s="190">
        <v>958</v>
      </c>
      <c r="B928" s="2">
        <v>492232</v>
      </c>
      <c r="C928" s="191" t="s">
        <v>40</v>
      </c>
      <c r="D928" s="191" t="s">
        <v>10989</v>
      </c>
      <c r="E928" s="191" t="s">
        <v>10990</v>
      </c>
      <c r="F928" s="192" t="s">
        <v>7060</v>
      </c>
      <c r="G928" s="191">
        <v>2</v>
      </c>
      <c r="H928" s="191" t="s">
        <v>5760</v>
      </c>
      <c r="I928" s="191" t="s">
        <v>10991</v>
      </c>
      <c r="J928" s="191" t="s">
        <v>1262</v>
      </c>
      <c r="K928" s="191" t="s">
        <v>42</v>
      </c>
      <c r="L928" s="35" t="str">
        <f t="shared" si="56"/>
        <v>坂谷　優衣 (2)</v>
      </c>
      <c r="M928" s="34" t="str">
        <f t="shared" si="57"/>
        <v>05</v>
      </c>
      <c r="N928" s="35" t="str">
        <f t="shared" si="58"/>
        <v>Yui SAKATANI (05)</v>
      </c>
      <c r="O928" s="35">
        <f t="shared" si="59"/>
        <v>200000958</v>
      </c>
    </row>
    <row r="929" spans="1:15" ht="18">
      <c r="A929" s="190">
        <v>959</v>
      </c>
      <c r="B929" s="2">
        <v>492204</v>
      </c>
      <c r="C929" s="191" t="s">
        <v>883</v>
      </c>
      <c r="D929" s="191" t="s">
        <v>10992</v>
      </c>
      <c r="E929" s="191" t="s">
        <v>10993</v>
      </c>
      <c r="F929" s="192" t="s">
        <v>10994</v>
      </c>
      <c r="G929" s="191">
        <v>1</v>
      </c>
      <c r="H929" s="191" t="s">
        <v>6022</v>
      </c>
      <c r="I929" s="191" t="s">
        <v>10995</v>
      </c>
      <c r="J929" s="191" t="s">
        <v>1326</v>
      </c>
      <c r="K929" s="191" t="s">
        <v>42</v>
      </c>
      <c r="L929" s="35" t="str">
        <f t="shared" si="56"/>
        <v>糸瀬　陽菜 (1)</v>
      </c>
      <c r="M929" s="34" t="str">
        <f t="shared" si="57"/>
        <v>06</v>
      </c>
      <c r="N929" s="35" t="str">
        <f t="shared" si="58"/>
        <v>Hina ITOSE (06)</v>
      </c>
      <c r="O929" s="35">
        <f t="shared" si="59"/>
        <v>200000959</v>
      </c>
    </row>
    <row r="930" spans="1:15" ht="18">
      <c r="A930" s="190">
        <v>960</v>
      </c>
      <c r="B930" s="2">
        <v>492204</v>
      </c>
      <c r="C930" s="191" t="s">
        <v>883</v>
      </c>
      <c r="D930" s="191" t="s">
        <v>5766</v>
      </c>
      <c r="E930" s="191" t="s">
        <v>2929</v>
      </c>
      <c r="F930" s="192" t="s">
        <v>6201</v>
      </c>
      <c r="G930" s="191">
        <v>1</v>
      </c>
      <c r="H930" s="191" t="s">
        <v>6025</v>
      </c>
      <c r="I930" s="191" t="s">
        <v>218</v>
      </c>
      <c r="J930" s="191" t="s">
        <v>299</v>
      </c>
      <c r="K930" s="191" t="s">
        <v>42</v>
      </c>
      <c r="L930" s="35" t="str">
        <f t="shared" si="56"/>
        <v>遠藤　瑞季 (1)</v>
      </c>
      <c r="M930" s="34" t="str">
        <f t="shared" si="57"/>
        <v>07</v>
      </c>
      <c r="N930" s="35" t="str">
        <f t="shared" si="58"/>
        <v>Mizuki ENDO (07)</v>
      </c>
      <c r="O930" s="35">
        <f t="shared" si="59"/>
        <v>200000960</v>
      </c>
    </row>
    <row r="931" spans="1:15" ht="18">
      <c r="A931" s="190">
        <v>961</v>
      </c>
      <c r="B931" s="2">
        <v>492204</v>
      </c>
      <c r="C931" s="191" t="s">
        <v>883</v>
      </c>
      <c r="D931" s="191" t="s">
        <v>10996</v>
      </c>
      <c r="E931" s="191" t="s">
        <v>10997</v>
      </c>
      <c r="F931" s="192" t="s">
        <v>7134</v>
      </c>
      <c r="G931" s="191">
        <v>1</v>
      </c>
      <c r="H931" s="191" t="s">
        <v>6217</v>
      </c>
      <c r="I931" s="191" t="s">
        <v>704</v>
      </c>
      <c r="J931" s="191" t="s">
        <v>1306</v>
      </c>
      <c r="K931" s="191" t="s">
        <v>42</v>
      </c>
      <c r="L931" s="35" t="str">
        <f t="shared" si="56"/>
        <v>古澤　由奈 (1)</v>
      </c>
      <c r="M931" s="34" t="str">
        <f t="shared" si="57"/>
        <v>06</v>
      </c>
      <c r="N931" s="35" t="str">
        <f t="shared" si="58"/>
        <v>Yuna FURUSAWA (06)</v>
      </c>
      <c r="O931" s="35">
        <f t="shared" si="59"/>
        <v>200000961</v>
      </c>
    </row>
    <row r="932" spans="1:15" ht="18">
      <c r="A932" s="190">
        <v>962</v>
      </c>
      <c r="B932" s="2">
        <v>492204</v>
      </c>
      <c r="C932" s="191" t="s">
        <v>883</v>
      </c>
      <c r="D932" s="191" t="s">
        <v>10998</v>
      </c>
      <c r="E932" s="191" t="s">
        <v>10999</v>
      </c>
      <c r="F932" s="192" t="s">
        <v>8744</v>
      </c>
      <c r="G932" s="191">
        <v>1</v>
      </c>
      <c r="H932" s="191" t="s">
        <v>5779</v>
      </c>
      <c r="I932" s="191" t="s">
        <v>57</v>
      </c>
      <c r="J932" s="191" t="s">
        <v>1404</v>
      </c>
      <c r="K932" s="191" t="s">
        <v>42</v>
      </c>
      <c r="L932" s="35" t="str">
        <f t="shared" si="56"/>
        <v>山田　裕実 (1)</v>
      </c>
      <c r="M932" s="34" t="str">
        <f t="shared" si="57"/>
        <v>07</v>
      </c>
      <c r="N932" s="35" t="str">
        <f t="shared" si="58"/>
        <v>Yumi YAMADA (07)</v>
      </c>
      <c r="O932" s="35">
        <f t="shared" si="59"/>
        <v>200000962</v>
      </c>
    </row>
    <row r="933" spans="1:15" ht="18">
      <c r="A933" s="190">
        <v>963</v>
      </c>
      <c r="B933" s="2">
        <v>492204</v>
      </c>
      <c r="C933" s="191" t="s">
        <v>883</v>
      </c>
      <c r="D933" s="191" t="s">
        <v>11000</v>
      </c>
      <c r="E933" s="191" t="s">
        <v>11001</v>
      </c>
      <c r="F933" s="192" t="s">
        <v>9649</v>
      </c>
      <c r="G933" s="191">
        <v>1</v>
      </c>
      <c r="H933" s="191" t="s">
        <v>5768</v>
      </c>
      <c r="I933" s="191" t="s">
        <v>275</v>
      </c>
      <c r="J933" s="191" t="s">
        <v>1291</v>
      </c>
      <c r="K933" s="191" t="s">
        <v>42</v>
      </c>
      <c r="L933" s="35" t="str">
        <f t="shared" si="56"/>
        <v>渡邊　歩花 (1)</v>
      </c>
      <c r="M933" s="34" t="str">
        <f t="shared" si="57"/>
        <v>06</v>
      </c>
      <c r="N933" s="35" t="str">
        <f t="shared" si="58"/>
        <v>Honoka WATANABE (06)</v>
      </c>
      <c r="O933" s="35">
        <f t="shared" si="59"/>
        <v>200000963</v>
      </c>
    </row>
    <row r="934" spans="1:15" ht="18">
      <c r="A934" s="190">
        <v>964</v>
      </c>
      <c r="B934" s="2">
        <v>492232</v>
      </c>
      <c r="C934" s="191" t="s">
        <v>40</v>
      </c>
      <c r="D934" s="191" t="s">
        <v>11002</v>
      </c>
      <c r="E934" s="191" t="s">
        <v>11003</v>
      </c>
      <c r="F934" s="192" t="s">
        <v>11004</v>
      </c>
      <c r="G934" s="191">
        <v>1</v>
      </c>
      <c r="H934" s="191" t="s">
        <v>5759</v>
      </c>
      <c r="I934" s="191" t="s">
        <v>582</v>
      </c>
      <c r="J934" s="191" t="s">
        <v>1314</v>
      </c>
      <c r="K934" s="191" t="s">
        <v>42</v>
      </c>
      <c r="L934" s="35" t="str">
        <f t="shared" si="56"/>
        <v>小西　沙英 (1)</v>
      </c>
      <c r="M934" s="34" t="str">
        <f t="shared" si="57"/>
        <v>06</v>
      </c>
      <c r="N934" s="35" t="str">
        <f t="shared" si="58"/>
        <v>Sae KONISHI (06)</v>
      </c>
      <c r="O934" s="35">
        <f t="shared" si="59"/>
        <v>200000964</v>
      </c>
    </row>
    <row r="935" spans="1:15" ht="18">
      <c r="A935" s="190">
        <v>965</v>
      </c>
      <c r="B935" s="2">
        <v>492214</v>
      </c>
      <c r="C935" s="191" t="s">
        <v>9365</v>
      </c>
      <c r="D935" s="191" t="s">
        <v>11005</v>
      </c>
      <c r="E935" s="191" t="s">
        <v>11006</v>
      </c>
      <c r="F935" s="192" t="s">
        <v>5931</v>
      </c>
      <c r="G935" s="191">
        <v>2</v>
      </c>
      <c r="H935" s="191" t="s">
        <v>5759</v>
      </c>
      <c r="I935" s="191" t="s">
        <v>263</v>
      </c>
      <c r="J935" s="191" t="s">
        <v>1245</v>
      </c>
      <c r="K935" s="191" t="s">
        <v>42</v>
      </c>
      <c r="L935" s="35" t="str">
        <f t="shared" si="56"/>
        <v>西村　夏蓮 (2)</v>
      </c>
      <c r="M935" s="34" t="str">
        <f t="shared" si="57"/>
        <v>05</v>
      </c>
      <c r="N935" s="35" t="str">
        <f t="shared" si="58"/>
        <v>Karen NISHIMURA (05)</v>
      </c>
      <c r="O935" s="35">
        <f t="shared" si="59"/>
        <v>200000965</v>
      </c>
    </row>
    <row r="936" spans="1:15" ht="18">
      <c r="A936" s="190">
        <v>966</v>
      </c>
      <c r="B936" s="2">
        <v>492195</v>
      </c>
      <c r="C936" s="191" t="s">
        <v>347</v>
      </c>
      <c r="D936" s="191" t="s">
        <v>11007</v>
      </c>
      <c r="E936" s="191" t="s">
        <v>11008</v>
      </c>
      <c r="F936" s="192" t="s">
        <v>6152</v>
      </c>
      <c r="G936" s="191">
        <v>1</v>
      </c>
      <c r="H936" s="191" t="s">
        <v>5760</v>
      </c>
      <c r="I936" s="191" t="s">
        <v>252</v>
      </c>
      <c r="J936" s="191" t="s">
        <v>299</v>
      </c>
      <c r="K936" s="191" t="s">
        <v>42</v>
      </c>
      <c r="L936" s="35" t="str">
        <f t="shared" si="56"/>
        <v>山口 瑞生 (1)</v>
      </c>
      <c r="M936" s="34" t="str">
        <f t="shared" si="57"/>
        <v>07</v>
      </c>
      <c r="N936" s="35" t="str">
        <f t="shared" si="58"/>
        <v>Mizuki YAMAGUCHI (07)</v>
      </c>
      <c r="O936" s="35">
        <f t="shared" si="59"/>
        <v>200000966</v>
      </c>
    </row>
    <row r="937" spans="1:15" ht="18">
      <c r="A937" s="190">
        <v>967</v>
      </c>
      <c r="B937" s="2">
        <v>490051</v>
      </c>
      <c r="C937" s="191" t="s">
        <v>681</v>
      </c>
      <c r="D937" s="191" t="s">
        <v>11009</v>
      </c>
      <c r="E937" s="191" t="s">
        <v>11010</v>
      </c>
      <c r="F937" s="192" t="s">
        <v>4778</v>
      </c>
      <c r="G937" s="191">
        <v>1</v>
      </c>
      <c r="H937" s="191" t="s">
        <v>249</v>
      </c>
      <c r="I937" s="191" t="s">
        <v>1106</v>
      </c>
      <c r="J937" s="191" t="s">
        <v>1312</v>
      </c>
      <c r="K937" s="191" t="s">
        <v>42</v>
      </c>
      <c r="L937" s="35" t="str">
        <f t="shared" si="56"/>
        <v>古村 雪音 (1)</v>
      </c>
      <c r="M937" s="34" t="str">
        <f t="shared" si="57"/>
        <v>05</v>
      </c>
      <c r="N937" s="35" t="str">
        <f t="shared" si="58"/>
        <v>Yukino KOMURA (05)</v>
      </c>
      <c r="O937" s="35">
        <f t="shared" si="59"/>
        <v>200000967</v>
      </c>
    </row>
    <row r="938" spans="1:15" ht="18">
      <c r="A938" s="190">
        <v>968</v>
      </c>
      <c r="B938" s="2">
        <v>490051</v>
      </c>
      <c r="C938" s="191" t="s">
        <v>681</v>
      </c>
      <c r="D938" s="191" t="s">
        <v>11011</v>
      </c>
      <c r="E938" s="191" t="s">
        <v>11012</v>
      </c>
      <c r="F938" s="192" t="s">
        <v>7840</v>
      </c>
      <c r="G938" s="191">
        <v>1</v>
      </c>
      <c r="H938" s="191" t="s">
        <v>5759</v>
      </c>
      <c r="I938" s="191" t="s">
        <v>286</v>
      </c>
      <c r="J938" s="191" t="s">
        <v>1310</v>
      </c>
      <c r="K938" s="191" t="s">
        <v>42</v>
      </c>
      <c r="L938" s="35" t="str">
        <f t="shared" si="56"/>
        <v>岸本 礼菜 (1)</v>
      </c>
      <c r="M938" s="34" t="str">
        <f t="shared" si="57"/>
        <v>06</v>
      </c>
      <c r="N938" s="35" t="str">
        <f t="shared" si="58"/>
        <v>Rena KISHIMOTO (06)</v>
      </c>
      <c r="O938" s="35">
        <f t="shared" si="59"/>
        <v>200000968</v>
      </c>
    </row>
    <row r="939" spans="1:15" ht="18">
      <c r="A939" s="190">
        <v>969</v>
      </c>
      <c r="B939" s="2">
        <v>490049</v>
      </c>
      <c r="C939" s="191" t="s">
        <v>945</v>
      </c>
      <c r="D939" s="191" t="s">
        <v>11013</v>
      </c>
      <c r="E939" s="191" t="s">
        <v>11014</v>
      </c>
      <c r="F939" s="192" t="s">
        <v>11015</v>
      </c>
      <c r="G939" s="191">
        <v>1</v>
      </c>
      <c r="H939" s="191" t="s">
        <v>5760</v>
      </c>
      <c r="I939" s="191" t="s">
        <v>554</v>
      </c>
      <c r="J939" s="191" t="s">
        <v>11016</v>
      </c>
      <c r="K939" s="191" t="s">
        <v>42</v>
      </c>
      <c r="L939" s="35" t="str">
        <f t="shared" si="56"/>
        <v>野田 瑚羽 (1)</v>
      </c>
      <c r="M939" s="34" t="str">
        <f t="shared" si="57"/>
        <v>06</v>
      </c>
      <c r="N939" s="35" t="str">
        <f t="shared" si="58"/>
        <v>Kohane NODA (06)</v>
      </c>
      <c r="O939" s="35">
        <f t="shared" si="59"/>
        <v>200000969</v>
      </c>
    </row>
    <row r="940" spans="1:15" ht="18">
      <c r="A940" s="190">
        <v>970</v>
      </c>
      <c r="B940" s="2">
        <v>490049</v>
      </c>
      <c r="C940" s="191" t="s">
        <v>945</v>
      </c>
      <c r="D940" s="191" t="s">
        <v>11017</v>
      </c>
      <c r="E940" s="191" t="s">
        <v>11018</v>
      </c>
      <c r="F940" s="192" t="s">
        <v>6184</v>
      </c>
      <c r="G940" s="191">
        <v>1</v>
      </c>
      <c r="H940" s="191" t="s">
        <v>5759</v>
      </c>
      <c r="I940" s="191" t="s">
        <v>1741</v>
      </c>
      <c r="J940" s="191" t="s">
        <v>1277</v>
      </c>
      <c r="K940" s="191" t="s">
        <v>42</v>
      </c>
      <c r="L940" s="35" t="str">
        <f t="shared" si="56"/>
        <v>横田 遥香 (1)</v>
      </c>
      <c r="M940" s="34" t="str">
        <f t="shared" si="57"/>
        <v>06</v>
      </c>
      <c r="N940" s="35" t="str">
        <f t="shared" si="58"/>
        <v>Haruka YOKOTA (06)</v>
      </c>
      <c r="O940" s="35">
        <f t="shared" si="59"/>
        <v>200000970</v>
      </c>
    </row>
    <row r="941" spans="1:15" ht="18">
      <c r="A941" s="190">
        <v>971</v>
      </c>
      <c r="B941" s="2">
        <v>490053</v>
      </c>
      <c r="C941" s="191" t="s">
        <v>265</v>
      </c>
      <c r="D941" s="191" t="s">
        <v>11019</v>
      </c>
      <c r="E941" s="191" t="s">
        <v>11020</v>
      </c>
      <c r="F941" s="192" t="s">
        <v>8744</v>
      </c>
      <c r="G941" s="191">
        <v>1</v>
      </c>
      <c r="H941" s="191" t="s">
        <v>5759</v>
      </c>
      <c r="I941" s="191" t="s">
        <v>875</v>
      </c>
      <c r="J941" s="191" t="s">
        <v>1283</v>
      </c>
      <c r="K941" s="191" t="s">
        <v>42</v>
      </c>
      <c r="L941" s="35" t="str">
        <f t="shared" si="56"/>
        <v>鷹野　沙耶 (1)</v>
      </c>
      <c r="M941" s="34" t="str">
        <f t="shared" si="57"/>
        <v>07</v>
      </c>
      <c r="N941" s="35" t="str">
        <f t="shared" si="58"/>
        <v>Saya TAKANO (07)</v>
      </c>
      <c r="O941" s="35">
        <f t="shared" si="59"/>
        <v>200000971</v>
      </c>
    </row>
    <row r="942" spans="1:15" ht="18">
      <c r="A942" s="190">
        <v>972</v>
      </c>
      <c r="B942" s="2">
        <v>490053</v>
      </c>
      <c r="C942" s="191" t="s">
        <v>265</v>
      </c>
      <c r="D942" s="191" t="s">
        <v>11021</v>
      </c>
      <c r="E942" s="191" t="s">
        <v>11022</v>
      </c>
      <c r="F942" s="192" t="s">
        <v>6774</v>
      </c>
      <c r="G942" s="191">
        <v>1</v>
      </c>
      <c r="H942" s="191" t="s">
        <v>5760</v>
      </c>
      <c r="I942" s="191" t="s">
        <v>74</v>
      </c>
      <c r="J942" s="191" t="s">
        <v>1369</v>
      </c>
      <c r="K942" s="191" t="s">
        <v>42</v>
      </c>
      <c r="L942" s="35" t="str">
        <f t="shared" si="56"/>
        <v>村上　綾奈 (1)</v>
      </c>
      <c r="M942" s="34" t="str">
        <f t="shared" si="57"/>
        <v>06</v>
      </c>
      <c r="N942" s="35" t="str">
        <f t="shared" si="58"/>
        <v>Ayana MURAKAMI (06)</v>
      </c>
      <c r="O942" s="35">
        <f t="shared" si="59"/>
        <v>200000972</v>
      </c>
    </row>
    <row r="943" spans="1:15" ht="18">
      <c r="A943" s="190">
        <v>973</v>
      </c>
      <c r="B943" s="2">
        <v>490080</v>
      </c>
      <c r="C943" s="191" t="s">
        <v>954</v>
      </c>
      <c r="D943" s="191" t="s">
        <v>11023</v>
      </c>
      <c r="E943" s="191" t="s">
        <v>11024</v>
      </c>
      <c r="F943" s="192" t="s">
        <v>4792</v>
      </c>
      <c r="G943" s="191">
        <v>5</v>
      </c>
      <c r="H943" s="191" t="s">
        <v>5834</v>
      </c>
      <c r="I943" s="191" t="s">
        <v>11025</v>
      </c>
      <c r="J943" s="191" t="s">
        <v>1491</v>
      </c>
      <c r="K943" s="191" t="s">
        <v>42</v>
      </c>
      <c r="L943" s="35" t="str">
        <f t="shared" si="56"/>
        <v>瀬山　結菜 (5)</v>
      </c>
      <c r="M943" s="34" t="str">
        <f t="shared" si="57"/>
        <v>03</v>
      </c>
      <c r="N943" s="35" t="str">
        <f t="shared" si="58"/>
        <v>Yuina SEYAMA (03)</v>
      </c>
      <c r="O943" s="35">
        <f t="shared" si="59"/>
        <v>200000973</v>
      </c>
    </row>
    <row r="944" spans="1:15" ht="18">
      <c r="A944" s="190">
        <v>974</v>
      </c>
      <c r="B944" s="2">
        <v>490080</v>
      </c>
      <c r="C944" s="191" t="s">
        <v>954</v>
      </c>
      <c r="D944" s="191" t="s">
        <v>11026</v>
      </c>
      <c r="E944" s="191" t="s">
        <v>11027</v>
      </c>
      <c r="F944" s="192" t="s">
        <v>3713</v>
      </c>
      <c r="G944" s="191">
        <v>4</v>
      </c>
      <c r="H944" s="191" t="s">
        <v>5834</v>
      </c>
      <c r="I944" s="191" t="s">
        <v>645</v>
      </c>
      <c r="J944" s="191" t="s">
        <v>1302</v>
      </c>
      <c r="K944" s="191" t="s">
        <v>42</v>
      </c>
      <c r="L944" s="35" t="str">
        <f t="shared" si="56"/>
        <v>島田　莉沙 (4)</v>
      </c>
      <c r="M944" s="34" t="str">
        <f t="shared" si="57"/>
        <v>02</v>
      </c>
      <c r="N944" s="35" t="str">
        <f t="shared" si="58"/>
        <v>Risa SHIMADA (02)</v>
      </c>
      <c r="O944" s="35">
        <f t="shared" si="59"/>
        <v>200000974</v>
      </c>
    </row>
    <row r="945" spans="1:15" ht="18">
      <c r="A945" s="190">
        <v>975</v>
      </c>
      <c r="B945" s="2">
        <v>490080</v>
      </c>
      <c r="C945" s="191" t="s">
        <v>954</v>
      </c>
      <c r="D945" s="191" t="s">
        <v>11028</v>
      </c>
      <c r="E945" s="191" t="s">
        <v>11029</v>
      </c>
      <c r="F945" s="192" t="s">
        <v>11030</v>
      </c>
      <c r="G945" s="191">
        <v>5</v>
      </c>
      <c r="H945" s="191" t="s">
        <v>5834</v>
      </c>
      <c r="I945" s="191" t="s">
        <v>70</v>
      </c>
      <c r="J945" s="191" t="s">
        <v>1302</v>
      </c>
      <c r="K945" s="191" t="s">
        <v>42</v>
      </c>
      <c r="L945" s="35" t="str">
        <f t="shared" si="56"/>
        <v>古市　理沙 (5)</v>
      </c>
      <c r="M945" s="34" t="str">
        <f t="shared" si="57"/>
        <v>93</v>
      </c>
      <c r="N945" s="35" t="str">
        <f t="shared" si="58"/>
        <v>Risa FURUICHI (93)</v>
      </c>
      <c r="O945" s="35">
        <f t="shared" si="59"/>
        <v>200000975</v>
      </c>
    </row>
    <row r="946" spans="1:15" ht="18">
      <c r="A946" s="190">
        <v>976</v>
      </c>
      <c r="B946" s="2">
        <v>490080</v>
      </c>
      <c r="C946" s="191" t="s">
        <v>954</v>
      </c>
      <c r="D946" s="191" t="s">
        <v>11031</v>
      </c>
      <c r="E946" s="191" t="s">
        <v>11032</v>
      </c>
      <c r="F946" s="192" t="s">
        <v>3963</v>
      </c>
      <c r="G946" s="191">
        <v>3</v>
      </c>
      <c r="H946" s="191" t="s">
        <v>5834</v>
      </c>
      <c r="I946" s="191" t="s">
        <v>11033</v>
      </c>
      <c r="J946" s="191" t="s">
        <v>11034</v>
      </c>
      <c r="K946" s="191" t="s">
        <v>42</v>
      </c>
      <c r="L946" s="35" t="str">
        <f t="shared" si="56"/>
        <v>出村　そらの (3)</v>
      </c>
      <c r="M946" s="34" t="str">
        <f t="shared" si="57"/>
        <v>04</v>
      </c>
      <c r="N946" s="35" t="str">
        <f t="shared" si="58"/>
        <v>Sorano DEMURA (04)</v>
      </c>
      <c r="O946" s="35">
        <f t="shared" si="59"/>
        <v>200000976</v>
      </c>
    </row>
    <row r="947" spans="1:15" ht="18">
      <c r="A947" s="190">
        <v>977</v>
      </c>
      <c r="B947" s="2">
        <v>490080</v>
      </c>
      <c r="C947" s="191" t="s">
        <v>954</v>
      </c>
      <c r="D947" s="191" t="s">
        <v>11035</v>
      </c>
      <c r="E947" s="191" t="s">
        <v>11036</v>
      </c>
      <c r="F947" s="192" t="s">
        <v>3737</v>
      </c>
      <c r="G947" s="191">
        <v>3</v>
      </c>
      <c r="H947" s="191" t="s">
        <v>5834</v>
      </c>
      <c r="I947" s="191" t="s">
        <v>369</v>
      </c>
      <c r="J947" s="191" t="s">
        <v>1309</v>
      </c>
      <c r="K947" s="191" t="s">
        <v>42</v>
      </c>
      <c r="L947" s="35" t="str">
        <f t="shared" si="56"/>
        <v>谷本　花音 (3)</v>
      </c>
      <c r="M947" s="34" t="str">
        <f t="shared" si="57"/>
        <v>03</v>
      </c>
      <c r="N947" s="35" t="str">
        <f t="shared" si="58"/>
        <v>Kanon TANIMOTO (03)</v>
      </c>
      <c r="O947" s="35">
        <f t="shared" si="59"/>
        <v>200000977</v>
      </c>
    </row>
    <row r="948" spans="1:15" ht="18">
      <c r="A948" s="190">
        <v>978</v>
      </c>
      <c r="B948" s="2">
        <v>490080</v>
      </c>
      <c r="C948" s="191" t="s">
        <v>954</v>
      </c>
      <c r="D948" s="191" t="s">
        <v>11037</v>
      </c>
      <c r="E948" s="191" t="s">
        <v>11038</v>
      </c>
      <c r="F948" s="192" t="s">
        <v>11039</v>
      </c>
      <c r="G948" s="191">
        <v>3</v>
      </c>
      <c r="H948" s="191" t="s">
        <v>5834</v>
      </c>
      <c r="I948" s="191" t="s">
        <v>451</v>
      </c>
      <c r="J948" s="191" t="s">
        <v>7335</v>
      </c>
      <c r="K948" s="191" t="s">
        <v>42</v>
      </c>
      <c r="L948" s="35" t="str">
        <f t="shared" si="56"/>
        <v>古川　尚美 (3)</v>
      </c>
      <c r="M948" s="34" t="str">
        <f t="shared" si="57"/>
        <v>93</v>
      </c>
      <c r="N948" s="35" t="str">
        <f t="shared" si="58"/>
        <v>Naomi FURUKAWA (93)</v>
      </c>
      <c r="O948" s="35">
        <f t="shared" si="59"/>
        <v>200000978</v>
      </c>
    </row>
    <row r="949" spans="1:15" ht="18">
      <c r="A949" s="190">
        <v>979</v>
      </c>
      <c r="B949" s="2">
        <v>490080</v>
      </c>
      <c r="C949" s="191" t="s">
        <v>954</v>
      </c>
      <c r="D949" s="191" t="s">
        <v>11040</v>
      </c>
      <c r="E949" s="191" t="s">
        <v>11041</v>
      </c>
      <c r="F949" s="192" t="s">
        <v>5096</v>
      </c>
      <c r="G949" s="191">
        <v>3</v>
      </c>
      <c r="H949" s="191" t="s">
        <v>5834</v>
      </c>
      <c r="I949" s="191" t="s">
        <v>412</v>
      </c>
      <c r="J949" s="191" t="s">
        <v>1306</v>
      </c>
      <c r="K949" s="191" t="s">
        <v>42</v>
      </c>
      <c r="L949" s="35" t="str">
        <f t="shared" si="56"/>
        <v>髙木　優菜 (3)</v>
      </c>
      <c r="M949" s="34" t="str">
        <f t="shared" si="57"/>
        <v>04</v>
      </c>
      <c r="N949" s="35" t="str">
        <f t="shared" si="58"/>
        <v>Yuna TAKAGI (04)</v>
      </c>
      <c r="O949" s="35">
        <f t="shared" si="59"/>
        <v>200000979</v>
      </c>
    </row>
    <row r="950" spans="1:15" ht="18">
      <c r="A950" s="190">
        <v>980</v>
      </c>
      <c r="B950" s="2">
        <v>490080</v>
      </c>
      <c r="C950" s="191" t="s">
        <v>954</v>
      </c>
      <c r="D950" s="191" t="s">
        <v>11042</v>
      </c>
      <c r="E950" s="191" t="s">
        <v>11043</v>
      </c>
      <c r="F950" s="192" t="s">
        <v>5202</v>
      </c>
      <c r="G950" s="191">
        <v>3</v>
      </c>
      <c r="H950" s="191" t="s">
        <v>5834</v>
      </c>
      <c r="I950" s="191" t="s">
        <v>11044</v>
      </c>
      <c r="J950" s="191" t="s">
        <v>960</v>
      </c>
      <c r="K950" s="191" t="s">
        <v>42</v>
      </c>
      <c r="L950" s="35" t="str">
        <f t="shared" si="56"/>
        <v>小宮山　由梨 (3)</v>
      </c>
      <c r="M950" s="34" t="str">
        <f t="shared" si="57"/>
        <v>04</v>
      </c>
      <c r="N950" s="35" t="str">
        <f t="shared" si="58"/>
        <v>Yuri KOMIYAMA (04)</v>
      </c>
      <c r="O950" s="35">
        <f t="shared" si="59"/>
        <v>200000980</v>
      </c>
    </row>
    <row r="951" spans="1:15" ht="18">
      <c r="A951" s="190">
        <v>981</v>
      </c>
      <c r="B951" s="2">
        <v>490080</v>
      </c>
      <c r="C951" s="191" t="s">
        <v>954</v>
      </c>
      <c r="D951" s="191" t="s">
        <v>11045</v>
      </c>
      <c r="E951" s="191" t="s">
        <v>11046</v>
      </c>
      <c r="F951" s="192" t="s">
        <v>5406</v>
      </c>
      <c r="G951" s="191">
        <v>2</v>
      </c>
      <c r="H951" s="191" t="s">
        <v>5834</v>
      </c>
      <c r="I951" s="191" t="s">
        <v>375</v>
      </c>
      <c r="J951" s="191" t="s">
        <v>1340</v>
      </c>
      <c r="K951" s="191" t="s">
        <v>42</v>
      </c>
      <c r="L951" s="35" t="str">
        <f t="shared" si="56"/>
        <v>澤田　悠愛 (2)</v>
      </c>
      <c r="M951" s="34" t="str">
        <f t="shared" si="57"/>
        <v>04</v>
      </c>
      <c r="N951" s="35" t="str">
        <f t="shared" si="58"/>
        <v>Haruna SAWADA (04)</v>
      </c>
      <c r="O951" s="35">
        <f t="shared" si="59"/>
        <v>200000981</v>
      </c>
    </row>
    <row r="952" spans="1:15" ht="18">
      <c r="A952" s="190">
        <v>982</v>
      </c>
      <c r="B952" s="2">
        <v>490080</v>
      </c>
      <c r="C952" s="191" t="s">
        <v>954</v>
      </c>
      <c r="D952" s="191" t="s">
        <v>11047</v>
      </c>
      <c r="E952" s="191" t="s">
        <v>11048</v>
      </c>
      <c r="F952" s="192" t="s">
        <v>3938</v>
      </c>
      <c r="G952" s="191">
        <v>3</v>
      </c>
      <c r="H952" s="191" t="s">
        <v>5834</v>
      </c>
      <c r="I952" s="191" t="s">
        <v>115</v>
      </c>
      <c r="J952" s="191" t="s">
        <v>1426</v>
      </c>
      <c r="K952" s="191" t="s">
        <v>42</v>
      </c>
      <c r="L952" s="35" t="str">
        <f t="shared" si="56"/>
        <v>前田　菜々子 (3)</v>
      </c>
      <c r="M952" s="34" t="str">
        <f t="shared" si="57"/>
        <v>05</v>
      </c>
      <c r="N952" s="35" t="str">
        <f t="shared" si="58"/>
        <v>Nanako MAEDA (05)</v>
      </c>
      <c r="O952" s="35">
        <f t="shared" si="59"/>
        <v>200000982</v>
      </c>
    </row>
    <row r="953" spans="1:15" ht="18">
      <c r="A953" s="190">
        <v>983</v>
      </c>
      <c r="B953" s="2">
        <v>490054</v>
      </c>
      <c r="C953" s="191" t="s">
        <v>760</v>
      </c>
      <c r="D953" s="191" t="s">
        <v>11049</v>
      </c>
      <c r="E953" s="191" t="s">
        <v>11050</v>
      </c>
      <c r="F953" s="192" t="s">
        <v>9554</v>
      </c>
      <c r="G953" s="191">
        <v>1</v>
      </c>
      <c r="H953" s="191" t="s">
        <v>5760</v>
      </c>
      <c r="I953" s="191" t="s">
        <v>984</v>
      </c>
      <c r="J953" s="191" t="s">
        <v>10129</v>
      </c>
      <c r="K953" s="191" t="s">
        <v>42</v>
      </c>
      <c r="L953" s="35" t="str">
        <f t="shared" si="56"/>
        <v>藤江　泉奈 (1)</v>
      </c>
      <c r="M953" s="34" t="str">
        <f t="shared" si="57"/>
        <v>06</v>
      </c>
      <c r="N953" s="35" t="str">
        <f t="shared" si="58"/>
        <v>Sona FUJIE (06)</v>
      </c>
      <c r="O953" s="35">
        <f t="shared" si="59"/>
        <v>200000983</v>
      </c>
    </row>
    <row r="954" spans="1:15" ht="18">
      <c r="A954" s="190">
        <v>984</v>
      </c>
      <c r="B954" s="2">
        <v>492237</v>
      </c>
      <c r="C954" s="191" t="s">
        <v>798</v>
      </c>
      <c r="D954" s="191" t="s">
        <v>11051</v>
      </c>
      <c r="E954" s="191" t="s">
        <v>11052</v>
      </c>
      <c r="F954" s="192" t="s">
        <v>11053</v>
      </c>
      <c r="G954" s="191">
        <v>1</v>
      </c>
      <c r="H954" s="191" t="s">
        <v>5760</v>
      </c>
      <c r="I954" s="191" t="s">
        <v>2029</v>
      </c>
      <c r="J954" s="191" t="s">
        <v>9413</v>
      </c>
      <c r="K954" s="191" t="s">
        <v>42</v>
      </c>
      <c r="L954" s="35" t="str">
        <f t="shared" si="56"/>
        <v>秋山　ひいろ (1)</v>
      </c>
      <c r="M954" s="34" t="str">
        <f t="shared" si="57"/>
        <v>06</v>
      </c>
      <c r="N954" s="35" t="str">
        <f t="shared" si="58"/>
        <v>Hiiro AKIYAMA (06)</v>
      </c>
      <c r="O954" s="35">
        <f t="shared" si="59"/>
        <v>200000984</v>
      </c>
    </row>
    <row r="955" spans="1:15" ht="18">
      <c r="A955" s="190">
        <v>985</v>
      </c>
      <c r="B955" s="2">
        <v>492237</v>
      </c>
      <c r="C955" s="191" t="s">
        <v>798</v>
      </c>
      <c r="D955" s="191" t="s">
        <v>11054</v>
      </c>
      <c r="E955" s="191" t="s">
        <v>11055</v>
      </c>
      <c r="F955" s="192" t="s">
        <v>7114</v>
      </c>
      <c r="G955" s="191">
        <v>1</v>
      </c>
      <c r="H955" s="191" t="s">
        <v>5760</v>
      </c>
      <c r="I955" s="191" t="s">
        <v>582</v>
      </c>
      <c r="J955" s="191" t="s">
        <v>1306</v>
      </c>
      <c r="K955" s="191" t="s">
        <v>42</v>
      </c>
      <c r="L955" s="35" t="str">
        <f t="shared" si="56"/>
        <v>小西　優菜 (1)</v>
      </c>
      <c r="M955" s="34" t="str">
        <f t="shared" si="57"/>
        <v>06</v>
      </c>
      <c r="N955" s="35" t="str">
        <f t="shared" si="58"/>
        <v>Yuna KONISHI (06)</v>
      </c>
      <c r="O955" s="35">
        <f t="shared" si="59"/>
        <v>200000985</v>
      </c>
    </row>
    <row r="956" spans="1:15" ht="18">
      <c r="A956" s="190">
        <v>986</v>
      </c>
      <c r="B956" s="2">
        <v>492237</v>
      </c>
      <c r="C956" s="191" t="s">
        <v>798</v>
      </c>
      <c r="D956" s="191" t="s">
        <v>11056</v>
      </c>
      <c r="E956" s="191" t="s">
        <v>11057</v>
      </c>
      <c r="F956" s="192" t="s">
        <v>7843</v>
      </c>
      <c r="G956" s="191">
        <v>1</v>
      </c>
      <c r="H956" s="191" t="s">
        <v>5760</v>
      </c>
      <c r="I956" s="191" t="s">
        <v>11058</v>
      </c>
      <c r="J956" s="191" t="s">
        <v>9728</v>
      </c>
      <c r="K956" s="191" t="s">
        <v>42</v>
      </c>
      <c r="L956" s="35" t="str">
        <f t="shared" si="56"/>
        <v>濱村　一咲 (1)</v>
      </c>
      <c r="M956" s="34" t="str">
        <f t="shared" si="57"/>
        <v>06</v>
      </c>
      <c r="N956" s="35" t="str">
        <f t="shared" si="58"/>
        <v>Tsuki HAMAMURA (06)</v>
      </c>
      <c r="O956" s="35">
        <f t="shared" si="59"/>
        <v>200000986</v>
      </c>
    </row>
    <row r="957" spans="1:15" ht="18">
      <c r="A957" s="190">
        <v>987</v>
      </c>
      <c r="B957" s="2">
        <v>492237</v>
      </c>
      <c r="C957" s="191" t="s">
        <v>798</v>
      </c>
      <c r="D957" s="191" t="s">
        <v>11059</v>
      </c>
      <c r="E957" s="191" t="s">
        <v>11060</v>
      </c>
      <c r="F957" s="192" t="s">
        <v>9484</v>
      </c>
      <c r="G957" s="191">
        <v>1</v>
      </c>
      <c r="H957" s="191" t="s">
        <v>5760</v>
      </c>
      <c r="I957" s="191" t="s">
        <v>485</v>
      </c>
      <c r="J957" s="191" t="s">
        <v>1460</v>
      </c>
      <c r="K957" s="191" t="s">
        <v>42</v>
      </c>
      <c r="L957" s="35" t="str">
        <f t="shared" si="56"/>
        <v>三浦　樹里彩 (1)</v>
      </c>
      <c r="M957" s="34" t="str">
        <f t="shared" si="57"/>
        <v>06</v>
      </c>
      <c r="N957" s="35" t="str">
        <f t="shared" si="58"/>
        <v>Juria MIURA (06)</v>
      </c>
      <c r="O957" s="35">
        <f t="shared" si="59"/>
        <v>200000987</v>
      </c>
    </row>
    <row r="958" spans="1:15" ht="18">
      <c r="A958" s="190">
        <v>988</v>
      </c>
      <c r="B958" s="2">
        <v>492237</v>
      </c>
      <c r="C958" s="191" t="s">
        <v>798</v>
      </c>
      <c r="D958" s="191" t="s">
        <v>11061</v>
      </c>
      <c r="E958" s="191" t="s">
        <v>11062</v>
      </c>
      <c r="F958" s="192" t="s">
        <v>9952</v>
      </c>
      <c r="G958" s="191">
        <v>1</v>
      </c>
      <c r="H958" s="191" t="s">
        <v>5760</v>
      </c>
      <c r="I958" s="191" t="s">
        <v>409</v>
      </c>
      <c r="J958" s="191" t="s">
        <v>10297</v>
      </c>
      <c r="K958" s="191" t="s">
        <v>42</v>
      </c>
      <c r="L958" s="35" t="str">
        <f t="shared" si="56"/>
        <v>三木　彩羽 (1)</v>
      </c>
      <c r="M958" s="34" t="str">
        <f t="shared" si="57"/>
        <v>06</v>
      </c>
      <c r="N958" s="35" t="str">
        <f t="shared" si="58"/>
        <v>Ayaha MIKI (06)</v>
      </c>
      <c r="O958" s="35">
        <f t="shared" si="59"/>
        <v>200000988</v>
      </c>
    </row>
    <row r="959" spans="1:15" ht="18">
      <c r="A959" s="190">
        <v>989</v>
      </c>
      <c r="B959" s="2">
        <v>492237</v>
      </c>
      <c r="C959" s="191" t="s">
        <v>798</v>
      </c>
      <c r="D959" s="191" t="s">
        <v>11063</v>
      </c>
      <c r="E959" s="191" t="s">
        <v>1432</v>
      </c>
      <c r="F959" s="192" t="s">
        <v>6008</v>
      </c>
      <c r="G959" s="191">
        <v>1</v>
      </c>
      <c r="H959" s="191" t="s">
        <v>5760</v>
      </c>
      <c r="I959" s="191" t="s">
        <v>858</v>
      </c>
      <c r="J959" s="191" t="s">
        <v>924</v>
      </c>
      <c r="K959" s="191" t="s">
        <v>42</v>
      </c>
      <c r="L959" s="35" t="str">
        <f t="shared" si="56"/>
        <v>服部　七海 (1)</v>
      </c>
      <c r="M959" s="34" t="str">
        <f t="shared" si="57"/>
        <v>06</v>
      </c>
      <c r="N959" s="35" t="str">
        <f t="shared" si="58"/>
        <v>Nanami HATTORI (06)</v>
      </c>
      <c r="O959" s="35">
        <f t="shared" si="59"/>
        <v>200000989</v>
      </c>
    </row>
    <row r="960" spans="1:15" ht="18">
      <c r="A960" s="194">
        <v>990</v>
      </c>
      <c r="B960" s="2">
        <v>492246</v>
      </c>
      <c r="C960" s="193" t="s">
        <v>1384</v>
      </c>
      <c r="D960" s="193" t="s">
        <v>11064</v>
      </c>
      <c r="E960" s="193" t="s">
        <v>11065</v>
      </c>
      <c r="F960" s="195" t="s">
        <v>6774</v>
      </c>
      <c r="G960" s="193">
        <v>1</v>
      </c>
      <c r="H960" s="193" t="s">
        <v>5760</v>
      </c>
      <c r="I960" s="193" t="s">
        <v>11066</v>
      </c>
      <c r="J960" s="193" t="s">
        <v>1238</v>
      </c>
      <c r="K960" s="193" t="s">
        <v>42</v>
      </c>
      <c r="L960" s="35" t="str">
        <f t="shared" si="56"/>
        <v>芦田　真由 (1)</v>
      </c>
      <c r="M960" s="34" t="str">
        <f t="shared" si="57"/>
        <v>06</v>
      </c>
      <c r="N960" s="35" t="str">
        <f t="shared" si="58"/>
        <v>Mayu ASHIDA (06)</v>
      </c>
      <c r="O960" s="35">
        <f t="shared" si="59"/>
        <v>200000990</v>
      </c>
    </row>
    <row r="961" spans="1:15" ht="18">
      <c r="A961" s="194">
        <v>991</v>
      </c>
      <c r="B961" s="2">
        <v>492246</v>
      </c>
      <c r="C961" s="193" t="s">
        <v>1384</v>
      </c>
      <c r="D961" s="193" t="s">
        <v>11067</v>
      </c>
      <c r="E961" s="193" t="s">
        <v>11068</v>
      </c>
      <c r="F961" s="195" t="s">
        <v>7840</v>
      </c>
      <c r="G961" s="193">
        <v>1</v>
      </c>
      <c r="H961" s="193" t="s">
        <v>5759</v>
      </c>
      <c r="I961" s="193" t="s">
        <v>11069</v>
      </c>
      <c r="J961" s="193" t="s">
        <v>11070</v>
      </c>
      <c r="K961" s="193" t="s">
        <v>42</v>
      </c>
      <c r="L961" s="35" t="str">
        <f t="shared" si="56"/>
        <v>泰地　聖華 (1)</v>
      </c>
      <c r="M961" s="34" t="str">
        <f t="shared" si="57"/>
        <v>06</v>
      </c>
      <c r="N961" s="35" t="str">
        <f t="shared" si="58"/>
        <v>Seika TAIJI (06)</v>
      </c>
      <c r="O961" s="35">
        <f t="shared" si="59"/>
        <v>200000991</v>
      </c>
    </row>
    <row r="962" spans="1:15" ht="18">
      <c r="A962" s="194">
        <v>992</v>
      </c>
      <c r="B962" s="2">
        <v>492246</v>
      </c>
      <c r="C962" s="193" t="s">
        <v>1384</v>
      </c>
      <c r="D962" s="193" t="s">
        <v>11071</v>
      </c>
      <c r="E962" s="193" t="s">
        <v>11072</v>
      </c>
      <c r="F962" s="195" t="s">
        <v>8338</v>
      </c>
      <c r="G962" s="193">
        <v>1</v>
      </c>
      <c r="H962" s="193" t="s">
        <v>5779</v>
      </c>
      <c r="I962" s="193" t="s">
        <v>829</v>
      </c>
      <c r="J962" s="193" t="s">
        <v>1270</v>
      </c>
      <c r="K962" s="193" t="s">
        <v>42</v>
      </c>
      <c r="L962" s="35" t="str">
        <f t="shared" ref="L962:L1025" si="60">IF($A962="","",$D962&amp;" ("&amp;$G962&amp;")")</f>
        <v>松永　英里 (1)</v>
      </c>
      <c r="M962" s="34" t="str">
        <f t="shared" ref="M962:M1025" si="61">IF($A962="","",RIGHT(YEAR($F962),2))</f>
        <v>06</v>
      </c>
      <c r="N962" s="35" t="str">
        <f t="shared" ref="N962:N1025" si="62">IF($A962="","",$J962&amp;" "&amp;$I962&amp;" ("&amp;$M962&amp;")")</f>
        <v>Eri MATSUNAGA (06)</v>
      </c>
      <c r="O962" s="35">
        <f t="shared" ref="O962:O1025" si="63">IF($A962="","",200000000+$A962)</f>
        <v>200000992</v>
      </c>
    </row>
    <row r="963" spans="1:15" ht="18">
      <c r="A963" s="194">
        <v>993</v>
      </c>
      <c r="B963" s="2">
        <v>492200</v>
      </c>
      <c r="C963" s="193" t="s">
        <v>173</v>
      </c>
      <c r="D963" s="193" t="s">
        <v>11073</v>
      </c>
      <c r="E963" s="193" t="s">
        <v>11074</v>
      </c>
      <c r="F963" s="195" t="s">
        <v>9968</v>
      </c>
      <c r="G963" s="193">
        <v>1</v>
      </c>
      <c r="H963" s="193" t="s">
        <v>5768</v>
      </c>
      <c r="I963" s="193" t="s">
        <v>10258</v>
      </c>
      <c r="J963" s="193" t="s">
        <v>1234</v>
      </c>
      <c r="K963" s="193" t="s">
        <v>42</v>
      </c>
      <c r="L963" s="35" t="str">
        <f t="shared" si="60"/>
        <v>池﨑　愛菜 (1)</v>
      </c>
      <c r="M963" s="34" t="str">
        <f t="shared" si="61"/>
        <v>06</v>
      </c>
      <c r="N963" s="35" t="str">
        <f t="shared" si="62"/>
        <v>Aina IKEZAKI (06)</v>
      </c>
      <c r="O963" s="35">
        <f t="shared" si="63"/>
        <v>200000993</v>
      </c>
    </row>
    <row r="964" spans="1:15" ht="18">
      <c r="A964" s="194">
        <v>994</v>
      </c>
      <c r="B964" s="2">
        <v>492200</v>
      </c>
      <c r="C964" s="193" t="s">
        <v>173</v>
      </c>
      <c r="D964" s="193" t="s">
        <v>11075</v>
      </c>
      <c r="E964" s="193" t="s">
        <v>11076</v>
      </c>
      <c r="F964" s="195" t="s">
        <v>6744</v>
      </c>
      <c r="G964" s="193">
        <v>1</v>
      </c>
      <c r="H964" s="193" t="s">
        <v>5779</v>
      </c>
      <c r="I964" s="193" t="s">
        <v>99</v>
      </c>
      <c r="J964" s="193" t="s">
        <v>1272</v>
      </c>
      <c r="K964" s="193" t="s">
        <v>42</v>
      </c>
      <c r="L964" s="35" t="str">
        <f t="shared" si="60"/>
        <v>今井　夕愛 (1)</v>
      </c>
      <c r="M964" s="34" t="str">
        <f t="shared" si="61"/>
        <v>06</v>
      </c>
      <c r="N964" s="35" t="str">
        <f t="shared" si="62"/>
        <v>Yume IMAI (06)</v>
      </c>
      <c r="O964" s="35">
        <f t="shared" si="63"/>
        <v>200000994</v>
      </c>
    </row>
    <row r="965" spans="1:15" ht="18">
      <c r="A965" s="190">
        <v>995</v>
      </c>
      <c r="B965" s="2">
        <v>492200</v>
      </c>
      <c r="C965" s="191" t="s">
        <v>173</v>
      </c>
      <c r="D965" s="191" t="s">
        <v>11077</v>
      </c>
      <c r="E965" s="191" t="s">
        <v>11078</v>
      </c>
      <c r="F965" s="192" t="s">
        <v>11079</v>
      </c>
      <c r="G965" s="191">
        <v>1</v>
      </c>
      <c r="H965" s="191" t="s">
        <v>5761</v>
      </c>
      <c r="I965" s="191" t="s">
        <v>11080</v>
      </c>
      <c r="J965" s="191" t="s">
        <v>10705</v>
      </c>
      <c r="K965" s="191" t="s">
        <v>42</v>
      </c>
      <c r="L965" s="35" t="str">
        <f t="shared" si="60"/>
        <v>磯村　怜佳 (1)</v>
      </c>
      <c r="M965" s="34" t="str">
        <f t="shared" si="61"/>
        <v>06</v>
      </c>
      <c r="N965" s="35" t="str">
        <f t="shared" si="62"/>
        <v>Satoka ISOMURA (06)</v>
      </c>
      <c r="O965" s="35">
        <f t="shared" si="63"/>
        <v>200000995</v>
      </c>
    </row>
    <row r="966" spans="1:15" ht="18">
      <c r="A966" s="194">
        <v>996</v>
      </c>
      <c r="B966" s="2">
        <v>492200</v>
      </c>
      <c r="C966" s="193" t="s">
        <v>173</v>
      </c>
      <c r="D966" s="193" t="s">
        <v>11081</v>
      </c>
      <c r="E966" s="193" t="s">
        <v>11082</v>
      </c>
      <c r="F966" s="195" t="s">
        <v>11083</v>
      </c>
      <c r="G966" s="193">
        <v>1</v>
      </c>
      <c r="H966" s="193" t="s">
        <v>5759</v>
      </c>
      <c r="I966" s="193" t="s">
        <v>8021</v>
      </c>
      <c r="J966" s="193" t="s">
        <v>1420</v>
      </c>
      <c r="K966" s="193" t="s">
        <v>42</v>
      </c>
      <c r="L966" s="35" t="str">
        <f t="shared" si="60"/>
        <v>妹尾　千里 (1)</v>
      </c>
      <c r="M966" s="34" t="str">
        <f t="shared" si="61"/>
        <v>06</v>
      </c>
      <c r="N966" s="35" t="str">
        <f t="shared" si="62"/>
        <v>Chisato SENOO (06)</v>
      </c>
      <c r="O966" s="35">
        <f t="shared" si="63"/>
        <v>200000996</v>
      </c>
    </row>
    <row r="967" spans="1:15" ht="18">
      <c r="A967" s="190">
        <v>997</v>
      </c>
      <c r="B967" s="2">
        <v>492200</v>
      </c>
      <c r="C967" s="191" t="s">
        <v>173</v>
      </c>
      <c r="D967" s="191" t="s">
        <v>11084</v>
      </c>
      <c r="E967" s="191" t="s">
        <v>11085</v>
      </c>
      <c r="F967" s="192" t="s">
        <v>8240</v>
      </c>
      <c r="G967" s="191">
        <v>1</v>
      </c>
      <c r="H967" s="191" t="s">
        <v>6025</v>
      </c>
      <c r="I967" s="191" t="s">
        <v>263</v>
      </c>
      <c r="J967" s="191" t="s">
        <v>1291</v>
      </c>
      <c r="K967" s="191" t="s">
        <v>42</v>
      </c>
      <c r="L967" s="35" t="str">
        <f t="shared" si="60"/>
        <v>西村　ほの夏 (1)</v>
      </c>
      <c r="M967" s="34" t="str">
        <f t="shared" si="61"/>
        <v>06</v>
      </c>
      <c r="N967" s="35" t="str">
        <f t="shared" si="62"/>
        <v>Honoka NISHIMURA (06)</v>
      </c>
      <c r="O967" s="35">
        <f t="shared" si="63"/>
        <v>200000997</v>
      </c>
    </row>
    <row r="968" spans="1:15" ht="18">
      <c r="A968" s="190">
        <v>998</v>
      </c>
      <c r="B968" s="2">
        <v>492200</v>
      </c>
      <c r="C968" s="191" t="s">
        <v>173</v>
      </c>
      <c r="D968" s="191" t="s">
        <v>11086</v>
      </c>
      <c r="E968" s="191" t="s">
        <v>11087</v>
      </c>
      <c r="F968" s="192" t="s">
        <v>7798</v>
      </c>
      <c r="G968" s="191">
        <v>1</v>
      </c>
      <c r="H968" s="191" t="s">
        <v>6128</v>
      </c>
      <c r="I968" s="191" t="s">
        <v>11088</v>
      </c>
      <c r="J968" s="191" t="s">
        <v>1314</v>
      </c>
      <c r="K968" s="191" t="s">
        <v>42</v>
      </c>
      <c r="L968" s="35" t="str">
        <f t="shared" si="60"/>
        <v>和多野　咲衣 (1)</v>
      </c>
      <c r="M968" s="34" t="str">
        <f t="shared" si="61"/>
        <v>06</v>
      </c>
      <c r="N968" s="35" t="str">
        <f t="shared" si="62"/>
        <v>Sae WATANO (06)</v>
      </c>
      <c r="O968" s="35">
        <f t="shared" si="63"/>
        <v>200000998</v>
      </c>
    </row>
    <row r="969" spans="1:15" ht="18">
      <c r="A969" s="190">
        <v>1002</v>
      </c>
      <c r="B969" s="2">
        <v>492249</v>
      </c>
      <c r="C969" s="191" t="s">
        <v>580</v>
      </c>
      <c r="D969" s="191" t="s">
        <v>11089</v>
      </c>
      <c r="E969" s="191" t="s">
        <v>11090</v>
      </c>
      <c r="F969" s="192" t="s">
        <v>6367</v>
      </c>
      <c r="G969" s="191">
        <v>1</v>
      </c>
      <c r="H969" s="191" t="s">
        <v>5779</v>
      </c>
      <c r="I969" s="191" t="s">
        <v>1936</v>
      </c>
      <c r="J969" s="191" t="s">
        <v>1231</v>
      </c>
      <c r="K969" s="191" t="s">
        <v>42</v>
      </c>
      <c r="L969" s="35" t="str">
        <f t="shared" si="60"/>
        <v>野本　菜々 (1)</v>
      </c>
      <c r="M969" s="34" t="str">
        <f t="shared" si="61"/>
        <v>06</v>
      </c>
      <c r="N969" s="35" t="str">
        <f t="shared" si="62"/>
        <v>Nana NOMOTO (06)</v>
      </c>
      <c r="O969" s="35">
        <f t="shared" si="63"/>
        <v>200001002</v>
      </c>
    </row>
    <row r="970" spans="1:15" ht="18">
      <c r="A970" s="190">
        <v>1003</v>
      </c>
      <c r="B970" s="2">
        <v>500005</v>
      </c>
      <c r="C970" s="191" t="s">
        <v>878</v>
      </c>
      <c r="D970" s="191" t="s">
        <v>1429</v>
      </c>
      <c r="E970" s="191" t="s">
        <v>1430</v>
      </c>
      <c r="F970" s="192" t="s">
        <v>4249</v>
      </c>
      <c r="G970" s="191">
        <v>5</v>
      </c>
      <c r="H970" s="191" t="s">
        <v>5759</v>
      </c>
      <c r="I970" s="191" t="s">
        <v>1431</v>
      </c>
      <c r="J970" s="191" t="s">
        <v>510</v>
      </c>
      <c r="K970" s="191" t="s">
        <v>42</v>
      </c>
      <c r="L970" s="35" t="str">
        <f t="shared" si="60"/>
        <v>隅本　千遥 (5)</v>
      </c>
      <c r="M970" s="34" t="str">
        <f t="shared" si="61"/>
        <v>00</v>
      </c>
      <c r="N970" s="35" t="str">
        <f t="shared" si="62"/>
        <v>Chiharu SUMIMOTO (00)</v>
      </c>
      <c r="O970" s="35">
        <f t="shared" si="63"/>
        <v>200001003</v>
      </c>
    </row>
    <row r="971" spans="1:15" ht="18">
      <c r="A971" s="190">
        <v>1004</v>
      </c>
      <c r="B971" s="2">
        <v>500005</v>
      </c>
      <c r="C971" s="191" t="s">
        <v>878</v>
      </c>
      <c r="D971" s="191" t="s">
        <v>4251</v>
      </c>
      <c r="E971" s="191" t="s">
        <v>4252</v>
      </c>
      <c r="F971" s="192" t="s">
        <v>4227</v>
      </c>
      <c r="G971" s="191">
        <v>3</v>
      </c>
      <c r="H971" s="191" t="s">
        <v>5759</v>
      </c>
      <c r="I971" s="191" t="s">
        <v>560</v>
      </c>
      <c r="J971" s="191" t="s">
        <v>1326</v>
      </c>
      <c r="K971" s="191" t="s">
        <v>42</v>
      </c>
      <c r="L971" s="35" t="str">
        <f t="shared" si="60"/>
        <v>池田　ひな (3)</v>
      </c>
      <c r="M971" s="34" t="str">
        <f t="shared" si="61"/>
        <v>02</v>
      </c>
      <c r="N971" s="35" t="str">
        <f t="shared" si="62"/>
        <v>Hina IKEDA (02)</v>
      </c>
      <c r="O971" s="35">
        <f t="shared" si="63"/>
        <v>200001004</v>
      </c>
    </row>
    <row r="972" spans="1:15" ht="18">
      <c r="A972" s="190">
        <v>1005</v>
      </c>
      <c r="B972" s="2">
        <v>500005</v>
      </c>
      <c r="C972" s="191" t="s">
        <v>878</v>
      </c>
      <c r="D972" s="191" t="s">
        <v>4253</v>
      </c>
      <c r="E972" s="191" t="s">
        <v>4254</v>
      </c>
      <c r="F972" s="192" t="s">
        <v>3993</v>
      </c>
      <c r="G972" s="191">
        <v>3</v>
      </c>
      <c r="H972" s="191" t="s">
        <v>5759</v>
      </c>
      <c r="I972" s="191" t="s">
        <v>492</v>
      </c>
      <c r="J972" s="191" t="s">
        <v>1397</v>
      </c>
      <c r="K972" s="191" t="s">
        <v>42</v>
      </c>
      <c r="L972" s="35" t="str">
        <f t="shared" si="60"/>
        <v>小川　日菜子 (3)</v>
      </c>
      <c r="M972" s="34" t="str">
        <f t="shared" si="61"/>
        <v>04</v>
      </c>
      <c r="N972" s="35" t="str">
        <f t="shared" si="62"/>
        <v>Hinako OGAWA (04)</v>
      </c>
      <c r="O972" s="35">
        <f t="shared" si="63"/>
        <v>200001005</v>
      </c>
    </row>
    <row r="973" spans="1:15" ht="18">
      <c r="A973" s="194">
        <v>1006</v>
      </c>
      <c r="B973" s="2">
        <v>500005</v>
      </c>
      <c r="C973" s="193" t="s">
        <v>878</v>
      </c>
      <c r="D973" s="193" t="s">
        <v>4255</v>
      </c>
      <c r="E973" s="193" t="s">
        <v>4256</v>
      </c>
      <c r="F973" s="195" t="s">
        <v>3950</v>
      </c>
      <c r="G973" s="193">
        <v>3</v>
      </c>
      <c r="H973" s="193" t="s">
        <v>5759</v>
      </c>
      <c r="I973" s="193" t="s">
        <v>4257</v>
      </c>
      <c r="J973" s="193" t="s">
        <v>1291</v>
      </c>
      <c r="K973" s="193" t="s">
        <v>42</v>
      </c>
      <c r="L973" s="35" t="str">
        <f t="shared" si="60"/>
        <v>棚橋　ほのか (3)</v>
      </c>
      <c r="M973" s="34" t="str">
        <f t="shared" si="61"/>
        <v>03</v>
      </c>
      <c r="N973" s="35" t="str">
        <f t="shared" si="62"/>
        <v>Honoka TANAHASHI (03)</v>
      </c>
      <c r="O973" s="35">
        <f t="shared" si="63"/>
        <v>200001006</v>
      </c>
    </row>
    <row r="974" spans="1:15" ht="18">
      <c r="A974" s="190">
        <v>1007</v>
      </c>
      <c r="B974" s="2">
        <v>500005</v>
      </c>
      <c r="C974" s="191" t="s">
        <v>878</v>
      </c>
      <c r="D974" s="191" t="s">
        <v>4258</v>
      </c>
      <c r="E974" s="191" t="s">
        <v>4259</v>
      </c>
      <c r="F974" s="192" t="s">
        <v>4178</v>
      </c>
      <c r="G974" s="191">
        <v>3</v>
      </c>
      <c r="H974" s="191" t="s">
        <v>5775</v>
      </c>
      <c r="I974" s="191" t="s">
        <v>1311</v>
      </c>
      <c r="J974" s="191" t="s">
        <v>4260</v>
      </c>
      <c r="K974" s="191" t="s">
        <v>42</v>
      </c>
      <c r="L974" s="35" t="str">
        <f t="shared" si="60"/>
        <v>長瀬　桃里 (3)</v>
      </c>
      <c r="M974" s="34" t="str">
        <f t="shared" si="61"/>
        <v>03</v>
      </c>
      <c r="N974" s="35" t="str">
        <f t="shared" si="62"/>
        <v>Momori NAGASE (03)</v>
      </c>
      <c r="O974" s="35">
        <f t="shared" si="63"/>
        <v>200001007</v>
      </c>
    </row>
    <row r="975" spans="1:15" ht="18">
      <c r="A975" s="194">
        <v>1008</v>
      </c>
      <c r="B975" s="2">
        <v>500005</v>
      </c>
      <c r="C975" s="193" t="s">
        <v>878</v>
      </c>
      <c r="D975" s="191" t="s">
        <v>4261</v>
      </c>
      <c r="E975" s="193" t="s">
        <v>4262</v>
      </c>
      <c r="F975" s="195" t="s">
        <v>4263</v>
      </c>
      <c r="G975" s="193">
        <v>3</v>
      </c>
      <c r="H975" s="193" t="s">
        <v>5779</v>
      </c>
      <c r="I975" s="193" t="s">
        <v>702</v>
      </c>
      <c r="J975" s="193" t="s">
        <v>210</v>
      </c>
      <c r="K975" s="193" t="s">
        <v>42</v>
      </c>
      <c r="L975" s="35" t="str">
        <f t="shared" si="60"/>
        <v>早川　菜緒 (3)</v>
      </c>
      <c r="M975" s="34" t="str">
        <f t="shared" si="61"/>
        <v>03</v>
      </c>
      <c r="N975" s="35" t="str">
        <f t="shared" si="62"/>
        <v>Nao HAYAKAWA (03)</v>
      </c>
      <c r="O975" s="35">
        <f t="shared" si="63"/>
        <v>200001008</v>
      </c>
    </row>
    <row r="976" spans="1:15" ht="18">
      <c r="A976" s="194">
        <v>1009</v>
      </c>
      <c r="B976" s="2">
        <v>500005</v>
      </c>
      <c r="C976" s="193" t="s">
        <v>878</v>
      </c>
      <c r="D976" s="193" t="s">
        <v>4264</v>
      </c>
      <c r="E976" s="193" t="s">
        <v>4265</v>
      </c>
      <c r="F976" s="195" t="s">
        <v>4266</v>
      </c>
      <c r="G976" s="193">
        <v>4</v>
      </c>
      <c r="H976" s="193" t="s">
        <v>5759</v>
      </c>
      <c r="I976" s="193" t="s">
        <v>757</v>
      </c>
      <c r="J976" s="193" t="s">
        <v>4267</v>
      </c>
      <c r="K976" s="193" t="s">
        <v>42</v>
      </c>
      <c r="L976" s="35" t="str">
        <f t="shared" si="60"/>
        <v>向井　久美子 (4)</v>
      </c>
      <c r="M976" s="34" t="str">
        <f t="shared" si="61"/>
        <v>03</v>
      </c>
      <c r="N976" s="35" t="str">
        <f t="shared" si="62"/>
        <v>Kumiko MUKAI (03)</v>
      </c>
      <c r="O976" s="35">
        <f t="shared" si="63"/>
        <v>200001009</v>
      </c>
    </row>
    <row r="977" spans="1:15" ht="18">
      <c r="A977" s="194">
        <v>1010</v>
      </c>
      <c r="B977" s="2">
        <v>500005</v>
      </c>
      <c r="C977" s="193" t="s">
        <v>878</v>
      </c>
      <c r="D977" s="193" t="s">
        <v>11091</v>
      </c>
      <c r="E977" s="193" t="s">
        <v>11092</v>
      </c>
      <c r="F977" s="195" t="s">
        <v>7890</v>
      </c>
      <c r="G977" s="193">
        <v>2</v>
      </c>
      <c r="H977" s="193" t="s">
        <v>5834</v>
      </c>
      <c r="I977" s="193" t="s">
        <v>708</v>
      </c>
      <c r="J977" s="193" t="s">
        <v>314</v>
      </c>
      <c r="K977" s="193" t="s">
        <v>42</v>
      </c>
      <c r="L977" s="35" t="str">
        <f t="shared" si="60"/>
        <v>永井　千尋 (2)</v>
      </c>
      <c r="M977" s="34" t="str">
        <f t="shared" si="61"/>
        <v>05</v>
      </c>
      <c r="N977" s="35" t="str">
        <f t="shared" si="62"/>
        <v>Chihiro NAGAI (05)</v>
      </c>
      <c r="O977" s="35">
        <f t="shared" si="63"/>
        <v>200001010</v>
      </c>
    </row>
    <row r="978" spans="1:15" ht="18">
      <c r="A978" s="194"/>
      <c r="B978" s="2"/>
      <c r="C978" s="193"/>
      <c r="D978" s="193"/>
      <c r="E978" s="193"/>
      <c r="F978" s="195"/>
      <c r="G978" s="193"/>
      <c r="H978" s="193"/>
      <c r="I978" s="193"/>
      <c r="J978" s="193"/>
      <c r="K978" s="193"/>
      <c r="L978" s="35" t="str">
        <f t="shared" si="60"/>
        <v/>
      </c>
      <c r="M978" s="34" t="str">
        <f t="shared" si="61"/>
        <v/>
      </c>
      <c r="N978" s="35" t="str">
        <f t="shared" si="62"/>
        <v/>
      </c>
      <c r="O978" s="35" t="str">
        <f t="shared" si="63"/>
        <v/>
      </c>
    </row>
    <row r="979" spans="1:15" ht="18">
      <c r="A979" s="194"/>
      <c r="B979" s="2"/>
      <c r="C979" s="193"/>
      <c r="D979" s="193"/>
      <c r="E979" s="193"/>
      <c r="F979" s="195"/>
      <c r="G979" s="193"/>
      <c r="H979" s="193"/>
      <c r="I979" s="193"/>
      <c r="J979" s="193"/>
      <c r="K979" s="193"/>
      <c r="L979" s="35" t="str">
        <f t="shared" si="60"/>
        <v/>
      </c>
      <c r="M979" s="34" t="str">
        <f t="shared" si="61"/>
        <v/>
      </c>
      <c r="N979" s="35" t="str">
        <f t="shared" si="62"/>
        <v/>
      </c>
      <c r="O979" s="35" t="str">
        <f t="shared" si="63"/>
        <v/>
      </c>
    </row>
    <row r="980" spans="1:15" ht="18">
      <c r="A980" s="194"/>
      <c r="B980" s="2"/>
      <c r="C980" s="193"/>
      <c r="D980" s="193"/>
      <c r="E980" s="193"/>
      <c r="F980" s="195"/>
      <c r="G980" s="193"/>
      <c r="H980" s="193"/>
      <c r="I980" s="193"/>
      <c r="J980" s="193"/>
      <c r="K980" s="193"/>
      <c r="L980" s="35" t="str">
        <f t="shared" si="60"/>
        <v/>
      </c>
      <c r="M980" s="34" t="str">
        <f t="shared" si="61"/>
        <v/>
      </c>
      <c r="N980" s="35" t="str">
        <f t="shared" si="62"/>
        <v/>
      </c>
      <c r="O980" s="35" t="str">
        <f t="shared" si="63"/>
        <v/>
      </c>
    </row>
    <row r="981" spans="1:15" ht="18">
      <c r="A981" s="194"/>
      <c r="B981" s="2"/>
      <c r="C981" s="193"/>
      <c r="D981" s="193"/>
      <c r="E981" s="193"/>
      <c r="F981" s="195"/>
      <c r="G981" s="193"/>
      <c r="H981" s="193"/>
      <c r="I981" s="193"/>
      <c r="J981" s="193"/>
      <c r="K981" s="193"/>
      <c r="L981" s="35" t="str">
        <f t="shared" si="60"/>
        <v/>
      </c>
      <c r="M981" s="34" t="str">
        <f t="shared" si="61"/>
        <v/>
      </c>
      <c r="N981" s="35" t="str">
        <f t="shared" si="62"/>
        <v/>
      </c>
      <c r="O981" s="35" t="str">
        <f t="shared" si="63"/>
        <v/>
      </c>
    </row>
    <row r="982" spans="1:15" ht="18">
      <c r="A982" s="194"/>
      <c r="B982" s="2"/>
      <c r="C982" s="193"/>
      <c r="D982" s="193"/>
      <c r="E982" s="193"/>
      <c r="F982" s="195"/>
      <c r="G982" s="193"/>
      <c r="H982" s="193"/>
      <c r="I982" s="193"/>
      <c r="J982" s="193"/>
      <c r="K982" s="193"/>
      <c r="L982" s="35" t="str">
        <f t="shared" si="60"/>
        <v/>
      </c>
      <c r="M982" s="34" t="str">
        <f t="shared" si="61"/>
        <v/>
      </c>
      <c r="N982" s="35" t="str">
        <f t="shared" si="62"/>
        <v/>
      </c>
      <c r="O982" s="35" t="str">
        <f t="shared" si="63"/>
        <v/>
      </c>
    </row>
    <row r="983" spans="1:15" ht="18">
      <c r="A983" s="194"/>
      <c r="B983" s="2"/>
      <c r="C983" s="193"/>
      <c r="D983" s="193"/>
      <c r="E983" s="193"/>
      <c r="F983" s="195"/>
      <c r="G983" s="193"/>
      <c r="H983" s="193"/>
      <c r="I983" s="193"/>
      <c r="J983" s="193"/>
      <c r="K983" s="193"/>
      <c r="L983" s="35" t="str">
        <f t="shared" si="60"/>
        <v/>
      </c>
      <c r="M983" s="34" t="str">
        <f t="shared" si="61"/>
        <v/>
      </c>
      <c r="N983" s="35" t="str">
        <f t="shared" si="62"/>
        <v/>
      </c>
      <c r="O983" s="35" t="str">
        <f t="shared" si="63"/>
        <v/>
      </c>
    </row>
    <row r="984" spans="1:15" ht="18">
      <c r="A984" s="194"/>
      <c r="B984" s="2"/>
      <c r="C984" s="193"/>
      <c r="D984" s="193"/>
      <c r="E984" s="193"/>
      <c r="F984" s="195"/>
      <c r="G984" s="193"/>
      <c r="H984" s="193"/>
      <c r="I984" s="193"/>
      <c r="J984" s="193"/>
      <c r="K984" s="193"/>
      <c r="L984" s="35" t="str">
        <f t="shared" si="60"/>
        <v/>
      </c>
      <c r="M984" s="34" t="str">
        <f t="shared" si="61"/>
        <v/>
      </c>
      <c r="N984" s="35" t="str">
        <f t="shared" si="62"/>
        <v/>
      </c>
      <c r="O984" s="35" t="str">
        <f t="shared" si="63"/>
        <v/>
      </c>
    </row>
    <row r="985" spans="1:15" ht="18">
      <c r="A985" s="194"/>
      <c r="B985" s="2"/>
      <c r="C985" s="193"/>
      <c r="D985" s="193"/>
      <c r="E985" s="193"/>
      <c r="F985" s="195"/>
      <c r="G985" s="193"/>
      <c r="H985" s="193"/>
      <c r="I985" s="193"/>
      <c r="J985" s="193"/>
      <c r="K985" s="193"/>
      <c r="L985" s="35" t="str">
        <f t="shared" si="60"/>
        <v/>
      </c>
      <c r="M985" s="34" t="str">
        <f t="shared" si="61"/>
        <v/>
      </c>
      <c r="N985" s="35" t="str">
        <f t="shared" si="62"/>
        <v/>
      </c>
      <c r="O985" s="35" t="str">
        <f t="shared" si="63"/>
        <v/>
      </c>
    </row>
    <row r="986" spans="1:15" ht="18">
      <c r="A986" s="194"/>
      <c r="B986" s="2"/>
      <c r="C986" s="193"/>
      <c r="D986" s="193"/>
      <c r="E986" s="193"/>
      <c r="F986" s="195"/>
      <c r="G986" s="193"/>
      <c r="H986" s="193"/>
      <c r="I986" s="193"/>
      <c r="J986" s="193"/>
      <c r="K986" s="193"/>
      <c r="L986" s="35" t="str">
        <f t="shared" si="60"/>
        <v/>
      </c>
      <c r="M986" s="34" t="str">
        <f t="shared" si="61"/>
        <v/>
      </c>
      <c r="N986" s="35" t="str">
        <f t="shared" si="62"/>
        <v/>
      </c>
      <c r="O986" s="35" t="str">
        <f t="shared" si="63"/>
        <v/>
      </c>
    </row>
    <row r="987" spans="1:15" ht="18">
      <c r="A987" s="194"/>
      <c r="B987" s="2"/>
      <c r="C987" s="193"/>
      <c r="D987" s="193"/>
      <c r="E987" s="193"/>
      <c r="F987" s="195"/>
      <c r="G987" s="193"/>
      <c r="H987" s="193"/>
      <c r="I987" s="193"/>
      <c r="J987" s="193"/>
      <c r="K987" s="193"/>
      <c r="L987" s="35" t="str">
        <f t="shared" si="60"/>
        <v/>
      </c>
      <c r="M987" s="34" t="str">
        <f t="shared" si="61"/>
        <v/>
      </c>
      <c r="N987" s="35" t="str">
        <f t="shared" si="62"/>
        <v/>
      </c>
      <c r="O987" s="35" t="str">
        <f t="shared" si="63"/>
        <v/>
      </c>
    </row>
    <row r="988" spans="1:15" ht="18">
      <c r="A988" s="194"/>
      <c r="B988" s="2"/>
      <c r="C988" s="193"/>
      <c r="D988" s="193"/>
      <c r="E988" s="193"/>
      <c r="F988" s="195"/>
      <c r="G988" s="193"/>
      <c r="H988" s="193"/>
      <c r="I988" s="193"/>
      <c r="J988" s="193"/>
      <c r="K988" s="193"/>
      <c r="L988" s="35" t="str">
        <f t="shared" si="60"/>
        <v/>
      </c>
      <c r="M988" s="34" t="str">
        <f t="shared" si="61"/>
        <v/>
      </c>
      <c r="N988" s="35" t="str">
        <f t="shared" si="62"/>
        <v/>
      </c>
      <c r="O988" s="35" t="str">
        <f t="shared" si="63"/>
        <v/>
      </c>
    </row>
    <row r="989" spans="1:15" ht="18">
      <c r="A989" s="194"/>
      <c r="B989" s="2"/>
      <c r="C989" s="193"/>
      <c r="D989" s="193"/>
      <c r="E989" s="193"/>
      <c r="F989" s="195"/>
      <c r="G989" s="193"/>
      <c r="H989" s="193"/>
      <c r="I989" s="193"/>
      <c r="J989" s="193"/>
      <c r="K989" s="193"/>
      <c r="L989" s="35" t="str">
        <f t="shared" si="60"/>
        <v/>
      </c>
      <c r="M989" s="34" t="str">
        <f t="shared" si="61"/>
        <v/>
      </c>
      <c r="N989" s="35" t="str">
        <f t="shared" si="62"/>
        <v/>
      </c>
      <c r="O989" s="35" t="str">
        <f t="shared" si="63"/>
        <v/>
      </c>
    </row>
    <row r="990" spans="1:15" ht="18">
      <c r="A990" s="190"/>
      <c r="B990" s="2"/>
      <c r="C990" s="191"/>
      <c r="D990" s="191"/>
      <c r="E990" s="191"/>
      <c r="F990" s="192"/>
      <c r="G990" s="191"/>
      <c r="H990" s="191"/>
      <c r="I990" s="191"/>
      <c r="J990" s="191"/>
      <c r="K990" s="191"/>
      <c r="L990" s="35" t="str">
        <f t="shared" si="60"/>
        <v/>
      </c>
      <c r="M990" s="34" t="str">
        <f t="shared" si="61"/>
        <v/>
      </c>
      <c r="N990" s="35" t="str">
        <f t="shared" si="62"/>
        <v/>
      </c>
      <c r="O990" s="35" t="str">
        <f t="shared" si="63"/>
        <v/>
      </c>
    </row>
    <row r="991" spans="1:15" ht="18">
      <c r="A991" s="190"/>
      <c r="B991" s="2"/>
      <c r="C991" s="191"/>
      <c r="D991" s="191"/>
      <c r="E991" s="191"/>
      <c r="F991" s="192"/>
      <c r="G991" s="191"/>
      <c r="H991" s="191"/>
      <c r="I991" s="191"/>
      <c r="J991" s="191"/>
      <c r="K991" s="191"/>
      <c r="L991" s="35" t="str">
        <f t="shared" si="60"/>
        <v/>
      </c>
      <c r="M991" s="34" t="str">
        <f t="shared" si="61"/>
        <v/>
      </c>
      <c r="N991" s="35" t="str">
        <f t="shared" si="62"/>
        <v/>
      </c>
      <c r="O991" s="35" t="str">
        <f t="shared" si="63"/>
        <v/>
      </c>
    </row>
    <row r="992" spans="1:15" ht="18">
      <c r="A992" s="190"/>
      <c r="B992" s="2"/>
      <c r="C992" s="191"/>
      <c r="D992" s="191"/>
      <c r="E992" s="191"/>
      <c r="F992" s="192"/>
      <c r="G992" s="191"/>
      <c r="H992" s="191"/>
      <c r="I992" s="191"/>
      <c r="J992" s="191"/>
      <c r="K992" s="191"/>
      <c r="L992" s="35" t="str">
        <f t="shared" si="60"/>
        <v/>
      </c>
      <c r="M992" s="34" t="str">
        <f t="shared" si="61"/>
        <v/>
      </c>
      <c r="N992" s="35" t="str">
        <f t="shared" si="62"/>
        <v/>
      </c>
      <c r="O992" s="35" t="str">
        <f t="shared" si="63"/>
        <v/>
      </c>
    </row>
    <row r="993" spans="1:15" ht="18">
      <c r="A993" s="190"/>
      <c r="B993" s="2"/>
      <c r="C993" s="191"/>
      <c r="D993" s="191"/>
      <c r="E993" s="191"/>
      <c r="F993" s="192"/>
      <c r="G993" s="191"/>
      <c r="H993" s="191"/>
      <c r="I993" s="191"/>
      <c r="J993" s="191"/>
      <c r="K993" s="191"/>
      <c r="L993" s="35" t="str">
        <f t="shared" si="60"/>
        <v/>
      </c>
      <c r="M993" s="34" t="str">
        <f t="shared" si="61"/>
        <v/>
      </c>
      <c r="N993" s="35" t="str">
        <f t="shared" si="62"/>
        <v/>
      </c>
      <c r="O993" s="35" t="str">
        <f t="shared" si="63"/>
        <v/>
      </c>
    </row>
    <row r="994" spans="1:15" ht="18">
      <c r="A994" s="190"/>
      <c r="B994" s="2"/>
      <c r="C994" s="191"/>
      <c r="D994" s="191"/>
      <c r="E994" s="191"/>
      <c r="F994" s="192"/>
      <c r="G994" s="191"/>
      <c r="H994" s="191"/>
      <c r="I994" s="191"/>
      <c r="J994" s="191"/>
      <c r="K994" s="191"/>
      <c r="L994" s="35" t="str">
        <f t="shared" si="60"/>
        <v/>
      </c>
      <c r="M994" s="34" t="str">
        <f t="shared" si="61"/>
        <v/>
      </c>
      <c r="N994" s="35" t="str">
        <f t="shared" si="62"/>
        <v/>
      </c>
      <c r="O994" s="35" t="str">
        <f t="shared" si="63"/>
        <v/>
      </c>
    </row>
    <row r="995" spans="1:15" ht="18">
      <c r="A995" s="190"/>
      <c r="B995" s="2"/>
      <c r="C995" s="191"/>
      <c r="D995" s="191"/>
      <c r="E995" s="191"/>
      <c r="F995" s="192"/>
      <c r="G995" s="191"/>
      <c r="H995" s="191"/>
      <c r="I995" s="191"/>
      <c r="J995" s="191"/>
      <c r="K995" s="191"/>
      <c r="L995" s="35" t="str">
        <f t="shared" si="60"/>
        <v/>
      </c>
      <c r="M995" s="34" t="str">
        <f t="shared" si="61"/>
        <v/>
      </c>
      <c r="N995" s="35" t="str">
        <f t="shared" si="62"/>
        <v/>
      </c>
      <c r="O995" s="35" t="str">
        <f t="shared" si="63"/>
        <v/>
      </c>
    </row>
    <row r="996" spans="1:15" ht="18">
      <c r="A996" s="190"/>
      <c r="B996" s="2"/>
      <c r="C996" s="191"/>
      <c r="D996" s="191"/>
      <c r="E996" s="191"/>
      <c r="F996" s="192"/>
      <c r="G996" s="191"/>
      <c r="H996" s="191"/>
      <c r="I996" s="191"/>
      <c r="J996" s="191"/>
      <c r="K996" s="191"/>
      <c r="L996" s="35" t="str">
        <f t="shared" si="60"/>
        <v/>
      </c>
      <c r="M996" s="34" t="str">
        <f t="shared" si="61"/>
        <v/>
      </c>
      <c r="N996" s="35" t="str">
        <f t="shared" si="62"/>
        <v/>
      </c>
      <c r="O996" s="35" t="str">
        <f t="shared" si="63"/>
        <v/>
      </c>
    </row>
    <row r="997" spans="1:15" ht="18">
      <c r="A997" s="190"/>
      <c r="B997" s="2"/>
      <c r="C997" s="191"/>
      <c r="D997" s="191"/>
      <c r="E997" s="191"/>
      <c r="F997" s="192"/>
      <c r="G997" s="191"/>
      <c r="H997" s="191"/>
      <c r="I997" s="191"/>
      <c r="J997" s="191"/>
      <c r="K997" s="191"/>
      <c r="L997" s="35" t="str">
        <f t="shared" si="60"/>
        <v/>
      </c>
      <c r="M997" s="34" t="str">
        <f t="shared" si="61"/>
        <v/>
      </c>
      <c r="N997" s="35" t="str">
        <f t="shared" si="62"/>
        <v/>
      </c>
      <c r="O997" s="35" t="str">
        <f t="shared" si="63"/>
        <v/>
      </c>
    </row>
    <row r="998" spans="1:15" ht="18">
      <c r="A998" s="190"/>
      <c r="B998" s="2"/>
      <c r="C998" s="191"/>
      <c r="D998" s="191"/>
      <c r="E998" s="191"/>
      <c r="F998" s="192"/>
      <c r="G998" s="191"/>
      <c r="H998" s="191"/>
      <c r="I998" s="191"/>
      <c r="J998" s="191"/>
      <c r="K998" s="191"/>
      <c r="L998" s="35" t="str">
        <f t="shared" si="60"/>
        <v/>
      </c>
      <c r="M998" s="34" t="str">
        <f t="shared" si="61"/>
        <v/>
      </c>
      <c r="N998" s="35" t="str">
        <f t="shared" si="62"/>
        <v/>
      </c>
      <c r="O998" s="35" t="str">
        <f t="shared" si="63"/>
        <v/>
      </c>
    </row>
    <row r="999" spans="1:15" ht="18">
      <c r="A999" s="190"/>
      <c r="B999" s="2"/>
      <c r="C999" s="191"/>
      <c r="D999" s="191"/>
      <c r="E999" s="191"/>
      <c r="F999" s="192"/>
      <c r="G999" s="191"/>
      <c r="H999" s="191"/>
      <c r="I999" s="191"/>
      <c r="J999" s="191"/>
      <c r="K999" s="191"/>
      <c r="L999" s="35" t="str">
        <f t="shared" si="60"/>
        <v/>
      </c>
      <c r="M999" s="34" t="str">
        <f t="shared" si="61"/>
        <v/>
      </c>
      <c r="N999" s="35" t="str">
        <f t="shared" si="62"/>
        <v/>
      </c>
      <c r="O999" s="35" t="str">
        <f t="shared" si="63"/>
        <v/>
      </c>
    </row>
    <row r="1000" spans="1:15" ht="18">
      <c r="A1000" s="190"/>
      <c r="B1000" s="2"/>
      <c r="C1000" s="191"/>
      <c r="D1000" s="191"/>
      <c r="E1000" s="191"/>
      <c r="F1000" s="192"/>
      <c r="G1000" s="191"/>
      <c r="H1000" s="191"/>
      <c r="I1000" s="191"/>
      <c r="J1000" s="191"/>
      <c r="K1000" s="191"/>
      <c r="L1000" s="35" t="str">
        <f t="shared" si="60"/>
        <v/>
      </c>
      <c r="M1000" s="34" t="str">
        <f t="shared" si="61"/>
        <v/>
      </c>
      <c r="N1000" s="35" t="str">
        <f t="shared" si="62"/>
        <v/>
      </c>
      <c r="O1000" s="35" t="str">
        <f t="shared" si="63"/>
        <v/>
      </c>
    </row>
    <row r="1001" spans="1:15" ht="18">
      <c r="A1001" s="190"/>
      <c r="B1001" s="2"/>
      <c r="C1001" s="191"/>
      <c r="D1001" s="191"/>
      <c r="E1001" s="191"/>
      <c r="F1001" s="192"/>
      <c r="G1001" s="191"/>
      <c r="H1001" s="191"/>
      <c r="I1001" s="191"/>
      <c r="J1001" s="191"/>
      <c r="K1001" s="191"/>
      <c r="L1001" s="35" t="str">
        <f t="shared" si="60"/>
        <v/>
      </c>
      <c r="M1001" s="34" t="str">
        <f t="shared" si="61"/>
        <v/>
      </c>
      <c r="N1001" s="35" t="str">
        <f t="shared" si="62"/>
        <v/>
      </c>
      <c r="O1001" s="35" t="str">
        <f t="shared" si="63"/>
        <v/>
      </c>
    </row>
    <row r="1002" spans="1:15" ht="18">
      <c r="A1002" s="190"/>
      <c r="B1002" s="2"/>
      <c r="C1002" s="191"/>
      <c r="D1002" s="191"/>
      <c r="E1002" s="191"/>
      <c r="F1002" s="192"/>
      <c r="G1002" s="191"/>
      <c r="H1002" s="191"/>
      <c r="I1002" s="191"/>
      <c r="J1002" s="191"/>
      <c r="K1002" s="191"/>
      <c r="L1002" s="35" t="str">
        <f t="shared" si="60"/>
        <v/>
      </c>
      <c r="M1002" s="34" t="str">
        <f t="shared" si="61"/>
        <v/>
      </c>
      <c r="N1002" s="35" t="str">
        <f t="shared" si="62"/>
        <v/>
      </c>
      <c r="O1002" s="35" t="str">
        <f t="shared" si="63"/>
        <v/>
      </c>
    </row>
    <row r="1003" spans="1:15" ht="18">
      <c r="A1003" s="190"/>
      <c r="B1003" s="2"/>
      <c r="C1003" s="191"/>
      <c r="D1003" s="191"/>
      <c r="E1003" s="191"/>
      <c r="F1003" s="192"/>
      <c r="G1003" s="191"/>
      <c r="H1003" s="191"/>
      <c r="I1003" s="191"/>
      <c r="J1003" s="191"/>
      <c r="K1003" s="191"/>
      <c r="L1003" s="35" t="str">
        <f t="shared" si="60"/>
        <v/>
      </c>
      <c r="M1003" s="34" t="str">
        <f t="shared" si="61"/>
        <v/>
      </c>
      <c r="N1003" s="35" t="str">
        <f t="shared" si="62"/>
        <v/>
      </c>
      <c r="O1003" s="35" t="str">
        <f t="shared" si="63"/>
        <v/>
      </c>
    </row>
    <row r="1004" spans="1:15" ht="18">
      <c r="A1004" s="190"/>
      <c r="B1004" s="2"/>
      <c r="C1004" s="191"/>
      <c r="D1004" s="191"/>
      <c r="E1004" s="191"/>
      <c r="F1004" s="192"/>
      <c r="G1004" s="191"/>
      <c r="H1004" s="191"/>
      <c r="I1004" s="191"/>
      <c r="J1004" s="191"/>
      <c r="K1004" s="191"/>
      <c r="L1004" s="35" t="str">
        <f t="shared" si="60"/>
        <v/>
      </c>
      <c r="M1004" s="34" t="str">
        <f t="shared" si="61"/>
        <v/>
      </c>
      <c r="N1004" s="35" t="str">
        <f t="shared" si="62"/>
        <v/>
      </c>
      <c r="O1004" s="35" t="str">
        <f t="shared" si="63"/>
        <v/>
      </c>
    </row>
    <row r="1005" spans="1:15" ht="18">
      <c r="A1005" s="190"/>
      <c r="B1005" s="2"/>
      <c r="C1005" s="191"/>
      <c r="D1005" s="191"/>
      <c r="E1005" s="191"/>
      <c r="F1005" s="192"/>
      <c r="G1005" s="191"/>
      <c r="H1005" s="191"/>
      <c r="I1005" s="191"/>
      <c r="J1005" s="191"/>
      <c r="K1005" s="191"/>
      <c r="L1005" s="35" t="str">
        <f t="shared" si="60"/>
        <v/>
      </c>
      <c r="M1005" s="34" t="str">
        <f t="shared" si="61"/>
        <v/>
      </c>
      <c r="N1005" s="35" t="str">
        <f t="shared" si="62"/>
        <v/>
      </c>
      <c r="O1005" s="35" t="str">
        <f t="shared" si="63"/>
        <v/>
      </c>
    </row>
    <row r="1006" spans="1:15" ht="18">
      <c r="A1006" s="190"/>
      <c r="B1006" s="2"/>
      <c r="C1006" s="191"/>
      <c r="D1006" s="191"/>
      <c r="E1006" s="191"/>
      <c r="F1006" s="192"/>
      <c r="G1006" s="191"/>
      <c r="H1006" s="191"/>
      <c r="I1006" s="191"/>
      <c r="J1006" s="191"/>
      <c r="K1006" s="191"/>
      <c r="L1006" s="35" t="str">
        <f t="shared" si="60"/>
        <v/>
      </c>
      <c r="M1006" s="34" t="str">
        <f t="shared" si="61"/>
        <v/>
      </c>
      <c r="N1006" s="35" t="str">
        <f t="shared" si="62"/>
        <v/>
      </c>
      <c r="O1006" s="35" t="str">
        <f t="shared" si="63"/>
        <v/>
      </c>
    </row>
    <row r="1007" spans="1:15" ht="18">
      <c r="A1007" s="190"/>
      <c r="B1007" s="2"/>
      <c r="C1007" s="191"/>
      <c r="D1007" s="191"/>
      <c r="E1007" s="191"/>
      <c r="F1007" s="192"/>
      <c r="G1007" s="191"/>
      <c r="H1007" s="191"/>
      <c r="I1007" s="191"/>
      <c r="J1007" s="191"/>
      <c r="K1007" s="191"/>
      <c r="L1007" s="35" t="str">
        <f t="shared" si="60"/>
        <v/>
      </c>
      <c r="M1007" s="34" t="str">
        <f t="shared" si="61"/>
        <v/>
      </c>
      <c r="N1007" s="35" t="str">
        <f t="shared" si="62"/>
        <v/>
      </c>
      <c r="O1007" s="35" t="str">
        <f t="shared" si="63"/>
        <v/>
      </c>
    </row>
    <row r="1008" spans="1:15" ht="18">
      <c r="A1008" s="190"/>
      <c r="B1008" s="2"/>
      <c r="C1008" s="191"/>
      <c r="D1008" s="191"/>
      <c r="E1008" s="191"/>
      <c r="F1008" s="192"/>
      <c r="G1008" s="191"/>
      <c r="H1008" s="191"/>
      <c r="I1008" s="191"/>
      <c r="J1008" s="191"/>
      <c r="K1008" s="191"/>
      <c r="L1008" s="35" t="str">
        <f t="shared" si="60"/>
        <v/>
      </c>
      <c r="M1008" s="34" t="str">
        <f t="shared" si="61"/>
        <v/>
      </c>
      <c r="N1008" s="35" t="str">
        <f t="shared" si="62"/>
        <v/>
      </c>
      <c r="O1008" s="35" t="str">
        <f t="shared" si="63"/>
        <v/>
      </c>
    </row>
    <row r="1009" spans="1:15" ht="18">
      <c r="A1009" s="190"/>
      <c r="B1009" s="2"/>
      <c r="C1009" s="191"/>
      <c r="D1009" s="191"/>
      <c r="E1009" s="191"/>
      <c r="F1009" s="192"/>
      <c r="G1009" s="191"/>
      <c r="H1009" s="191"/>
      <c r="I1009" s="191"/>
      <c r="J1009" s="191"/>
      <c r="K1009" s="191"/>
      <c r="L1009" s="35" t="str">
        <f t="shared" si="60"/>
        <v/>
      </c>
      <c r="M1009" s="34" t="str">
        <f t="shared" si="61"/>
        <v/>
      </c>
      <c r="N1009" s="35" t="str">
        <f t="shared" si="62"/>
        <v/>
      </c>
      <c r="O1009" s="35" t="str">
        <f t="shared" si="63"/>
        <v/>
      </c>
    </row>
    <row r="1010" spans="1:15" ht="18">
      <c r="A1010" s="190"/>
      <c r="B1010" s="2"/>
      <c r="C1010" s="191"/>
      <c r="D1010" s="191"/>
      <c r="E1010" s="191"/>
      <c r="F1010" s="192"/>
      <c r="G1010" s="191"/>
      <c r="H1010" s="191"/>
      <c r="I1010" s="191"/>
      <c r="J1010" s="191"/>
      <c r="K1010" s="191"/>
      <c r="L1010" s="35" t="str">
        <f t="shared" si="60"/>
        <v/>
      </c>
      <c r="M1010" s="34" t="str">
        <f t="shared" si="61"/>
        <v/>
      </c>
      <c r="N1010" s="35" t="str">
        <f t="shared" si="62"/>
        <v/>
      </c>
      <c r="O1010" s="35" t="str">
        <f t="shared" si="63"/>
        <v/>
      </c>
    </row>
    <row r="1011" spans="1:15" ht="18">
      <c r="A1011" s="190"/>
      <c r="B1011" s="2"/>
      <c r="C1011" s="191"/>
      <c r="D1011" s="191"/>
      <c r="E1011" s="191"/>
      <c r="F1011" s="192"/>
      <c r="G1011" s="191"/>
      <c r="H1011" s="191"/>
      <c r="I1011" s="191"/>
      <c r="J1011" s="191"/>
      <c r="K1011" s="191"/>
      <c r="L1011" s="35" t="str">
        <f t="shared" si="60"/>
        <v/>
      </c>
      <c r="M1011" s="34" t="str">
        <f t="shared" si="61"/>
        <v/>
      </c>
      <c r="N1011" s="35" t="str">
        <f t="shared" si="62"/>
        <v/>
      </c>
      <c r="O1011" s="35" t="str">
        <f t="shared" si="63"/>
        <v/>
      </c>
    </row>
    <row r="1012" spans="1:15" ht="18">
      <c r="A1012" s="190"/>
      <c r="B1012" s="2"/>
      <c r="C1012" s="191"/>
      <c r="D1012" s="191"/>
      <c r="E1012" s="191"/>
      <c r="F1012" s="192"/>
      <c r="G1012" s="191"/>
      <c r="H1012" s="191"/>
      <c r="I1012" s="191"/>
      <c r="J1012" s="191"/>
      <c r="K1012" s="191"/>
      <c r="L1012" s="35" t="str">
        <f t="shared" si="60"/>
        <v/>
      </c>
      <c r="M1012" s="34" t="str">
        <f t="shared" si="61"/>
        <v/>
      </c>
      <c r="N1012" s="35" t="str">
        <f t="shared" si="62"/>
        <v/>
      </c>
      <c r="O1012" s="35" t="str">
        <f t="shared" si="63"/>
        <v/>
      </c>
    </row>
    <row r="1013" spans="1:15" ht="18">
      <c r="A1013" s="190"/>
      <c r="B1013" s="2"/>
      <c r="C1013" s="191"/>
      <c r="D1013" s="191"/>
      <c r="E1013" s="191"/>
      <c r="F1013" s="192"/>
      <c r="G1013" s="191"/>
      <c r="H1013" s="191"/>
      <c r="I1013" s="191"/>
      <c r="J1013" s="191"/>
      <c r="K1013" s="191"/>
      <c r="L1013" s="35" t="str">
        <f t="shared" si="60"/>
        <v/>
      </c>
      <c r="M1013" s="34" t="str">
        <f t="shared" si="61"/>
        <v/>
      </c>
      <c r="N1013" s="35" t="str">
        <f t="shared" si="62"/>
        <v/>
      </c>
      <c r="O1013" s="35" t="str">
        <f t="shared" si="63"/>
        <v/>
      </c>
    </row>
    <row r="1014" spans="1:15" ht="18">
      <c r="A1014" s="190"/>
      <c r="B1014" s="2"/>
      <c r="C1014" s="191"/>
      <c r="D1014" s="191"/>
      <c r="E1014" s="191"/>
      <c r="F1014" s="192"/>
      <c r="G1014" s="191"/>
      <c r="H1014" s="191"/>
      <c r="I1014" s="191"/>
      <c r="J1014" s="191"/>
      <c r="K1014" s="191"/>
      <c r="L1014" s="35" t="str">
        <f t="shared" si="60"/>
        <v/>
      </c>
      <c r="M1014" s="34" t="str">
        <f t="shared" si="61"/>
        <v/>
      </c>
      <c r="N1014" s="35" t="str">
        <f t="shared" si="62"/>
        <v/>
      </c>
      <c r="O1014" s="35" t="str">
        <f t="shared" si="63"/>
        <v/>
      </c>
    </row>
    <row r="1015" spans="1:15" ht="18">
      <c r="A1015" s="190"/>
      <c r="B1015" s="2"/>
      <c r="C1015" s="191"/>
      <c r="D1015" s="191"/>
      <c r="E1015" s="191"/>
      <c r="F1015" s="192"/>
      <c r="G1015" s="191"/>
      <c r="H1015" s="191"/>
      <c r="I1015" s="191"/>
      <c r="J1015" s="191"/>
      <c r="K1015" s="191"/>
      <c r="L1015" s="35" t="str">
        <f t="shared" si="60"/>
        <v/>
      </c>
      <c r="M1015" s="34" t="str">
        <f t="shared" si="61"/>
        <v/>
      </c>
      <c r="N1015" s="35" t="str">
        <f t="shared" si="62"/>
        <v/>
      </c>
      <c r="O1015" s="35" t="str">
        <f t="shared" si="63"/>
        <v/>
      </c>
    </row>
    <row r="1016" spans="1:15" ht="18">
      <c r="B1016" s="2"/>
      <c r="L1016" s="35" t="str">
        <f t="shared" si="60"/>
        <v/>
      </c>
      <c r="M1016" s="34" t="str">
        <f t="shared" si="61"/>
        <v/>
      </c>
      <c r="N1016" s="35" t="str">
        <f t="shared" si="62"/>
        <v/>
      </c>
      <c r="O1016" s="35" t="str">
        <f t="shared" si="63"/>
        <v/>
      </c>
    </row>
    <row r="1017" spans="1:15" ht="18">
      <c r="B1017" s="2"/>
      <c r="L1017" s="35" t="str">
        <f t="shared" si="60"/>
        <v/>
      </c>
      <c r="M1017" s="34" t="str">
        <f t="shared" si="61"/>
        <v/>
      </c>
      <c r="N1017" s="35" t="str">
        <f t="shared" si="62"/>
        <v/>
      </c>
      <c r="O1017" s="35" t="str">
        <f t="shared" si="63"/>
        <v/>
      </c>
    </row>
    <row r="1018" spans="1:15" ht="18">
      <c r="B1018" s="2"/>
      <c r="L1018" s="35" t="str">
        <f t="shared" si="60"/>
        <v/>
      </c>
      <c r="M1018" s="34" t="str">
        <f t="shared" si="61"/>
        <v/>
      </c>
      <c r="N1018" s="35" t="str">
        <f t="shared" si="62"/>
        <v/>
      </c>
      <c r="O1018" s="35" t="str">
        <f t="shared" si="63"/>
        <v/>
      </c>
    </row>
    <row r="1019" spans="1:15" ht="18">
      <c r="B1019" s="2"/>
      <c r="L1019" s="35" t="str">
        <f t="shared" si="60"/>
        <v/>
      </c>
      <c r="M1019" s="34" t="str">
        <f t="shared" si="61"/>
        <v/>
      </c>
      <c r="N1019" s="35" t="str">
        <f t="shared" si="62"/>
        <v/>
      </c>
      <c r="O1019" s="35" t="str">
        <f t="shared" si="63"/>
        <v/>
      </c>
    </row>
    <row r="1020" spans="1:15" ht="18">
      <c r="B1020" s="2"/>
      <c r="L1020" s="35" t="str">
        <f t="shared" si="60"/>
        <v/>
      </c>
      <c r="M1020" s="34" t="str">
        <f t="shared" si="61"/>
        <v/>
      </c>
      <c r="N1020" s="35" t="str">
        <f t="shared" si="62"/>
        <v/>
      </c>
      <c r="O1020" s="35" t="str">
        <f t="shared" si="63"/>
        <v/>
      </c>
    </row>
    <row r="1021" spans="1:15" ht="18">
      <c r="B1021" s="2"/>
      <c r="L1021" s="35" t="str">
        <f t="shared" si="60"/>
        <v/>
      </c>
      <c r="M1021" s="34" t="str">
        <f t="shared" si="61"/>
        <v/>
      </c>
      <c r="N1021" s="35" t="str">
        <f t="shared" si="62"/>
        <v/>
      </c>
      <c r="O1021" s="35" t="str">
        <f t="shared" si="63"/>
        <v/>
      </c>
    </row>
    <row r="1022" spans="1:15" ht="18">
      <c r="B1022" s="2"/>
      <c r="L1022" s="35" t="str">
        <f t="shared" si="60"/>
        <v/>
      </c>
      <c r="M1022" s="34" t="str">
        <f t="shared" si="61"/>
        <v/>
      </c>
      <c r="N1022" s="35" t="str">
        <f t="shared" si="62"/>
        <v/>
      </c>
      <c r="O1022" s="35" t="str">
        <f t="shared" si="63"/>
        <v/>
      </c>
    </row>
    <row r="1023" spans="1:15" ht="18">
      <c r="B1023" s="2"/>
      <c r="L1023" s="35" t="str">
        <f t="shared" si="60"/>
        <v/>
      </c>
      <c r="M1023" s="34" t="str">
        <f t="shared" si="61"/>
        <v/>
      </c>
      <c r="N1023" s="35" t="str">
        <f t="shared" si="62"/>
        <v/>
      </c>
      <c r="O1023" s="35" t="str">
        <f t="shared" si="63"/>
        <v/>
      </c>
    </row>
    <row r="1024" spans="1:15" ht="18">
      <c r="B1024" s="2"/>
      <c r="L1024" s="35" t="str">
        <f t="shared" si="60"/>
        <v/>
      </c>
      <c r="M1024" s="34" t="str">
        <f t="shared" si="61"/>
        <v/>
      </c>
      <c r="N1024" s="35" t="str">
        <f t="shared" si="62"/>
        <v/>
      </c>
      <c r="O1024" s="35" t="str">
        <f t="shared" si="63"/>
        <v/>
      </c>
    </row>
    <row r="1025" spans="2:15" ht="18">
      <c r="B1025" s="2"/>
      <c r="L1025" s="35" t="str">
        <f t="shared" si="60"/>
        <v/>
      </c>
      <c r="M1025" s="34" t="str">
        <f t="shared" si="61"/>
        <v/>
      </c>
      <c r="N1025" s="35" t="str">
        <f t="shared" si="62"/>
        <v/>
      </c>
      <c r="O1025" s="35" t="str">
        <f t="shared" si="63"/>
        <v/>
      </c>
    </row>
    <row r="1026" spans="2:15" ht="18">
      <c r="B1026" s="2"/>
      <c r="L1026" s="35" t="str">
        <f t="shared" ref="L1026:L1089" si="64">IF($A1026="","",$D1026&amp;" ("&amp;$G1026&amp;")")</f>
        <v/>
      </c>
      <c r="M1026" s="34" t="str">
        <f t="shared" ref="M1026:M1089" si="65">IF($A1026="","",RIGHT(YEAR($F1026),2))</f>
        <v/>
      </c>
      <c r="N1026" s="35" t="str">
        <f t="shared" ref="N1026:N1089" si="66">IF($A1026="","",$J1026&amp;" "&amp;$I1026&amp;" ("&amp;$M1026&amp;")")</f>
        <v/>
      </c>
      <c r="O1026" s="35" t="str">
        <f t="shared" ref="O1026:O1089" si="67">IF($A1026="","",200000000+$A1026)</f>
        <v/>
      </c>
    </row>
    <row r="1027" spans="2:15" ht="18">
      <c r="B1027" s="2"/>
      <c r="L1027" s="35" t="str">
        <f t="shared" si="64"/>
        <v/>
      </c>
      <c r="M1027" s="34" t="str">
        <f t="shared" si="65"/>
        <v/>
      </c>
      <c r="N1027" s="35" t="str">
        <f t="shared" si="66"/>
        <v/>
      </c>
      <c r="O1027" s="35" t="str">
        <f t="shared" si="67"/>
        <v/>
      </c>
    </row>
    <row r="1028" spans="2:15" ht="18">
      <c r="B1028" s="2"/>
      <c r="L1028" s="35" t="str">
        <f t="shared" si="64"/>
        <v/>
      </c>
      <c r="M1028" s="34" t="str">
        <f t="shared" si="65"/>
        <v/>
      </c>
      <c r="N1028" s="35" t="str">
        <f t="shared" si="66"/>
        <v/>
      </c>
      <c r="O1028" s="35" t="str">
        <f t="shared" si="67"/>
        <v/>
      </c>
    </row>
    <row r="1029" spans="2:15" ht="18">
      <c r="B1029" s="2"/>
      <c r="L1029" s="35" t="str">
        <f t="shared" si="64"/>
        <v/>
      </c>
      <c r="M1029" s="34" t="str">
        <f t="shared" si="65"/>
        <v/>
      </c>
      <c r="N1029" s="35" t="str">
        <f t="shared" si="66"/>
        <v/>
      </c>
      <c r="O1029" s="35" t="str">
        <f t="shared" si="67"/>
        <v/>
      </c>
    </row>
    <row r="1030" spans="2:15" ht="18">
      <c r="B1030" s="2"/>
      <c r="L1030" s="35" t="str">
        <f t="shared" si="64"/>
        <v/>
      </c>
      <c r="M1030" s="34" t="str">
        <f t="shared" si="65"/>
        <v/>
      </c>
      <c r="N1030" s="35" t="str">
        <f t="shared" si="66"/>
        <v/>
      </c>
      <c r="O1030" s="35" t="str">
        <f t="shared" si="67"/>
        <v/>
      </c>
    </row>
    <row r="1031" spans="2:15" ht="18">
      <c r="B1031" s="2"/>
      <c r="L1031" s="35" t="str">
        <f t="shared" si="64"/>
        <v/>
      </c>
      <c r="M1031" s="34" t="str">
        <f t="shared" si="65"/>
        <v/>
      </c>
      <c r="N1031" s="35" t="str">
        <f t="shared" si="66"/>
        <v/>
      </c>
      <c r="O1031" s="35" t="str">
        <f t="shared" si="67"/>
        <v/>
      </c>
    </row>
    <row r="1032" spans="2:15" ht="18">
      <c r="B1032" s="2"/>
      <c r="L1032" s="35" t="str">
        <f t="shared" si="64"/>
        <v/>
      </c>
      <c r="M1032" s="34" t="str">
        <f t="shared" si="65"/>
        <v/>
      </c>
      <c r="N1032" s="35" t="str">
        <f t="shared" si="66"/>
        <v/>
      </c>
      <c r="O1032" s="35" t="str">
        <f t="shared" si="67"/>
        <v/>
      </c>
    </row>
    <row r="1033" spans="2:15" ht="18">
      <c r="B1033" s="2"/>
      <c r="L1033" s="35" t="str">
        <f t="shared" si="64"/>
        <v/>
      </c>
      <c r="M1033" s="34" t="str">
        <f t="shared" si="65"/>
        <v/>
      </c>
      <c r="N1033" s="35" t="str">
        <f t="shared" si="66"/>
        <v/>
      </c>
      <c r="O1033" s="35" t="str">
        <f t="shared" si="67"/>
        <v/>
      </c>
    </row>
    <row r="1034" spans="2:15" ht="18">
      <c r="B1034" s="2"/>
      <c r="L1034" s="35" t="str">
        <f t="shared" si="64"/>
        <v/>
      </c>
      <c r="M1034" s="34" t="str">
        <f t="shared" si="65"/>
        <v/>
      </c>
      <c r="N1034" s="35" t="str">
        <f t="shared" si="66"/>
        <v/>
      </c>
      <c r="O1034" s="35" t="str">
        <f t="shared" si="67"/>
        <v/>
      </c>
    </row>
    <row r="1035" spans="2:15" ht="18">
      <c r="B1035" s="2"/>
      <c r="L1035" s="35" t="str">
        <f t="shared" si="64"/>
        <v/>
      </c>
      <c r="M1035" s="34" t="str">
        <f t="shared" si="65"/>
        <v/>
      </c>
      <c r="N1035" s="35" t="str">
        <f t="shared" si="66"/>
        <v/>
      </c>
      <c r="O1035" s="35" t="str">
        <f t="shared" si="67"/>
        <v/>
      </c>
    </row>
    <row r="1036" spans="2:15" ht="18">
      <c r="B1036" s="2"/>
      <c r="L1036" s="35" t="str">
        <f t="shared" si="64"/>
        <v/>
      </c>
      <c r="M1036" s="34" t="str">
        <f t="shared" si="65"/>
        <v/>
      </c>
      <c r="N1036" s="35" t="str">
        <f t="shared" si="66"/>
        <v/>
      </c>
      <c r="O1036" s="35" t="str">
        <f t="shared" si="67"/>
        <v/>
      </c>
    </row>
    <row r="1037" spans="2:15" ht="18">
      <c r="B1037" s="2"/>
      <c r="L1037" s="35" t="str">
        <f t="shared" si="64"/>
        <v/>
      </c>
      <c r="M1037" s="34" t="str">
        <f t="shared" si="65"/>
        <v/>
      </c>
      <c r="N1037" s="35" t="str">
        <f t="shared" si="66"/>
        <v/>
      </c>
      <c r="O1037" s="35" t="str">
        <f t="shared" si="67"/>
        <v/>
      </c>
    </row>
    <row r="1038" spans="2:15" ht="18">
      <c r="B1038" s="2"/>
      <c r="L1038" s="35" t="str">
        <f t="shared" si="64"/>
        <v/>
      </c>
      <c r="M1038" s="34" t="str">
        <f t="shared" si="65"/>
        <v/>
      </c>
      <c r="N1038" s="35" t="str">
        <f t="shared" si="66"/>
        <v/>
      </c>
      <c r="O1038" s="35" t="str">
        <f t="shared" si="67"/>
        <v/>
      </c>
    </row>
    <row r="1039" spans="2:15" ht="18">
      <c r="B1039" s="2"/>
      <c r="L1039" s="35" t="str">
        <f t="shared" si="64"/>
        <v/>
      </c>
      <c r="M1039" s="34" t="str">
        <f t="shared" si="65"/>
        <v/>
      </c>
      <c r="N1039" s="35" t="str">
        <f t="shared" si="66"/>
        <v/>
      </c>
      <c r="O1039" s="35" t="str">
        <f t="shared" si="67"/>
        <v/>
      </c>
    </row>
    <row r="1040" spans="2:15" ht="18">
      <c r="B1040" s="2"/>
      <c r="L1040" s="35" t="str">
        <f t="shared" si="64"/>
        <v/>
      </c>
      <c r="M1040" s="34" t="str">
        <f t="shared" si="65"/>
        <v/>
      </c>
      <c r="N1040" s="35" t="str">
        <f t="shared" si="66"/>
        <v/>
      </c>
      <c r="O1040" s="35" t="str">
        <f t="shared" si="67"/>
        <v/>
      </c>
    </row>
    <row r="1041" spans="2:15" ht="18">
      <c r="B1041" s="2"/>
      <c r="L1041" s="35" t="str">
        <f t="shared" si="64"/>
        <v/>
      </c>
      <c r="M1041" s="34" t="str">
        <f t="shared" si="65"/>
        <v/>
      </c>
      <c r="N1041" s="35" t="str">
        <f t="shared" si="66"/>
        <v/>
      </c>
      <c r="O1041" s="35" t="str">
        <f t="shared" si="67"/>
        <v/>
      </c>
    </row>
    <row r="1042" spans="2:15" ht="18">
      <c r="B1042" s="2"/>
      <c r="L1042" s="35" t="str">
        <f t="shared" si="64"/>
        <v/>
      </c>
      <c r="M1042" s="34" t="str">
        <f t="shared" si="65"/>
        <v/>
      </c>
      <c r="N1042" s="35" t="str">
        <f t="shared" si="66"/>
        <v/>
      </c>
      <c r="O1042" s="35" t="str">
        <f t="shared" si="67"/>
        <v/>
      </c>
    </row>
    <row r="1043" spans="2:15" ht="18">
      <c r="B1043" s="2"/>
      <c r="L1043" s="35" t="str">
        <f t="shared" si="64"/>
        <v/>
      </c>
      <c r="M1043" s="34" t="str">
        <f t="shared" si="65"/>
        <v/>
      </c>
      <c r="N1043" s="35" t="str">
        <f t="shared" si="66"/>
        <v/>
      </c>
      <c r="O1043" s="35" t="str">
        <f t="shared" si="67"/>
        <v/>
      </c>
    </row>
    <row r="1044" spans="2:15" ht="18">
      <c r="B1044" s="2"/>
      <c r="L1044" s="35" t="str">
        <f t="shared" si="64"/>
        <v/>
      </c>
      <c r="M1044" s="34" t="str">
        <f t="shared" si="65"/>
        <v/>
      </c>
      <c r="N1044" s="35" t="str">
        <f t="shared" si="66"/>
        <v/>
      </c>
      <c r="O1044" s="35" t="str">
        <f t="shared" si="67"/>
        <v/>
      </c>
    </row>
    <row r="1045" spans="2:15" ht="18">
      <c r="B1045" s="2"/>
      <c r="L1045" s="35" t="str">
        <f t="shared" si="64"/>
        <v/>
      </c>
      <c r="M1045" s="34" t="str">
        <f t="shared" si="65"/>
        <v/>
      </c>
      <c r="N1045" s="35" t="str">
        <f t="shared" si="66"/>
        <v/>
      </c>
      <c r="O1045" s="35" t="str">
        <f t="shared" si="67"/>
        <v/>
      </c>
    </row>
    <row r="1046" spans="2:15" ht="18">
      <c r="B1046" s="2"/>
      <c r="L1046" s="35" t="str">
        <f t="shared" si="64"/>
        <v/>
      </c>
      <c r="M1046" s="34" t="str">
        <f t="shared" si="65"/>
        <v/>
      </c>
      <c r="N1046" s="35" t="str">
        <f t="shared" si="66"/>
        <v/>
      </c>
      <c r="O1046" s="35" t="str">
        <f t="shared" si="67"/>
        <v/>
      </c>
    </row>
    <row r="1047" spans="2:15" ht="18">
      <c r="B1047" s="2"/>
      <c r="L1047" s="35" t="str">
        <f t="shared" si="64"/>
        <v/>
      </c>
      <c r="M1047" s="34" t="str">
        <f t="shared" si="65"/>
        <v/>
      </c>
      <c r="N1047" s="35" t="str">
        <f t="shared" si="66"/>
        <v/>
      </c>
      <c r="O1047" s="35" t="str">
        <f t="shared" si="67"/>
        <v/>
      </c>
    </row>
    <row r="1048" spans="2:15" ht="18">
      <c r="B1048" s="2"/>
      <c r="L1048" s="35" t="str">
        <f t="shared" si="64"/>
        <v/>
      </c>
      <c r="M1048" s="34" t="str">
        <f t="shared" si="65"/>
        <v/>
      </c>
      <c r="N1048" s="35" t="str">
        <f t="shared" si="66"/>
        <v/>
      </c>
      <c r="O1048" s="35" t="str">
        <f t="shared" si="67"/>
        <v/>
      </c>
    </row>
    <row r="1049" spans="2:15" ht="18">
      <c r="B1049" s="2"/>
      <c r="L1049" s="35" t="str">
        <f t="shared" si="64"/>
        <v/>
      </c>
      <c r="M1049" s="34" t="str">
        <f t="shared" si="65"/>
        <v/>
      </c>
      <c r="N1049" s="35" t="str">
        <f t="shared" si="66"/>
        <v/>
      </c>
      <c r="O1049" s="35" t="str">
        <f t="shared" si="67"/>
        <v/>
      </c>
    </row>
    <row r="1050" spans="2:15" ht="18">
      <c r="B1050" s="2"/>
      <c r="L1050" s="35" t="str">
        <f t="shared" si="64"/>
        <v/>
      </c>
      <c r="M1050" s="34" t="str">
        <f t="shared" si="65"/>
        <v/>
      </c>
      <c r="N1050" s="35" t="str">
        <f t="shared" si="66"/>
        <v/>
      </c>
      <c r="O1050" s="35" t="str">
        <f t="shared" si="67"/>
        <v/>
      </c>
    </row>
    <row r="1051" spans="2:15" ht="18">
      <c r="B1051" s="2"/>
      <c r="L1051" s="35" t="str">
        <f t="shared" si="64"/>
        <v/>
      </c>
      <c r="M1051" s="34" t="str">
        <f t="shared" si="65"/>
        <v/>
      </c>
      <c r="N1051" s="35" t="str">
        <f t="shared" si="66"/>
        <v/>
      </c>
      <c r="O1051" s="35" t="str">
        <f t="shared" si="67"/>
        <v/>
      </c>
    </row>
    <row r="1052" spans="2:15" ht="18">
      <c r="B1052" s="2"/>
      <c r="L1052" s="35" t="str">
        <f t="shared" si="64"/>
        <v/>
      </c>
      <c r="M1052" s="34" t="str">
        <f t="shared" si="65"/>
        <v/>
      </c>
      <c r="N1052" s="35" t="str">
        <f t="shared" si="66"/>
        <v/>
      </c>
      <c r="O1052" s="35" t="str">
        <f t="shared" si="67"/>
        <v/>
      </c>
    </row>
    <row r="1053" spans="2:15" ht="18">
      <c r="B1053" s="2"/>
      <c r="L1053" s="35" t="str">
        <f t="shared" si="64"/>
        <v/>
      </c>
      <c r="M1053" s="34" t="str">
        <f t="shared" si="65"/>
        <v/>
      </c>
      <c r="N1053" s="35" t="str">
        <f t="shared" si="66"/>
        <v/>
      </c>
      <c r="O1053" s="35" t="str">
        <f t="shared" si="67"/>
        <v/>
      </c>
    </row>
    <row r="1054" spans="2:15" ht="18">
      <c r="B1054" s="2"/>
      <c r="L1054" s="35" t="str">
        <f t="shared" si="64"/>
        <v/>
      </c>
      <c r="M1054" s="34" t="str">
        <f t="shared" si="65"/>
        <v/>
      </c>
      <c r="N1054" s="35" t="str">
        <f t="shared" si="66"/>
        <v/>
      </c>
      <c r="O1054" s="35" t="str">
        <f t="shared" si="67"/>
        <v/>
      </c>
    </row>
    <row r="1055" spans="2:15" ht="18">
      <c r="B1055" s="2"/>
      <c r="L1055" s="35" t="str">
        <f t="shared" si="64"/>
        <v/>
      </c>
      <c r="M1055" s="34" t="str">
        <f t="shared" si="65"/>
        <v/>
      </c>
      <c r="N1055" s="35" t="str">
        <f t="shared" si="66"/>
        <v/>
      </c>
      <c r="O1055" s="35" t="str">
        <f t="shared" si="67"/>
        <v/>
      </c>
    </row>
    <row r="1056" spans="2:15" ht="18">
      <c r="B1056" s="2"/>
      <c r="L1056" s="35" t="str">
        <f t="shared" si="64"/>
        <v/>
      </c>
      <c r="M1056" s="34" t="str">
        <f t="shared" si="65"/>
        <v/>
      </c>
      <c r="N1056" s="35" t="str">
        <f t="shared" si="66"/>
        <v/>
      </c>
      <c r="O1056" s="35" t="str">
        <f t="shared" si="67"/>
        <v/>
      </c>
    </row>
    <row r="1057" spans="2:15" ht="18">
      <c r="B1057" s="2"/>
      <c r="L1057" s="35" t="str">
        <f t="shared" si="64"/>
        <v/>
      </c>
      <c r="M1057" s="34" t="str">
        <f t="shared" si="65"/>
        <v/>
      </c>
      <c r="N1057" s="35" t="str">
        <f t="shared" si="66"/>
        <v/>
      </c>
      <c r="O1057" s="35" t="str">
        <f t="shared" si="67"/>
        <v/>
      </c>
    </row>
    <row r="1058" spans="2:15" ht="18">
      <c r="B1058" s="2"/>
      <c r="L1058" s="35" t="str">
        <f t="shared" si="64"/>
        <v/>
      </c>
      <c r="M1058" s="34" t="str">
        <f t="shared" si="65"/>
        <v/>
      </c>
      <c r="N1058" s="35" t="str">
        <f t="shared" si="66"/>
        <v/>
      </c>
      <c r="O1058" s="35" t="str">
        <f t="shared" si="67"/>
        <v/>
      </c>
    </row>
    <row r="1059" spans="2:15" ht="18">
      <c r="B1059" s="2"/>
      <c r="L1059" s="35" t="str">
        <f t="shared" si="64"/>
        <v/>
      </c>
      <c r="M1059" s="34" t="str">
        <f t="shared" si="65"/>
        <v/>
      </c>
      <c r="N1059" s="35" t="str">
        <f t="shared" si="66"/>
        <v/>
      </c>
      <c r="O1059" s="35" t="str">
        <f t="shared" si="67"/>
        <v/>
      </c>
    </row>
    <row r="1060" spans="2:15" ht="18">
      <c r="B1060" s="2"/>
      <c r="L1060" s="35" t="str">
        <f t="shared" si="64"/>
        <v/>
      </c>
      <c r="M1060" s="34" t="str">
        <f t="shared" si="65"/>
        <v/>
      </c>
      <c r="N1060" s="35" t="str">
        <f t="shared" si="66"/>
        <v/>
      </c>
      <c r="O1060" s="35" t="str">
        <f t="shared" si="67"/>
        <v/>
      </c>
    </row>
    <row r="1061" spans="2:15" ht="18">
      <c r="B1061" s="2"/>
      <c r="L1061" s="35" t="str">
        <f t="shared" si="64"/>
        <v/>
      </c>
      <c r="M1061" s="34" t="str">
        <f t="shared" si="65"/>
        <v/>
      </c>
      <c r="N1061" s="35" t="str">
        <f t="shared" si="66"/>
        <v/>
      </c>
      <c r="O1061" s="35" t="str">
        <f t="shared" si="67"/>
        <v/>
      </c>
    </row>
    <row r="1062" spans="2:15" ht="18">
      <c r="B1062" s="2"/>
      <c r="L1062" s="35" t="str">
        <f t="shared" si="64"/>
        <v/>
      </c>
      <c r="M1062" s="34" t="str">
        <f t="shared" si="65"/>
        <v/>
      </c>
      <c r="N1062" s="35" t="str">
        <f t="shared" si="66"/>
        <v/>
      </c>
      <c r="O1062" s="35" t="str">
        <f t="shared" si="67"/>
        <v/>
      </c>
    </row>
    <row r="1063" spans="2:15" ht="18">
      <c r="B1063" s="2"/>
      <c r="L1063" s="35" t="str">
        <f t="shared" si="64"/>
        <v/>
      </c>
      <c r="M1063" s="34" t="str">
        <f t="shared" si="65"/>
        <v/>
      </c>
      <c r="N1063" s="35" t="str">
        <f t="shared" si="66"/>
        <v/>
      </c>
      <c r="O1063" s="35" t="str">
        <f t="shared" si="67"/>
        <v/>
      </c>
    </row>
    <row r="1064" spans="2:15" ht="18">
      <c r="B1064" s="2"/>
      <c r="L1064" s="35" t="str">
        <f t="shared" si="64"/>
        <v/>
      </c>
      <c r="M1064" s="34" t="str">
        <f t="shared" si="65"/>
        <v/>
      </c>
      <c r="N1064" s="35" t="str">
        <f t="shared" si="66"/>
        <v/>
      </c>
      <c r="O1064" s="35" t="str">
        <f t="shared" si="67"/>
        <v/>
      </c>
    </row>
    <row r="1065" spans="2:15" ht="18">
      <c r="B1065" s="2"/>
      <c r="L1065" s="35" t="str">
        <f t="shared" si="64"/>
        <v/>
      </c>
      <c r="M1065" s="34" t="str">
        <f t="shared" si="65"/>
        <v/>
      </c>
      <c r="N1065" s="35" t="str">
        <f t="shared" si="66"/>
        <v/>
      </c>
      <c r="O1065" s="35" t="str">
        <f t="shared" si="67"/>
        <v/>
      </c>
    </row>
    <row r="1066" spans="2:15" ht="18">
      <c r="B1066" s="2"/>
      <c r="L1066" s="35" t="str">
        <f t="shared" si="64"/>
        <v/>
      </c>
      <c r="M1066" s="34" t="str">
        <f t="shared" si="65"/>
        <v/>
      </c>
      <c r="N1066" s="35" t="str">
        <f t="shared" si="66"/>
        <v/>
      </c>
      <c r="O1066" s="35" t="str">
        <f t="shared" si="67"/>
        <v/>
      </c>
    </row>
    <row r="1067" spans="2:15" ht="18">
      <c r="B1067" s="2"/>
      <c r="L1067" s="35" t="str">
        <f t="shared" si="64"/>
        <v/>
      </c>
      <c r="M1067" s="34" t="str">
        <f t="shared" si="65"/>
        <v/>
      </c>
      <c r="N1067" s="35" t="str">
        <f t="shared" si="66"/>
        <v/>
      </c>
      <c r="O1067" s="35" t="str">
        <f t="shared" si="67"/>
        <v/>
      </c>
    </row>
    <row r="1068" spans="2:15" ht="18">
      <c r="B1068" s="2"/>
      <c r="L1068" s="35" t="str">
        <f t="shared" si="64"/>
        <v/>
      </c>
      <c r="M1068" s="34" t="str">
        <f t="shared" si="65"/>
        <v/>
      </c>
      <c r="N1068" s="35" t="str">
        <f t="shared" si="66"/>
        <v/>
      </c>
      <c r="O1068" s="35" t="str">
        <f t="shared" si="67"/>
        <v/>
      </c>
    </row>
    <row r="1069" spans="2:15" ht="18">
      <c r="B1069" s="2"/>
      <c r="L1069" s="35" t="str">
        <f t="shared" si="64"/>
        <v/>
      </c>
      <c r="M1069" s="34" t="str">
        <f t="shared" si="65"/>
        <v/>
      </c>
      <c r="N1069" s="35" t="str">
        <f t="shared" si="66"/>
        <v/>
      </c>
      <c r="O1069" s="35" t="str">
        <f t="shared" si="67"/>
        <v/>
      </c>
    </row>
    <row r="1070" spans="2:15" ht="18">
      <c r="B1070" s="2"/>
      <c r="L1070" s="35" t="str">
        <f t="shared" si="64"/>
        <v/>
      </c>
      <c r="M1070" s="34" t="str">
        <f t="shared" si="65"/>
        <v/>
      </c>
      <c r="N1070" s="35" t="str">
        <f t="shared" si="66"/>
        <v/>
      </c>
      <c r="O1070" s="35" t="str">
        <f t="shared" si="67"/>
        <v/>
      </c>
    </row>
    <row r="1071" spans="2:15" ht="18">
      <c r="B1071" s="2"/>
      <c r="L1071" s="35" t="str">
        <f t="shared" si="64"/>
        <v/>
      </c>
      <c r="M1071" s="34" t="str">
        <f t="shared" si="65"/>
        <v/>
      </c>
      <c r="N1071" s="35" t="str">
        <f t="shared" si="66"/>
        <v/>
      </c>
      <c r="O1071" s="35" t="str">
        <f t="shared" si="67"/>
        <v/>
      </c>
    </row>
    <row r="1072" spans="2:15" ht="18">
      <c r="B1072" s="2"/>
      <c r="L1072" s="35" t="str">
        <f t="shared" si="64"/>
        <v/>
      </c>
      <c r="M1072" s="34" t="str">
        <f t="shared" si="65"/>
        <v/>
      </c>
      <c r="N1072" s="35" t="str">
        <f t="shared" si="66"/>
        <v/>
      </c>
      <c r="O1072" s="35" t="str">
        <f t="shared" si="67"/>
        <v/>
      </c>
    </row>
    <row r="1073" spans="2:15" ht="18">
      <c r="B1073" s="2"/>
      <c r="L1073" s="35" t="str">
        <f t="shared" si="64"/>
        <v/>
      </c>
      <c r="M1073" s="34" t="str">
        <f t="shared" si="65"/>
        <v/>
      </c>
      <c r="N1073" s="35" t="str">
        <f t="shared" si="66"/>
        <v/>
      </c>
      <c r="O1073" s="35" t="str">
        <f t="shared" si="67"/>
        <v/>
      </c>
    </row>
    <row r="1074" spans="2:15" ht="18">
      <c r="B1074" s="2"/>
      <c r="L1074" s="35" t="str">
        <f t="shared" si="64"/>
        <v/>
      </c>
      <c r="M1074" s="34" t="str">
        <f t="shared" si="65"/>
        <v/>
      </c>
      <c r="N1074" s="35" t="str">
        <f t="shared" si="66"/>
        <v/>
      </c>
      <c r="O1074" s="35" t="str">
        <f t="shared" si="67"/>
        <v/>
      </c>
    </row>
    <row r="1075" spans="2:15" ht="18">
      <c r="B1075" s="2"/>
      <c r="L1075" s="35" t="str">
        <f t="shared" si="64"/>
        <v/>
      </c>
      <c r="M1075" s="34" t="str">
        <f t="shared" si="65"/>
        <v/>
      </c>
      <c r="N1075" s="35" t="str">
        <f t="shared" si="66"/>
        <v/>
      </c>
      <c r="O1075" s="35" t="str">
        <f t="shared" si="67"/>
        <v/>
      </c>
    </row>
    <row r="1076" spans="2:15" ht="18">
      <c r="B1076" s="2"/>
      <c r="L1076" s="35" t="str">
        <f t="shared" si="64"/>
        <v/>
      </c>
      <c r="M1076" s="34" t="str">
        <f t="shared" si="65"/>
        <v/>
      </c>
      <c r="N1076" s="35" t="str">
        <f t="shared" si="66"/>
        <v/>
      </c>
      <c r="O1076" s="35" t="str">
        <f t="shared" si="67"/>
        <v/>
      </c>
    </row>
    <row r="1077" spans="2:15" ht="18">
      <c r="B1077" s="2"/>
      <c r="L1077" s="35" t="str">
        <f t="shared" si="64"/>
        <v/>
      </c>
      <c r="M1077" s="34" t="str">
        <f t="shared" si="65"/>
        <v/>
      </c>
      <c r="N1077" s="35" t="str">
        <f t="shared" si="66"/>
        <v/>
      </c>
      <c r="O1077" s="35" t="str">
        <f t="shared" si="67"/>
        <v/>
      </c>
    </row>
    <row r="1078" spans="2:15" ht="18">
      <c r="B1078" s="2"/>
      <c r="L1078" s="35" t="str">
        <f t="shared" si="64"/>
        <v/>
      </c>
      <c r="M1078" s="34" t="str">
        <f t="shared" si="65"/>
        <v/>
      </c>
      <c r="N1078" s="35" t="str">
        <f t="shared" si="66"/>
        <v/>
      </c>
      <c r="O1078" s="35" t="str">
        <f t="shared" si="67"/>
        <v/>
      </c>
    </row>
    <row r="1079" spans="2:15" ht="18">
      <c r="B1079" s="2"/>
      <c r="L1079" s="35" t="str">
        <f t="shared" si="64"/>
        <v/>
      </c>
      <c r="M1079" s="34" t="str">
        <f t="shared" si="65"/>
        <v/>
      </c>
      <c r="N1079" s="35" t="str">
        <f t="shared" si="66"/>
        <v/>
      </c>
      <c r="O1079" s="35" t="str">
        <f t="shared" si="67"/>
        <v/>
      </c>
    </row>
    <row r="1080" spans="2:15" ht="18">
      <c r="B1080" s="2"/>
      <c r="L1080" s="35" t="str">
        <f t="shared" si="64"/>
        <v/>
      </c>
      <c r="M1080" s="34" t="str">
        <f t="shared" si="65"/>
        <v/>
      </c>
      <c r="N1080" s="35" t="str">
        <f t="shared" si="66"/>
        <v/>
      </c>
      <c r="O1080" s="35" t="str">
        <f t="shared" si="67"/>
        <v/>
      </c>
    </row>
    <row r="1081" spans="2:15" ht="18">
      <c r="B1081" s="2"/>
      <c r="L1081" s="35" t="str">
        <f t="shared" si="64"/>
        <v/>
      </c>
      <c r="M1081" s="34" t="str">
        <f t="shared" si="65"/>
        <v/>
      </c>
      <c r="N1081" s="35" t="str">
        <f t="shared" si="66"/>
        <v/>
      </c>
      <c r="O1081" s="35" t="str">
        <f t="shared" si="67"/>
        <v/>
      </c>
    </row>
    <row r="1082" spans="2:15" ht="18">
      <c r="B1082" s="2"/>
      <c r="L1082" s="35" t="str">
        <f t="shared" si="64"/>
        <v/>
      </c>
      <c r="M1082" s="34" t="str">
        <f t="shared" si="65"/>
        <v/>
      </c>
      <c r="N1082" s="35" t="str">
        <f t="shared" si="66"/>
        <v/>
      </c>
      <c r="O1082" s="35" t="str">
        <f t="shared" si="67"/>
        <v/>
      </c>
    </row>
    <row r="1083" spans="2:15" ht="18">
      <c r="B1083" s="2"/>
      <c r="L1083" s="35" t="str">
        <f t="shared" si="64"/>
        <v/>
      </c>
      <c r="M1083" s="34" t="str">
        <f t="shared" si="65"/>
        <v/>
      </c>
      <c r="N1083" s="35" t="str">
        <f t="shared" si="66"/>
        <v/>
      </c>
      <c r="O1083" s="35" t="str">
        <f t="shared" si="67"/>
        <v/>
      </c>
    </row>
    <row r="1084" spans="2:15" ht="18">
      <c r="B1084" s="2"/>
      <c r="L1084" s="35" t="str">
        <f t="shared" si="64"/>
        <v/>
      </c>
      <c r="M1084" s="34" t="str">
        <f t="shared" si="65"/>
        <v/>
      </c>
      <c r="N1084" s="35" t="str">
        <f t="shared" si="66"/>
        <v/>
      </c>
      <c r="O1084" s="35" t="str">
        <f t="shared" si="67"/>
        <v/>
      </c>
    </row>
    <row r="1085" spans="2:15" ht="18">
      <c r="B1085" s="2"/>
      <c r="L1085" s="35" t="str">
        <f t="shared" si="64"/>
        <v/>
      </c>
      <c r="M1085" s="34" t="str">
        <f t="shared" si="65"/>
        <v/>
      </c>
      <c r="N1085" s="35" t="str">
        <f t="shared" si="66"/>
        <v/>
      </c>
      <c r="O1085" s="35" t="str">
        <f t="shared" si="67"/>
        <v/>
      </c>
    </row>
    <row r="1086" spans="2:15" ht="18">
      <c r="B1086" s="2"/>
      <c r="L1086" s="35" t="str">
        <f t="shared" si="64"/>
        <v/>
      </c>
      <c r="M1086" s="34" t="str">
        <f t="shared" si="65"/>
        <v/>
      </c>
      <c r="N1086" s="35" t="str">
        <f t="shared" si="66"/>
        <v/>
      </c>
      <c r="O1086" s="35" t="str">
        <f t="shared" si="67"/>
        <v/>
      </c>
    </row>
    <row r="1087" spans="2:15" ht="18">
      <c r="B1087" s="2"/>
      <c r="L1087" s="35" t="str">
        <f t="shared" si="64"/>
        <v/>
      </c>
      <c r="M1087" s="34" t="str">
        <f t="shared" si="65"/>
        <v/>
      </c>
      <c r="N1087" s="35" t="str">
        <f t="shared" si="66"/>
        <v/>
      </c>
      <c r="O1087" s="35" t="str">
        <f t="shared" si="67"/>
        <v/>
      </c>
    </row>
    <row r="1088" spans="2:15" ht="18">
      <c r="B1088" s="2"/>
      <c r="L1088" s="35" t="str">
        <f t="shared" si="64"/>
        <v/>
      </c>
      <c r="M1088" s="34" t="str">
        <f t="shared" si="65"/>
        <v/>
      </c>
      <c r="N1088" s="35" t="str">
        <f t="shared" si="66"/>
        <v/>
      </c>
      <c r="O1088" s="35" t="str">
        <f t="shared" si="67"/>
        <v/>
      </c>
    </row>
    <row r="1089" spans="2:15" ht="18">
      <c r="B1089" s="2"/>
      <c r="L1089" s="35" t="str">
        <f t="shared" si="64"/>
        <v/>
      </c>
      <c r="M1089" s="34" t="str">
        <f t="shared" si="65"/>
        <v/>
      </c>
      <c r="N1089" s="35" t="str">
        <f t="shared" si="66"/>
        <v/>
      </c>
      <c r="O1089" s="35" t="str">
        <f t="shared" si="67"/>
        <v/>
      </c>
    </row>
    <row r="1090" spans="2:15" ht="18">
      <c r="B1090" s="2"/>
      <c r="L1090" s="35" t="str">
        <f t="shared" ref="L1090:L1153" si="68">IF($A1090="","",$D1090&amp;" ("&amp;$G1090&amp;")")</f>
        <v/>
      </c>
      <c r="M1090" s="34" t="str">
        <f t="shared" ref="M1090:M1153" si="69">IF($A1090="","",RIGHT(YEAR($F1090),2))</f>
        <v/>
      </c>
      <c r="N1090" s="35" t="str">
        <f t="shared" ref="N1090:N1153" si="70">IF($A1090="","",$J1090&amp;" "&amp;$I1090&amp;" ("&amp;$M1090&amp;")")</f>
        <v/>
      </c>
      <c r="O1090" s="35" t="str">
        <f t="shared" ref="O1090:O1153" si="71">IF($A1090="","",200000000+$A1090)</f>
        <v/>
      </c>
    </row>
    <row r="1091" spans="2:15" ht="18">
      <c r="B1091" s="2"/>
      <c r="L1091" s="35" t="str">
        <f t="shared" si="68"/>
        <v/>
      </c>
      <c r="M1091" s="34" t="str">
        <f t="shared" si="69"/>
        <v/>
      </c>
      <c r="N1091" s="35" t="str">
        <f t="shared" si="70"/>
        <v/>
      </c>
      <c r="O1091" s="35" t="str">
        <f t="shared" si="71"/>
        <v/>
      </c>
    </row>
    <row r="1092" spans="2:15" ht="18">
      <c r="B1092" s="2"/>
      <c r="L1092" s="35" t="str">
        <f t="shared" si="68"/>
        <v/>
      </c>
      <c r="M1092" s="34" t="str">
        <f t="shared" si="69"/>
        <v/>
      </c>
      <c r="N1092" s="35" t="str">
        <f t="shared" si="70"/>
        <v/>
      </c>
      <c r="O1092" s="35" t="str">
        <f t="shared" si="71"/>
        <v/>
      </c>
    </row>
    <row r="1093" spans="2:15" ht="18">
      <c r="B1093" s="2"/>
      <c r="L1093" s="35" t="str">
        <f t="shared" si="68"/>
        <v/>
      </c>
      <c r="M1093" s="34" t="str">
        <f t="shared" si="69"/>
        <v/>
      </c>
      <c r="N1093" s="35" t="str">
        <f t="shared" si="70"/>
        <v/>
      </c>
      <c r="O1093" s="35" t="str">
        <f t="shared" si="71"/>
        <v/>
      </c>
    </row>
    <row r="1094" spans="2:15" ht="18">
      <c r="B1094" s="2"/>
      <c r="L1094" s="35" t="str">
        <f t="shared" si="68"/>
        <v/>
      </c>
      <c r="M1094" s="34" t="str">
        <f t="shared" si="69"/>
        <v/>
      </c>
      <c r="N1094" s="35" t="str">
        <f t="shared" si="70"/>
        <v/>
      </c>
      <c r="O1094" s="35" t="str">
        <f t="shared" si="71"/>
        <v/>
      </c>
    </row>
    <row r="1095" spans="2:15" ht="18">
      <c r="B1095" s="2"/>
      <c r="L1095" s="35" t="str">
        <f t="shared" si="68"/>
        <v/>
      </c>
      <c r="M1095" s="34" t="str">
        <f t="shared" si="69"/>
        <v/>
      </c>
      <c r="N1095" s="35" t="str">
        <f t="shared" si="70"/>
        <v/>
      </c>
      <c r="O1095" s="35" t="str">
        <f t="shared" si="71"/>
        <v/>
      </c>
    </row>
    <row r="1096" spans="2:15" ht="18">
      <c r="B1096" s="2"/>
      <c r="L1096" s="35" t="str">
        <f t="shared" si="68"/>
        <v/>
      </c>
      <c r="M1096" s="34" t="str">
        <f t="shared" si="69"/>
        <v/>
      </c>
      <c r="N1096" s="35" t="str">
        <f t="shared" si="70"/>
        <v/>
      </c>
      <c r="O1096" s="35" t="str">
        <f t="shared" si="71"/>
        <v/>
      </c>
    </row>
    <row r="1097" spans="2:15" ht="18">
      <c r="B1097" s="2"/>
      <c r="L1097" s="35" t="str">
        <f t="shared" si="68"/>
        <v/>
      </c>
      <c r="M1097" s="34" t="str">
        <f t="shared" si="69"/>
        <v/>
      </c>
      <c r="N1097" s="35" t="str">
        <f t="shared" si="70"/>
        <v/>
      </c>
      <c r="O1097" s="35" t="str">
        <f t="shared" si="71"/>
        <v/>
      </c>
    </row>
    <row r="1098" spans="2:15" ht="18">
      <c r="B1098" s="2"/>
      <c r="L1098" s="35" t="str">
        <f t="shared" si="68"/>
        <v/>
      </c>
      <c r="M1098" s="34" t="str">
        <f t="shared" si="69"/>
        <v/>
      </c>
      <c r="N1098" s="35" t="str">
        <f t="shared" si="70"/>
        <v/>
      </c>
      <c r="O1098" s="35" t="str">
        <f t="shared" si="71"/>
        <v/>
      </c>
    </row>
    <row r="1099" spans="2:15" ht="18">
      <c r="B1099" s="2"/>
      <c r="L1099" s="35" t="str">
        <f t="shared" si="68"/>
        <v/>
      </c>
      <c r="M1099" s="34" t="str">
        <f t="shared" si="69"/>
        <v/>
      </c>
      <c r="N1099" s="35" t="str">
        <f t="shared" si="70"/>
        <v/>
      </c>
      <c r="O1099" s="35" t="str">
        <f t="shared" si="71"/>
        <v/>
      </c>
    </row>
    <row r="1100" spans="2:15" ht="18">
      <c r="B1100" s="2"/>
      <c r="L1100" s="35" t="str">
        <f t="shared" si="68"/>
        <v/>
      </c>
      <c r="M1100" s="34" t="str">
        <f t="shared" si="69"/>
        <v/>
      </c>
      <c r="N1100" s="35" t="str">
        <f t="shared" si="70"/>
        <v/>
      </c>
      <c r="O1100" s="35" t="str">
        <f t="shared" si="71"/>
        <v/>
      </c>
    </row>
    <row r="1101" spans="2:15" ht="18">
      <c r="B1101" s="2"/>
      <c r="L1101" s="35" t="str">
        <f t="shared" si="68"/>
        <v/>
      </c>
      <c r="M1101" s="34" t="str">
        <f t="shared" si="69"/>
        <v/>
      </c>
      <c r="N1101" s="35" t="str">
        <f t="shared" si="70"/>
        <v/>
      </c>
      <c r="O1101" s="35" t="str">
        <f t="shared" si="71"/>
        <v/>
      </c>
    </row>
    <row r="1102" spans="2:15" ht="18">
      <c r="B1102" s="2"/>
      <c r="L1102" s="35" t="str">
        <f t="shared" si="68"/>
        <v/>
      </c>
      <c r="M1102" s="34" t="str">
        <f t="shared" si="69"/>
        <v/>
      </c>
      <c r="N1102" s="35" t="str">
        <f t="shared" si="70"/>
        <v/>
      </c>
      <c r="O1102" s="35" t="str">
        <f t="shared" si="71"/>
        <v/>
      </c>
    </row>
    <row r="1103" spans="2:15" ht="18">
      <c r="B1103" s="2"/>
      <c r="L1103" s="35" t="str">
        <f t="shared" si="68"/>
        <v/>
      </c>
      <c r="M1103" s="34" t="str">
        <f t="shared" si="69"/>
        <v/>
      </c>
      <c r="N1103" s="35" t="str">
        <f t="shared" si="70"/>
        <v/>
      </c>
      <c r="O1103" s="35" t="str">
        <f t="shared" si="71"/>
        <v/>
      </c>
    </row>
    <row r="1104" spans="2:15" ht="18">
      <c r="B1104" s="2"/>
      <c r="L1104" s="35" t="str">
        <f t="shared" si="68"/>
        <v/>
      </c>
      <c r="M1104" s="34" t="str">
        <f t="shared" si="69"/>
        <v/>
      </c>
      <c r="N1104" s="35" t="str">
        <f t="shared" si="70"/>
        <v/>
      </c>
      <c r="O1104" s="35" t="str">
        <f t="shared" si="71"/>
        <v/>
      </c>
    </row>
    <row r="1105" spans="2:15" ht="18">
      <c r="B1105" s="2"/>
      <c r="L1105" s="35" t="str">
        <f t="shared" si="68"/>
        <v/>
      </c>
      <c r="M1105" s="34" t="str">
        <f t="shared" si="69"/>
        <v/>
      </c>
      <c r="N1105" s="35" t="str">
        <f t="shared" si="70"/>
        <v/>
      </c>
      <c r="O1105" s="35" t="str">
        <f t="shared" si="71"/>
        <v/>
      </c>
    </row>
    <row r="1106" spans="2:15" ht="18">
      <c r="B1106" s="2"/>
      <c r="L1106" s="35" t="str">
        <f t="shared" si="68"/>
        <v/>
      </c>
      <c r="M1106" s="34" t="str">
        <f t="shared" si="69"/>
        <v/>
      </c>
      <c r="N1106" s="35" t="str">
        <f t="shared" si="70"/>
        <v/>
      </c>
      <c r="O1106" s="35" t="str">
        <f t="shared" si="71"/>
        <v/>
      </c>
    </row>
    <row r="1107" spans="2:15" ht="18">
      <c r="B1107" s="2"/>
      <c r="L1107" s="35" t="str">
        <f t="shared" si="68"/>
        <v/>
      </c>
      <c r="M1107" s="34" t="str">
        <f t="shared" si="69"/>
        <v/>
      </c>
      <c r="N1107" s="35" t="str">
        <f t="shared" si="70"/>
        <v/>
      </c>
      <c r="O1107" s="35" t="str">
        <f t="shared" si="71"/>
        <v/>
      </c>
    </row>
    <row r="1108" spans="2:15" ht="18">
      <c r="B1108" s="2"/>
      <c r="L1108" s="35" t="str">
        <f t="shared" si="68"/>
        <v/>
      </c>
      <c r="M1108" s="34" t="str">
        <f t="shared" si="69"/>
        <v/>
      </c>
      <c r="N1108" s="35" t="str">
        <f t="shared" si="70"/>
        <v/>
      </c>
      <c r="O1108" s="35" t="str">
        <f t="shared" si="71"/>
        <v/>
      </c>
    </row>
    <row r="1109" spans="2:15" ht="18">
      <c r="B1109" s="2"/>
      <c r="L1109" s="35" t="str">
        <f t="shared" si="68"/>
        <v/>
      </c>
      <c r="M1109" s="34" t="str">
        <f t="shared" si="69"/>
        <v/>
      </c>
      <c r="N1109" s="35" t="str">
        <f t="shared" si="70"/>
        <v/>
      </c>
      <c r="O1109" s="35" t="str">
        <f t="shared" si="71"/>
        <v/>
      </c>
    </row>
    <row r="1110" spans="2:15" ht="18">
      <c r="B1110" s="2"/>
      <c r="L1110" s="35" t="str">
        <f t="shared" si="68"/>
        <v/>
      </c>
      <c r="M1110" s="34" t="str">
        <f t="shared" si="69"/>
        <v/>
      </c>
      <c r="N1110" s="35" t="str">
        <f t="shared" si="70"/>
        <v/>
      </c>
      <c r="O1110" s="35" t="str">
        <f t="shared" si="71"/>
        <v/>
      </c>
    </row>
    <row r="1111" spans="2:15" ht="18">
      <c r="B1111" s="2"/>
      <c r="L1111" s="35" t="str">
        <f t="shared" si="68"/>
        <v/>
      </c>
      <c r="M1111" s="34" t="str">
        <f t="shared" si="69"/>
        <v/>
      </c>
      <c r="N1111" s="35" t="str">
        <f t="shared" si="70"/>
        <v/>
      </c>
      <c r="O1111" s="35" t="str">
        <f t="shared" si="71"/>
        <v/>
      </c>
    </row>
    <row r="1112" spans="2:15" ht="18">
      <c r="B1112" s="2"/>
      <c r="L1112" s="35" t="str">
        <f t="shared" si="68"/>
        <v/>
      </c>
      <c r="M1112" s="34" t="str">
        <f t="shared" si="69"/>
        <v/>
      </c>
      <c r="N1112" s="35" t="str">
        <f t="shared" si="70"/>
        <v/>
      </c>
      <c r="O1112" s="35" t="str">
        <f t="shared" si="71"/>
        <v/>
      </c>
    </row>
    <row r="1113" spans="2:15" ht="18">
      <c r="B1113" s="2"/>
      <c r="L1113" s="35" t="str">
        <f t="shared" si="68"/>
        <v/>
      </c>
      <c r="M1113" s="34" t="str">
        <f t="shared" si="69"/>
        <v/>
      </c>
      <c r="N1113" s="35" t="str">
        <f t="shared" si="70"/>
        <v/>
      </c>
      <c r="O1113" s="35" t="str">
        <f t="shared" si="71"/>
        <v/>
      </c>
    </row>
    <row r="1114" spans="2:15" ht="18">
      <c r="B1114" s="2"/>
      <c r="L1114" s="35" t="str">
        <f t="shared" si="68"/>
        <v/>
      </c>
      <c r="M1114" s="34" t="str">
        <f t="shared" si="69"/>
        <v/>
      </c>
      <c r="N1114" s="35" t="str">
        <f t="shared" si="70"/>
        <v/>
      </c>
      <c r="O1114" s="35" t="str">
        <f t="shared" si="71"/>
        <v/>
      </c>
    </row>
    <row r="1115" spans="2:15" ht="18">
      <c r="B1115" s="2"/>
      <c r="L1115" s="35" t="str">
        <f t="shared" si="68"/>
        <v/>
      </c>
      <c r="M1115" s="34" t="str">
        <f t="shared" si="69"/>
        <v/>
      </c>
      <c r="N1115" s="35" t="str">
        <f t="shared" si="70"/>
        <v/>
      </c>
      <c r="O1115" s="35" t="str">
        <f t="shared" si="71"/>
        <v/>
      </c>
    </row>
    <row r="1116" spans="2:15" ht="18">
      <c r="B1116" s="2"/>
      <c r="L1116" s="35" t="str">
        <f t="shared" si="68"/>
        <v/>
      </c>
      <c r="M1116" s="34" t="str">
        <f t="shared" si="69"/>
        <v/>
      </c>
      <c r="N1116" s="35" t="str">
        <f t="shared" si="70"/>
        <v/>
      </c>
      <c r="O1116" s="35" t="str">
        <f t="shared" si="71"/>
        <v/>
      </c>
    </row>
    <row r="1117" spans="2:15" ht="18">
      <c r="B1117" s="2"/>
      <c r="L1117" s="35" t="str">
        <f t="shared" si="68"/>
        <v/>
      </c>
      <c r="M1117" s="34" t="str">
        <f t="shared" si="69"/>
        <v/>
      </c>
      <c r="N1117" s="35" t="str">
        <f t="shared" si="70"/>
        <v/>
      </c>
      <c r="O1117" s="35" t="str">
        <f t="shared" si="71"/>
        <v/>
      </c>
    </row>
    <row r="1118" spans="2:15" ht="18">
      <c r="B1118" s="2"/>
      <c r="L1118" s="35" t="str">
        <f t="shared" si="68"/>
        <v/>
      </c>
      <c r="M1118" s="34" t="str">
        <f t="shared" si="69"/>
        <v/>
      </c>
      <c r="N1118" s="35" t="str">
        <f t="shared" si="70"/>
        <v/>
      </c>
      <c r="O1118" s="35" t="str">
        <f t="shared" si="71"/>
        <v/>
      </c>
    </row>
    <row r="1119" spans="2:15" ht="18">
      <c r="B1119" s="2"/>
      <c r="L1119" s="35" t="str">
        <f t="shared" si="68"/>
        <v/>
      </c>
      <c r="M1119" s="34" t="str">
        <f t="shared" si="69"/>
        <v/>
      </c>
      <c r="N1119" s="35" t="str">
        <f t="shared" si="70"/>
        <v/>
      </c>
      <c r="O1119" s="35" t="str">
        <f t="shared" si="71"/>
        <v/>
      </c>
    </row>
    <row r="1120" spans="2:15" ht="18">
      <c r="B1120" s="2"/>
      <c r="L1120" s="35" t="str">
        <f t="shared" si="68"/>
        <v/>
      </c>
      <c r="M1120" s="34" t="str">
        <f t="shared" si="69"/>
        <v/>
      </c>
      <c r="N1120" s="35" t="str">
        <f t="shared" si="70"/>
        <v/>
      </c>
      <c r="O1120" s="35" t="str">
        <f t="shared" si="71"/>
        <v/>
      </c>
    </row>
    <row r="1121" spans="2:15" ht="18">
      <c r="B1121" s="2"/>
      <c r="L1121" s="35" t="str">
        <f t="shared" si="68"/>
        <v/>
      </c>
      <c r="M1121" s="34" t="str">
        <f t="shared" si="69"/>
        <v/>
      </c>
      <c r="N1121" s="35" t="str">
        <f t="shared" si="70"/>
        <v/>
      </c>
      <c r="O1121" s="35" t="str">
        <f t="shared" si="71"/>
        <v/>
      </c>
    </row>
    <row r="1122" spans="2:15" ht="18">
      <c r="B1122" s="2"/>
      <c r="L1122" s="35" t="str">
        <f t="shared" si="68"/>
        <v/>
      </c>
      <c r="M1122" s="34" t="str">
        <f t="shared" si="69"/>
        <v/>
      </c>
      <c r="N1122" s="35" t="str">
        <f t="shared" si="70"/>
        <v/>
      </c>
      <c r="O1122" s="35" t="str">
        <f t="shared" si="71"/>
        <v/>
      </c>
    </row>
    <row r="1123" spans="2:15" ht="18">
      <c r="B1123" s="2"/>
      <c r="L1123" s="35" t="str">
        <f t="shared" si="68"/>
        <v/>
      </c>
      <c r="M1123" s="34" t="str">
        <f t="shared" si="69"/>
        <v/>
      </c>
      <c r="N1123" s="35" t="str">
        <f t="shared" si="70"/>
        <v/>
      </c>
      <c r="O1123" s="35" t="str">
        <f t="shared" si="71"/>
        <v/>
      </c>
    </row>
    <row r="1124" spans="2:15" ht="18">
      <c r="B1124" s="2"/>
      <c r="L1124" s="35" t="str">
        <f t="shared" si="68"/>
        <v/>
      </c>
      <c r="M1124" s="34" t="str">
        <f t="shared" si="69"/>
        <v/>
      </c>
      <c r="N1124" s="35" t="str">
        <f t="shared" si="70"/>
        <v/>
      </c>
      <c r="O1124" s="35" t="str">
        <f t="shared" si="71"/>
        <v/>
      </c>
    </row>
    <row r="1125" spans="2:15" ht="18">
      <c r="B1125" s="2"/>
      <c r="L1125" s="35" t="str">
        <f t="shared" si="68"/>
        <v/>
      </c>
      <c r="M1125" s="34" t="str">
        <f t="shared" si="69"/>
        <v/>
      </c>
      <c r="N1125" s="35" t="str">
        <f t="shared" si="70"/>
        <v/>
      </c>
      <c r="O1125" s="35" t="str">
        <f t="shared" si="71"/>
        <v/>
      </c>
    </row>
    <row r="1126" spans="2:15" ht="18">
      <c r="B1126" s="2"/>
      <c r="L1126" s="35" t="str">
        <f t="shared" si="68"/>
        <v/>
      </c>
      <c r="M1126" s="34" t="str">
        <f t="shared" si="69"/>
        <v/>
      </c>
      <c r="N1126" s="35" t="str">
        <f t="shared" si="70"/>
        <v/>
      </c>
      <c r="O1126" s="35" t="str">
        <f t="shared" si="71"/>
        <v/>
      </c>
    </row>
    <row r="1127" spans="2:15" ht="18">
      <c r="B1127" s="2"/>
      <c r="L1127" s="35" t="str">
        <f t="shared" si="68"/>
        <v/>
      </c>
      <c r="M1127" s="34" t="str">
        <f t="shared" si="69"/>
        <v/>
      </c>
      <c r="N1127" s="35" t="str">
        <f t="shared" si="70"/>
        <v/>
      </c>
      <c r="O1127" s="35" t="str">
        <f t="shared" si="71"/>
        <v/>
      </c>
    </row>
    <row r="1128" spans="2:15" ht="18">
      <c r="B1128" s="2"/>
      <c r="L1128" s="35" t="str">
        <f t="shared" si="68"/>
        <v/>
      </c>
      <c r="M1128" s="34" t="str">
        <f t="shared" si="69"/>
        <v/>
      </c>
      <c r="N1128" s="35" t="str">
        <f t="shared" si="70"/>
        <v/>
      </c>
      <c r="O1128" s="35" t="str">
        <f t="shared" si="71"/>
        <v/>
      </c>
    </row>
    <row r="1129" spans="2:15" ht="18">
      <c r="B1129" s="2"/>
      <c r="L1129" s="35" t="str">
        <f t="shared" si="68"/>
        <v/>
      </c>
      <c r="M1129" s="34" t="str">
        <f t="shared" si="69"/>
        <v/>
      </c>
      <c r="N1129" s="35" t="str">
        <f t="shared" si="70"/>
        <v/>
      </c>
      <c r="O1129" s="35" t="str">
        <f t="shared" si="71"/>
        <v/>
      </c>
    </row>
    <row r="1130" spans="2:15" ht="18">
      <c r="B1130" s="2"/>
      <c r="L1130" s="35" t="str">
        <f t="shared" si="68"/>
        <v/>
      </c>
      <c r="M1130" s="34" t="str">
        <f t="shared" si="69"/>
        <v/>
      </c>
      <c r="N1130" s="35" t="str">
        <f t="shared" si="70"/>
        <v/>
      </c>
      <c r="O1130" s="35" t="str">
        <f t="shared" si="71"/>
        <v/>
      </c>
    </row>
    <row r="1131" spans="2:15" ht="18">
      <c r="B1131" s="2"/>
      <c r="L1131" s="35" t="str">
        <f t="shared" si="68"/>
        <v/>
      </c>
      <c r="M1131" s="34" t="str">
        <f t="shared" si="69"/>
        <v/>
      </c>
      <c r="N1131" s="35" t="str">
        <f t="shared" si="70"/>
        <v/>
      </c>
      <c r="O1131" s="35" t="str">
        <f t="shared" si="71"/>
        <v/>
      </c>
    </row>
    <row r="1132" spans="2:15" ht="18">
      <c r="B1132" s="2"/>
      <c r="L1132" s="35" t="str">
        <f t="shared" si="68"/>
        <v/>
      </c>
      <c r="M1132" s="34" t="str">
        <f t="shared" si="69"/>
        <v/>
      </c>
      <c r="N1132" s="35" t="str">
        <f t="shared" si="70"/>
        <v/>
      </c>
      <c r="O1132" s="35" t="str">
        <f t="shared" si="71"/>
        <v/>
      </c>
    </row>
    <row r="1133" spans="2:15" ht="18">
      <c r="B1133" s="2"/>
      <c r="L1133" s="35" t="str">
        <f t="shared" si="68"/>
        <v/>
      </c>
      <c r="M1133" s="34" t="str">
        <f t="shared" si="69"/>
        <v/>
      </c>
      <c r="N1133" s="35" t="str">
        <f t="shared" si="70"/>
        <v/>
      </c>
      <c r="O1133" s="35" t="str">
        <f t="shared" si="71"/>
        <v/>
      </c>
    </row>
    <row r="1134" spans="2:15" ht="18">
      <c r="B1134" s="2"/>
      <c r="L1134" s="35" t="str">
        <f t="shared" si="68"/>
        <v/>
      </c>
      <c r="M1134" s="34" t="str">
        <f t="shared" si="69"/>
        <v/>
      </c>
      <c r="N1134" s="35" t="str">
        <f t="shared" si="70"/>
        <v/>
      </c>
      <c r="O1134" s="35" t="str">
        <f t="shared" si="71"/>
        <v/>
      </c>
    </row>
    <row r="1135" spans="2:15" ht="18">
      <c r="B1135" s="2"/>
      <c r="L1135" s="35" t="str">
        <f t="shared" si="68"/>
        <v/>
      </c>
      <c r="M1135" s="34" t="str">
        <f t="shared" si="69"/>
        <v/>
      </c>
      <c r="N1135" s="35" t="str">
        <f t="shared" si="70"/>
        <v/>
      </c>
      <c r="O1135" s="35" t="str">
        <f t="shared" si="71"/>
        <v/>
      </c>
    </row>
    <row r="1136" spans="2:15" ht="18">
      <c r="B1136" s="2"/>
      <c r="L1136" s="35" t="str">
        <f t="shared" si="68"/>
        <v/>
      </c>
      <c r="M1136" s="34" t="str">
        <f t="shared" si="69"/>
        <v/>
      </c>
      <c r="N1136" s="35" t="str">
        <f t="shared" si="70"/>
        <v/>
      </c>
      <c r="O1136" s="35" t="str">
        <f t="shared" si="71"/>
        <v/>
      </c>
    </row>
    <row r="1137" spans="2:15" ht="18">
      <c r="B1137" s="2"/>
      <c r="L1137" s="35" t="str">
        <f t="shared" si="68"/>
        <v/>
      </c>
      <c r="M1137" s="34" t="str">
        <f t="shared" si="69"/>
        <v/>
      </c>
      <c r="N1137" s="35" t="str">
        <f t="shared" si="70"/>
        <v/>
      </c>
      <c r="O1137" s="35" t="str">
        <f t="shared" si="71"/>
        <v/>
      </c>
    </row>
    <row r="1138" spans="2:15" ht="18">
      <c r="B1138" s="2"/>
      <c r="L1138" s="35" t="str">
        <f t="shared" si="68"/>
        <v/>
      </c>
      <c r="M1138" s="34" t="str">
        <f t="shared" si="69"/>
        <v/>
      </c>
      <c r="N1138" s="35" t="str">
        <f t="shared" si="70"/>
        <v/>
      </c>
      <c r="O1138" s="35" t="str">
        <f t="shared" si="71"/>
        <v/>
      </c>
    </row>
    <row r="1139" spans="2:15" ht="18">
      <c r="B1139" s="2"/>
      <c r="L1139" s="35" t="str">
        <f t="shared" si="68"/>
        <v/>
      </c>
      <c r="M1139" s="34" t="str">
        <f t="shared" si="69"/>
        <v/>
      </c>
      <c r="N1139" s="35" t="str">
        <f t="shared" si="70"/>
        <v/>
      </c>
      <c r="O1139" s="35" t="str">
        <f t="shared" si="71"/>
        <v/>
      </c>
    </row>
    <row r="1140" spans="2:15" ht="18">
      <c r="B1140" s="2"/>
      <c r="L1140" s="35" t="str">
        <f t="shared" si="68"/>
        <v/>
      </c>
      <c r="M1140" s="34" t="str">
        <f t="shared" si="69"/>
        <v/>
      </c>
      <c r="N1140" s="35" t="str">
        <f t="shared" si="70"/>
        <v/>
      </c>
      <c r="O1140" s="35" t="str">
        <f t="shared" si="71"/>
        <v/>
      </c>
    </row>
    <row r="1141" spans="2:15" ht="18">
      <c r="B1141" s="2"/>
      <c r="L1141" s="35" t="str">
        <f t="shared" si="68"/>
        <v/>
      </c>
      <c r="M1141" s="34" t="str">
        <f t="shared" si="69"/>
        <v/>
      </c>
      <c r="N1141" s="35" t="str">
        <f t="shared" si="70"/>
        <v/>
      </c>
      <c r="O1141" s="35" t="str">
        <f t="shared" si="71"/>
        <v/>
      </c>
    </row>
    <row r="1142" spans="2:15" ht="18">
      <c r="B1142" s="2"/>
      <c r="L1142" s="35" t="str">
        <f t="shared" si="68"/>
        <v/>
      </c>
      <c r="M1142" s="34" t="str">
        <f t="shared" si="69"/>
        <v/>
      </c>
      <c r="N1142" s="35" t="str">
        <f t="shared" si="70"/>
        <v/>
      </c>
      <c r="O1142" s="35" t="str">
        <f t="shared" si="71"/>
        <v/>
      </c>
    </row>
    <row r="1143" spans="2:15" ht="18">
      <c r="B1143" s="2"/>
      <c r="L1143" s="35" t="str">
        <f t="shared" si="68"/>
        <v/>
      </c>
      <c r="M1143" s="34" t="str">
        <f t="shared" si="69"/>
        <v/>
      </c>
      <c r="N1143" s="35" t="str">
        <f t="shared" si="70"/>
        <v/>
      </c>
      <c r="O1143" s="35" t="str">
        <f t="shared" si="71"/>
        <v/>
      </c>
    </row>
    <row r="1144" spans="2:15" ht="18">
      <c r="B1144" s="2"/>
      <c r="L1144" s="35" t="str">
        <f t="shared" si="68"/>
        <v/>
      </c>
      <c r="M1144" s="34" t="str">
        <f t="shared" si="69"/>
        <v/>
      </c>
      <c r="N1144" s="35" t="str">
        <f t="shared" si="70"/>
        <v/>
      </c>
      <c r="O1144" s="35" t="str">
        <f t="shared" si="71"/>
        <v/>
      </c>
    </row>
    <row r="1145" spans="2:15" ht="18">
      <c r="B1145" s="2"/>
      <c r="L1145" s="35" t="str">
        <f t="shared" si="68"/>
        <v/>
      </c>
      <c r="M1145" s="34" t="str">
        <f t="shared" si="69"/>
        <v/>
      </c>
      <c r="N1145" s="35" t="str">
        <f t="shared" si="70"/>
        <v/>
      </c>
      <c r="O1145" s="35" t="str">
        <f t="shared" si="71"/>
        <v/>
      </c>
    </row>
    <row r="1146" spans="2:15" ht="18">
      <c r="B1146" s="2"/>
      <c r="L1146" s="35" t="str">
        <f t="shared" si="68"/>
        <v/>
      </c>
      <c r="M1146" s="34" t="str">
        <f t="shared" si="69"/>
        <v/>
      </c>
      <c r="N1146" s="35" t="str">
        <f t="shared" si="70"/>
        <v/>
      </c>
      <c r="O1146" s="35" t="str">
        <f t="shared" si="71"/>
        <v/>
      </c>
    </row>
    <row r="1147" spans="2:15" ht="18">
      <c r="B1147" s="2"/>
      <c r="L1147" s="35" t="str">
        <f t="shared" si="68"/>
        <v/>
      </c>
      <c r="M1147" s="34" t="str">
        <f t="shared" si="69"/>
        <v/>
      </c>
      <c r="N1147" s="35" t="str">
        <f t="shared" si="70"/>
        <v/>
      </c>
      <c r="O1147" s="35" t="str">
        <f t="shared" si="71"/>
        <v/>
      </c>
    </row>
    <row r="1148" spans="2:15" ht="18">
      <c r="B1148" s="2"/>
      <c r="L1148" s="35" t="str">
        <f t="shared" si="68"/>
        <v/>
      </c>
      <c r="M1148" s="34" t="str">
        <f t="shared" si="69"/>
        <v/>
      </c>
      <c r="N1148" s="35" t="str">
        <f t="shared" si="70"/>
        <v/>
      </c>
      <c r="O1148" s="35" t="str">
        <f t="shared" si="71"/>
        <v/>
      </c>
    </row>
    <row r="1149" spans="2:15" ht="18">
      <c r="B1149" s="2"/>
      <c r="L1149" s="35" t="str">
        <f t="shared" si="68"/>
        <v/>
      </c>
      <c r="M1149" s="34" t="str">
        <f t="shared" si="69"/>
        <v/>
      </c>
      <c r="N1149" s="35" t="str">
        <f t="shared" si="70"/>
        <v/>
      </c>
      <c r="O1149" s="35" t="str">
        <f t="shared" si="71"/>
        <v/>
      </c>
    </row>
    <row r="1150" spans="2:15" ht="18">
      <c r="B1150" s="2"/>
      <c r="L1150" s="35" t="str">
        <f t="shared" si="68"/>
        <v/>
      </c>
      <c r="M1150" s="34" t="str">
        <f t="shared" si="69"/>
        <v/>
      </c>
      <c r="N1150" s="35" t="str">
        <f t="shared" si="70"/>
        <v/>
      </c>
      <c r="O1150" s="35" t="str">
        <f t="shared" si="71"/>
        <v/>
      </c>
    </row>
    <row r="1151" spans="2:15" ht="18">
      <c r="B1151" s="2"/>
      <c r="L1151" s="35" t="str">
        <f t="shared" si="68"/>
        <v/>
      </c>
      <c r="M1151" s="34" t="str">
        <f t="shared" si="69"/>
        <v/>
      </c>
      <c r="N1151" s="35" t="str">
        <f t="shared" si="70"/>
        <v/>
      </c>
      <c r="O1151" s="35" t="str">
        <f t="shared" si="71"/>
        <v/>
      </c>
    </row>
    <row r="1152" spans="2:15" ht="18">
      <c r="B1152" s="2"/>
      <c r="L1152" s="35" t="str">
        <f t="shared" si="68"/>
        <v/>
      </c>
      <c r="M1152" s="34" t="str">
        <f t="shared" si="69"/>
        <v/>
      </c>
      <c r="N1152" s="35" t="str">
        <f t="shared" si="70"/>
        <v/>
      </c>
      <c r="O1152" s="35" t="str">
        <f t="shared" si="71"/>
        <v/>
      </c>
    </row>
    <row r="1153" spans="2:15" ht="18">
      <c r="B1153" s="2"/>
      <c r="L1153" s="35" t="str">
        <f t="shared" si="68"/>
        <v/>
      </c>
      <c r="M1153" s="34" t="str">
        <f t="shared" si="69"/>
        <v/>
      </c>
      <c r="N1153" s="35" t="str">
        <f t="shared" si="70"/>
        <v/>
      </c>
      <c r="O1153" s="35" t="str">
        <f t="shared" si="71"/>
        <v/>
      </c>
    </row>
    <row r="1154" spans="2:15" ht="18">
      <c r="B1154" s="2"/>
      <c r="L1154" s="35" t="str">
        <f t="shared" ref="L1154:L1217" si="72">IF($A1154="","",$D1154&amp;" ("&amp;$G1154&amp;")")</f>
        <v/>
      </c>
      <c r="M1154" s="34" t="str">
        <f t="shared" ref="M1154:M1217" si="73">IF($A1154="","",RIGHT(YEAR($F1154),2))</f>
        <v/>
      </c>
      <c r="N1154" s="35" t="str">
        <f t="shared" ref="N1154:N1217" si="74">IF($A1154="","",$J1154&amp;" "&amp;$I1154&amp;" ("&amp;$M1154&amp;")")</f>
        <v/>
      </c>
      <c r="O1154" s="35" t="str">
        <f t="shared" ref="O1154:O1217" si="75">IF($A1154="","",200000000+$A1154)</f>
        <v/>
      </c>
    </row>
    <row r="1155" spans="2:15" ht="18">
      <c r="B1155" s="2"/>
      <c r="L1155" s="35" t="str">
        <f t="shared" si="72"/>
        <v/>
      </c>
      <c r="M1155" s="34" t="str">
        <f t="shared" si="73"/>
        <v/>
      </c>
      <c r="N1155" s="35" t="str">
        <f t="shared" si="74"/>
        <v/>
      </c>
      <c r="O1155" s="35" t="str">
        <f t="shared" si="75"/>
        <v/>
      </c>
    </row>
    <row r="1156" spans="2:15" ht="18">
      <c r="B1156" s="2"/>
      <c r="L1156" s="35" t="str">
        <f t="shared" si="72"/>
        <v/>
      </c>
      <c r="M1156" s="34" t="str">
        <f t="shared" si="73"/>
        <v/>
      </c>
      <c r="N1156" s="35" t="str">
        <f t="shared" si="74"/>
        <v/>
      </c>
      <c r="O1156" s="35" t="str">
        <f t="shared" si="75"/>
        <v/>
      </c>
    </row>
    <row r="1157" spans="2:15" ht="18">
      <c r="B1157" s="2"/>
      <c r="L1157" s="35" t="str">
        <f t="shared" si="72"/>
        <v/>
      </c>
      <c r="M1157" s="34" t="str">
        <f t="shared" si="73"/>
        <v/>
      </c>
      <c r="N1157" s="35" t="str">
        <f t="shared" si="74"/>
        <v/>
      </c>
      <c r="O1157" s="35" t="str">
        <f t="shared" si="75"/>
        <v/>
      </c>
    </row>
    <row r="1158" spans="2:15" ht="18">
      <c r="B1158" s="2"/>
      <c r="L1158" s="35" t="str">
        <f t="shared" si="72"/>
        <v/>
      </c>
      <c r="M1158" s="34" t="str">
        <f t="shared" si="73"/>
        <v/>
      </c>
      <c r="N1158" s="35" t="str">
        <f t="shared" si="74"/>
        <v/>
      </c>
      <c r="O1158" s="35" t="str">
        <f t="shared" si="75"/>
        <v/>
      </c>
    </row>
    <row r="1159" spans="2:15" ht="18">
      <c r="B1159" s="2"/>
      <c r="L1159" s="35" t="str">
        <f t="shared" si="72"/>
        <v/>
      </c>
      <c r="M1159" s="34" t="str">
        <f t="shared" si="73"/>
        <v/>
      </c>
      <c r="N1159" s="35" t="str">
        <f t="shared" si="74"/>
        <v/>
      </c>
      <c r="O1159" s="35" t="str">
        <f t="shared" si="75"/>
        <v/>
      </c>
    </row>
    <row r="1160" spans="2:15" ht="18">
      <c r="B1160" s="2"/>
      <c r="L1160" s="35" t="str">
        <f t="shared" si="72"/>
        <v/>
      </c>
      <c r="M1160" s="34" t="str">
        <f t="shared" si="73"/>
        <v/>
      </c>
      <c r="N1160" s="35" t="str">
        <f t="shared" si="74"/>
        <v/>
      </c>
      <c r="O1160" s="35" t="str">
        <f t="shared" si="75"/>
        <v/>
      </c>
    </row>
    <row r="1161" spans="2:15" ht="18">
      <c r="B1161" s="2"/>
      <c r="L1161" s="35" t="str">
        <f t="shared" si="72"/>
        <v/>
      </c>
      <c r="M1161" s="34" t="str">
        <f t="shared" si="73"/>
        <v/>
      </c>
      <c r="N1161" s="35" t="str">
        <f t="shared" si="74"/>
        <v/>
      </c>
      <c r="O1161" s="35" t="str">
        <f t="shared" si="75"/>
        <v/>
      </c>
    </row>
    <row r="1162" spans="2:15" ht="18">
      <c r="B1162" s="2"/>
      <c r="L1162" s="35" t="str">
        <f t="shared" si="72"/>
        <v/>
      </c>
      <c r="M1162" s="34" t="str">
        <f t="shared" si="73"/>
        <v/>
      </c>
      <c r="N1162" s="35" t="str">
        <f t="shared" si="74"/>
        <v/>
      </c>
      <c r="O1162" s="35" t="str">
        <f t="shared" si="75"/>
        <v/>
      </c>
    </row>
    <row r="1163" spans="2:15" ht="18">
      <c r="B1163" s="2"/>
      <c r="L1163" s="35" t="str">
        <f t="shared" si="72"/>
        <v/>
      </c>
      <c r="M1163" s="34" t="str">
        <f t="shared" si="73"/>
        <v/>
      </c>
      <c r="N1163" s="35" t="str">
        <f t="shared" si="74"/>
        <v/>
      </c>
      <c r="O1163" s="35" t="str">
        <f t="shared" si="75"/>
        <v/>
      </c>
    </row>
    <row r="1164" spans="2:15" ht="18">
      <c r="B1164" s="2"/>
      <c r="L1164" s="35" t="str">
        <f t="shared" si="72"/>
        <v/>
      </c>
      <c r="M1164" s="34" t="str">
        <f t="shared" si="73"/>
        <v/>
      </c>
      <c r="N1164" s="35" t="str">
        <f t="shared" si="74"/>
        <v/>
      </c>
      <c r="O1164" s="35" t="str">
        <f t="shared" si="75"/>
        <v/>
      </c>
    </row>
    <row r="1165" spans="2:15" ht="18">
      <c r="B1165" s="2"/>
      <c r="L1165" s="35" t="str">
        <f t="shared" si="72"/>
        <v/>
      </c>
      <c r="M1165" s="34" t="str">
        <f t="shared" si="73"/>
        <v/>
      </c>
      <c r="N1165" s="35" t="str">
        <f t="shared" si="74"/>
        <v/>
      </c>
      <c r="O1165" s="35" t="str">
        <f t="shared" si="75"/>
        <v/>
      </c>
    </row>
    <row r="1166" spans="2:15" ht="18">
      <c r="B1166" s="2"/>
      <c r="L1166" s="35" t="str">
        <f t="shared" si="72"/>
        <v/>
      </c>
      <c r="M1166" s="34" t="str">
        <f t="shared" si="73"/>
        <v/>
      </c>
      <c r="N1166" s="35" t="str">
        <f t="shared" si="74"/>
        <v/>
      </c>
      <c r="O1166" s="35" t="str">
        <f t="shared" si="75"/>
        <v/>
      </c>
    </row>
    <row r="1167" spans="2:15" ht="18">
      <c r="B1167" s="2"/>
      <c r="L1167" s="35" t="str">
        <f t="shared" si="72"/>
        <v/>
      </c>
      <c r="M1167" s="34" t="str">
        <f t="shared" si="73"/>
        <v/>
      </c>
      <c r="N1167" s="35" t="str">
        <f t="shared" si="74"/>
        <v/>
      </c>
      <c r="O1167" s="35" t="str">
        <f t="shared" si="75"/>
        <v/>
      </c>
    </row>
    <row r="1168" spans="2:15" ht="18">
      <c r="B1168" s="2"/>
      <c r="L1168" s="35" t="str">
        <f t="shared" si="72"/>
        <v/>
      </c>
      <c r="M1168" s="34" t="str">
        <f t="shared" si="73"/>
        <v/>
      </c>
      <c r="N1168" s="35" t="str">
        <f t="shared" si="74"/>
        <v/>
      </c>
      <c r="O1168" s="35" t="str">
        <f t="shared" si="75"/>
        <v/>
      </c>
    </row>
    <row r="1169" spans="2:15" ht="18">
      <c r="B1169" s="2"/>
      <c r="L1169" s="35" t="str">
        <f t="shared" si="72"/>
        <v/>
      </c>
      <c r="M1169" s="34" t="str">
        <f t="shared" si="73"/>
        <v/>
      </c>
      <c r="N1169" s="35" t="str">
        <f t="shared" si="74"/>
        <v/>
      </c>
      <c r="O1169" s="35" t="str">
        <f t="shared" si="75"/>
        <v/>
      </c>
    </row>
    <row r="1170" spans="2:15" ht="18">
      <c r="B1170" s="2"/>
      <c r="L1170" s="35" t="str">
        <f t="shared" si="72"/>
        <v/>
      </c>
      <c r="M1170" s="34" t="str">
        <f t="shared" si="73"/>
        <v/>
      </c>
      <c r="N1170" s="35" t="str">
        <f t="shared" si="74"/>
        <v/>
      </c>
      <c r="O1170" s="35" t="str">
        <f t="shared" si="75"/>
        <v/>
      </c>
    </row>
    <row r="1171" spans="2:15" ht="18">
      <c r="B1171" s="2"/>
      <c r="L1171" s="35" t="str">
        <f t="shared" si="72"/>
        <v/>
      </c>
      <c r="M1171" s="34" t="str">
        <f t="shared" si="73"/>
        <v/>
      </c>
      <c r="N1171" s="35" t="str">
        <f t="shared" si="74"/>
        <v/>
      </c>
      <c r="O1171" s="35" t="str">
        <f t="shared" si="75"/>
        <v/>
      </c>
    </row>
    <row r="1172" spans="2:15" ht="18">
      <c r="B1172" s="2"/>
      <c r="L1172" s="35" t="str">
        <f t="shared" si="72"/>
        <v/>
      </c>
      <c r="M1172" s="34" t="str">
        <f t="shared" si="73"/>
        <v/>
      </c>
      <c r="N1172" s="35" t="str">
        <f t="shared" si="74"/>
        <v/>
      </c>
      <c r="O1172" s="35" t="str">
        <f t="shared" si="75"/>
        <v/>
      </c>
    </row>
    <row r="1173" spans="2:15" ht="18">
      <c r="B1173" s="2"/>
      <c r="L1173" s="35" t="str">
        <f t="shared" si="72"/>
        <v/>
      </c>
      <c r="M1173" s="34" t="str">
        <f t="shared" si="73"/>
        <v/>
      </c>
      <c r="N1173" s="35" t="str">
        <f t="shared" si="74"/>
        <v/>
      </c>
      <c r="O1173" s="35" t="str">
        <f t="shared" si="75"/>
        <v/>
      </c>
    </row>
    <row r="1174" spans="2:15" ht="18">
      <c r="B1174" s="2"/>
      <c r="L1174" s="35" t="str">
        <f t="shared" si="72"/>
        <v/>
      </c>
      <c r="M1174" s="34" t="str">
        <f t="shared" si="73"/>
        <v/>
      </c>
      <c r="N1174" s="35" t="str">
        <f t="shared" si="74"/>
        <v/>
      </c>
      <c r="O1174" s="35" t="str">
        <f t="shared" si="75"/>
        <v/>
      </c>
    </row>
    <row r="1175" spans="2:15" ht="18">
      <c r="B1175" s="2"/>
      <c r="L1175" s="35" t="str">
        <f t="shared" si="72"/>
        <v/>
      </c>
      <c r="M1175" s="34" t="str">
        <f t="shared" si="73"/>
        <v/>
      </c>
      <c r="N1175" s="35" t="str">
        <f t="shared" si="74"/>
        <v/>
      </c>
      <c r="O1175" s="35" t="str">
        <f t="shared" si="75"/>
        <v/>
      </c>
    </row>
    <row r="1176" spans="2:15" ht="18">
      <c r="B1176" s="2"/>
      <c r="L1176" s="35" t="str">
        <f t="shared" si="72"/>
        <v/>
      </c>
      <c r="M1176" s="34" t="str">
        <f t="shared" si="73"/>
        <v/>
      </c>
      <c r="N1176" s="35" t="str">
        <f t="shared" si="74"/>
        <v/>
      </c>
      <c r="O1176" s="35" t="str">
        <f t="shared" si="75"/>
        <v/>
      </c>
    </row>
    <row r="1177" spans="2:15" ht="18">
      <c r="B1177" s="2"/>
      <c r="L1177" s="35" t="str">
        <f t="shared" si="72"/>
        <v/>
      </c>
      <c r="M1177" s="34" t="str">
        <f t="shared" si="73"/>
        <v/>
      </c>
      <c r="N1177" s="35" t="str">
        <f t="shared" si="74"/>
        <v/>
      </c>
      <c r="O1177" s="35" t="str">
        <f t="shared" si="75"/>
        <v/>
      </c>
    </row>
    <row r="1178" spans="2:15" ht="18">
      <c r="B1178" s="2"/>
      <c r="L1178" s="35" t="str">
        <f t="shared" si="72"/>
        <v/>
      </c>
      <c r="M1178" s="34" t="str">
        <f t="shared" si="73"/>
        <v/>
      </c>
      <c r="N1178" s="35" t="str">
        <f t="shared" si="74"/>
        <v/>
      </c>
      <c r="O1178" s="35" t="str">
        <f t="shared" si="75"/>
        <v/>
      </c>
    </row>
    <row r="1179" spans="2:15" ht="18">
      <c r="B1179" s="2"/>
      <c r="L1179" s="35" t="str">
        <f t="shared" si="72"/>
        <v/>
      </c>
      <c r="M1179" s="34" t="str">
        <f t="shared" si="73"/>
        <v/>
      </c>
      <c r="N1179" s="35" t="str">
        <f t="shared" si="74"/>
        <v/>
      </c>
      <c r="O1179" s="35" t="str">
        <f t="shared" si="75"/>
        <v/>
      </c>
    </row>
    <row r="1180" spans="2:15" ht="18">
      <c r="B1180" s="2"/>
      <c r="L1180" s="35" t="str">
        <f t="shared" si="72"/>
        <v/>
      </c>
      <c r="M1180" s="34" t="str">
        <f t="shared" si="73"/>
        <v/>
      </c>
      <c r="N1180" s="35" t="str">
        <f t="shared" si="74"/>
        <v/>
      </c>
      <c r="O1180" s="35" t="str">
        <f t="shared" si="75"/>
        <v/>
      </c>
    </row>
    <row r="1181" spans="2:15" ht="18">
      <c r="B1181" s="2"/>
      <c r="L1181" s="35" t="str">
        <f t="shared" si="72"/>
        <v/>
      </c>
      <c r="M1181" s="34" t="str">
        <f t="shared" si="73"/>
        <v/>
      </c>
      <c r="N1181" s="35" t="str">
        <f t="shared" si="74"/>
        <v/>
      </c>
      <c r="O1181" s="35" t="str">
        <f t="shared" si="75"/>
        <v/>
      </c>
    </row>
    <row r="1182" spans="2:15" ht="18">
      <c r="B1182" s="2"/>
      <c r="L1182" s="35" t="str">
        <f t="shared" si="72"/>
        <v/>
      </c>
      <c r="M1182" s="34" t="str">
        <f t="shared" si="73"/>
        <v/>
      </c>
      <c r="N1182" s="35" t="str">
        <f t="shared" si="74"/>
        <v/>
      </c>
      <c r="O1182" s="35" t="str">
        <f t="shared" si="75"/>
        <v/>
      </c>
    </row>
    <row r="1183" spans="2:15" ht="18">
      <c r="B1183" s="2"/>
      <c r="L1183" s="35" t="str">
        <f t="shared" si="72"/>
        <v/>
      </c>
      <c r="M1183" s="34" t="str">
        <f t="shared" si="73"/>
        <v/>
      </c>
      <c r="N1183" s="35" t="str">
        <f t="shared" si="74"/>
        <v/>
      </c>
      <c r="O1183" s="35" t="str">
        <f t="shared" si="75"/>
        <v/>
      </c>
    </row>
    <row r="1184" spans="2:15" ht="18">
      <c r="B1184" s="2"/>
      <c r="L1184" s="35" t="str">
        <f t="shared" si="72"/>
        <v/>
      </c>
      <c r="M1184" s="34" t="str">
        <f t="shared" si="73"/>
        <v/>
      </c>
      <c r="N1184" s="35" t="str">
        <f t="shared" si="74"/>
        <v/>
      </c>
      <c r="O1184" s="35" t="str">
        <f t="shared" si="75"/>
        <v/>
      </c>
    </row>
    <row r="1185" spans="2:15" ht="18">
      <c r="B1185" s="2"/>
      <c r="L1185" s="35" t="str">
        <f t="shared" si="72"/>
        <v/>
      </c>
      <c r="M1185" s="34" t="str">
        <f t="shared" si="73"/>
        <v/>
      </c>
      <c r="N1185" s="35" t="str">
        <f t="shared" si="74"/>
        <v/>
      </c>
      <c r="O1185" s="35" t="str">
        <f t="shared" si="75"/>
        <v/>
      </c>
    </row>
    <row r="1186" spans="2:15" ht="18">
      <c r="B1186" s="2"/>
      <c r="L1186" s="35" t="str">
        <f t="shared" si="72"/>
        <v/>
      </c>
      <c r="M1186" s="34" t="str">
        <f t="shared" si="73"/>
        <v/>
      </c>
      <c r="N1186" s="35" t="str">
        <f t="shared" si="74"/>
        <v/>
      </c>
      <c r="O1186" s="35" t="str">
        <f t="shared" si="75"/>
        <v/>
      </c>
    </row>
    <row r="1187" spans="2:15" ht="18">
      <c r="B1187" s="2"/>
      <c r="L1187" s="35" t="str">
        <f t="shared" si="72"/>
        <v/>
      </c>
      <c r="M1187" s="34" t="str">
        <f t="shared" si="73"/>
        <v/>
      </c>
      <c r="N1187" s="35" t="str">
        <f t="shared" si="74"/>
        <v/>
      </c>
      <c r="O1187" s="35" t="str">
        <f t="shared" si="75"/>
        <v/>
      </c>
    </row>
    <row r="1188" spans="2:15" ht="18">
      <c r="B1188" s="2"/>
      <c r="L1188" s="35" t="str">
        <f t="shared" si="72"/>
        <v/>
      </c>
      <c r="M1188" s="34" t="str">
        <f t="shared" si="73"/>
        <v/>
      </c>
      <c r="N1188" s="35" t="str">
        <f t="shared" si="74"/>
        <v/>
      </c>
      <c r="O1188" s="35" t="str">
        <f t="shared" si="75"/>
        <v/>
      </c>
    </row>
    <row r="1189" spans="2:15" ht="18">
      <c r="B1189" s="2"/>
      <c r="L1189" s="35" t="str">
        <f t="shared" si="72"/>
        <v/>
      </c>
      <c r="M1189" s="34" t="str">
        <f t="shared" si="73"/>
        <v/>
      </c>
      <c r="N1189" s="35" t="str">
        <f t="shared" si="74"/>
        <v/>
      </c>
      <c r="O1189" s="35" t="str">
        <f t="shared" si="75"/>
        <v/>
      </c>
    </row>
    <row r="1190" spans="2:15" ht="18">
      <c r="B1190" s="2"/>
      <c r="L1190" s="35" t="str">
        <f t="shared" si="72"/>
        <v/>
      </c>
      <c r="M1190" s="34" t="str">
        <f t="shared" si="73"/>
        <v/>
      </c>
      <c r="N1190" s="35" t="str">
        <f t="shared" si="74"/>
        <v/>
      </c>
      <c r="O1190" s="35" t="str">
        <f t="shared" si="75"/>
        <v/>
      </c>
    </row>
    <row r="1191" spans="2:15" ht="18">
      <c r="B1191" s="2"/>
      <c r="L1191" s="35" t="str">
        <f t="shared" si="72"/>
        <v/>
      </c>
      <c r="M1191" s="34" t="str">
        <f t="shared" si="73"/>
        <v/>
      </c>
      <c r="N1191" s="35" t="str">
        <f t="shared" si="74"/>
        <v/>
      </c>
      <c r="O1191" s="35" t="str">
        <f t="shared" si="75"/>
        <v/>
      </c>
    </row>
    <row r="1192" spans="2:15" ht="18">
      <c r="B1192" s="2"/>
      <c r="L1192" s="35" t="str">
        <f t="shared" si="72"/>
        <v/>
      </c>
      <c r="M1192" s="34" t="str">
        <f t="shared" si="73"/>
        <v/>
      </c>
      <c r="N1192" s="35" t="str">
        <f t="shared" si="74"/>
        <v/>
      </c>
      <c r="O1192" s="35" t="str">
        <f t="shared" si="75"/>
        <v/>
      </c>
    </row>
    <row r="1193" spans="2:15" ht="18">
      <c r="B1193" s="2"/>
      <c r="L1193" s="35" t="str">
        <f t="shared" si="72"/>
        <v/>
      </c>
      <c r="M1193" s="34" t="str">
        <f t="shared" si="73"/>
        <v/>
      </c>
      <c r="N1193" s="35" t="str">
        <f t="shared" si="74"/>
        <v/>
      </c>
      <c r="O1193" s="35" t="str">
        <f t="shared" si="75"/>
        <v/>
      </c>
    </row>
    <row r="1194" spans="2:15" ht="18">
      <c r="B1194" s="2"/>
      <c r="L1194" s="35" t="str">
        <f t="shared" si="72"/>
        <v/>
      </c>
      <c r="M1194" s="34" t="str">
        <f t="shared" si="73"/>
        <v/>
      </c>
      <c r="N1194" s="35" t="str">
        <f t="shared" si="74"/>
        <v/>
      </c>
      <c r="O1194" s="35" t="str">
        <f t="shared" si="75"/>
        <v/>
      </c>
    </row>
    <row r="1195" spans="2:15" ht="18">
      <c r="B1195" s="2"/>
      <c r="L1195" s="35" t="str">
        <f t="shared" si="72"/>
        <v/>
      </c>
      <c r="M1195" s="34" t="str">
        <f t="shared" si="73"/>
        <v/>
      </c>
      <c r="N1195" s="35" t="str">
        <f t="shared" si="74"/>
        <v/>
      </c>
      <c r="O1195" s="35" t="str">
        <f t="shared" si="75"/>
        <v/>
      </c>
    </row>
    <row r="1196" spans="2:15" ht="18">
      <c r="B1196" s="2"/>
      <c r="L1196" s="35" t="str">
        <f t="shared" si="72"/>
        <v/>
      </c>
      <c r="M1196" s="34" t="str">
        <f t="shared" si="73"/>
        <v/>
      </c>
      <c r="N1196" s="35" t="str">
        <f t="shared" si="74"/>
        <v/>
      </c>
      <c r="O1196" s="35" t="str">
        <f t="shared" si="75"/>
        <v/>
      </c>
    </row>
    <row r="1197" spans="2:15" ht="18">
      <c r="B1197" s="2"/>
      <c r="L1197" s="35" t="str">
        <f t="shared" si="72"/>
        <v/>
      </c>
      <c r="M1197" s="34" t="str">
        <f t="shared" si="73"/>
        <v/>
      </c>
      <c r="N1197" s="35" t="str">
        <f t="shared" si="74"/>
        <v/>
      </c>
      <c r="O1197" s="35" t="str">
        <f t="shared" si="75"/>
        <v/>
      </c>
    </row>
    <row r="1198" spans="2:15" ht="18">
      <c r="B1198" s="2"/>
      <c r="L1198" s="35" t="str">
        <f t="shared" si="72"/>
        <v/>
      </c>
      <c r="M1198" s="34" t="str">
        <f t="shared" si="73"/>
        <v/>
      </c>
      <c r="N1198" s="35" t="str">
        <f t="shared" si="74"/>
        <v/>
      </c>
      <c r="O1198" s="35" t="str">
        <f t="shared" si="75"/>
        <v/>
      </c>
    </row>
    <row r="1199" spans="2:15" ht="18">
      <c r="B1199" s="2"/>
      <c r="L1199" s="35" t="str">
        <f t="shared" si="72"/>
        <v/>
      </c>
      <c r="M1199" s="34" t="str">
        <f t="shared" si="73"/>
        <v/>
      </c>
      <c r="N1199" s="35" t="str">
        <f t="shared" si="74"/>
        <v/>
      </c>
      <c r="O1199" s="35" t="str">
        <f t="shared" si="75"/>
        <v/>
      </c>
    </row>
    <row r="1200" spans="2:15" ht="18">
      <c r="B1200" s="2"/>
      <c r="L1200" s="35" t="str">
        <f t="shared" si="72"/>
        <v/>
      </c>
      <c r="M1200" s="34" t="str">
        <f t="shared" si="73"/>
        <v/>
      </c>
      <c r="N1200" s="35" t="str">
        <f t="shared" si="74"/>
        <v/>
      </c>
      <c r="O1200" s="35" t="str">
        <f t="shared" si="75"/>
        <v/>
      </c>
    </row>
    <row r="1201" spans="2:15" ht="18">
      <c r="B1201" s="2"/>
      <c r="L1201" s="35" t="str">
        <f t="shared" si="72"/>
        <v/>
      </c>
      <c r="M1201" s="34" t="str">
        <f t="shared" si="73"/>
        <v/>
      </c>
      <c r="N1201" s="35" t="str">
        <f t="shared" si="74"/>
        <v/>
      </c>
      <c r="O1201" s="35" t="str">
        <f t="shared" si="75"/>
        <v/>
      </c>
    </row>
    <row r="1202" spans="2:15" ht="18">
      <c r="B1202" s="2"/>
      <c r="L1202" s="35" t="str">
        <f t="shared" si="72"/>
        <v/>
      </c>
      <c r="M1202" s="34" t="str">
        <f t="shared" si="73"/>
        <v/>
      </c>
      <c r="N1202" s="35" t="str">
        <f t="shared" si="74"/>
        <v/>
      </c>
      <c r="O1202" s="35" t="str">
        <f t="shared" si="75"/>
        <v/>
      </c>
    </row>
    <row r="1203" spans="2:15" ht="18">
      <c r="B1203" s="2"/>
      <c r="L1203" s="35" t="str">
        <f t="shared" si="72"/>
        <v/>
      </c>
      <c r="M1203" s="34" t="str">
        <f t="shared" si="73"/>
        <v/>
      </c>
      <c r="N1203" s="35" t="str">
        <f t="shared" si="74"/>
        <v/>
      </c>
      <c r="O1203" s="35" t="str">
        <f t="shared" si="75"/>
        <v/>
      </c>
    </row>
    <row r="1204" spans="2:15" ht="18">
      <c r="B1204" s="2"/>
      <c r="L1204" s="35" t="str">
        <f t="shared" si="72"/>
        <v/>
      </c>
      <c r="M1204" s="34" t="str">
        <f t="shared" si="73"/>
        <v/>
      </c>
      <c r="N1204" s="35" t="str">
        <f t="shared" si="74"/>
        <v/>
      </c>
      <c r="O1204" s="35" t="str">
        <f t="shared" si="75"/>
        <v/>
      </c>
    </row>
    <row r="1205" spans="2:15" ht="18">
      <c r="B1205" s="2"/>
      <c r="L1205" s="35" t="str">
        <f t="shared" si="72"/>
        <v/>
      </c>
      <c r="M1205" s="34" t="str">
        <f t="shared" si="73"/>
        <v/>
      </c>
      <c r="N1205" s="35" t="str">
        <f t="shared" si="74"/>
        <v/>
      </c>
      <c r="O1205" s="35" t="str">
        <f t="shared" si="75"/>
        <v/>
      </c>
    </row>
    <row r="1206" spans="2:15" ht="18">
      <c r="B1206" s="2"/>
      <c r="L1206" s="35" t="str">
        <f t="shared" si="72"/>
        <v/>
      </c>
      <c r="M1206" s="34" t="str">
        <f t="shared" si="73"/>
        <v/>
      </c>
      <c r="N1206" s="35" t="str">
        <f t="shared" si="74"/>
        <v/>
      </c>
      <c r="O1206" s="35" t="str">
        <f t="shared" si="75"/>
        <v/>
      </c>
    </row>
    <row r="1207" spans="2:15" ht="18">
      <c r="B1207" s="2"/>
      <c r="L1207" s="35" t="str">
        <f t="shared" si="72"/>
        <v/>
      </c>
      <c r="M1207" s="34" t="str">
        <f t="shared" si="73"/>
        <v/>
      </c>
      <c r="N1207" s="35" t="str">
        <f t="shared" si="74"/>
        <v/>
      </c>
      <c r="O1207" s="35" t="str">
        <f t="shared" si="75"/>
        <v/>
      </c>
    </row>
    <row r="1208" spans="2:15" ht="18">
      <c r="B1208" s="2"/>
      <c r="L1208" s="35" t="str">
        <f t="shared" si="72"/>
        <v/>
      </c>
      <c r="M1208" s="34" t="str">
        <f t="shared" si="73"/>
        <v/>
      </c>
      <c r="N1208" s="35" t="str">
        <f t="shared" si="74"/>
        <v/>
      </c>
      <c r="O1208" s="35" t="str">
        <f t="shared" si="75"/>
        <v/>
      </c>
    </row>
    <row r="1209" spans="2:15" ht="18">
      <c r="B1209" s="2"/>
      <c r="L1209" s="35" t="str">
        <f t="shared" si="72"/>
        <v/>
      </c>
      <c r="M1209" s="34" t="str">
        <f t="shared" si="73"/>
        <v/>
      </c>
      <c r="N1209" s="35" t="str">
        <f t="shared" si="74"/>
        <v/>
      </c>
      <c r="O1209" s="35" t="str">
        <f t="shared" si="75"/>
        <v/>
      </c>
    </row>
    <row r="1210" spans="2:15" ht="18">
      <c r="B1210" s="2"/>
      <c r="L1210" s="35" t="str">
        <f t="shared" si="72"/>
        <v/>
      </c>
      <c r="M1210" s="34" t="str">
        <f t="shared" si="73"/>
        <v/>
      </c>
      <c r="N1210" s="35" t="str">
        <f t="shared" si="74"/>
        <v/>
      </c>
      <c r="O1210" s="35" t="str">
        <f t="shared" si="75"/>
        <v/>
      </c>
    </row>
    <row r="1211" spans="2:15" ht="18">
      <c r="B1211" s="2"/>
      <c r="L1211" s="35" t="str">
        <f t="shared" si="72"/>
        <v/>
      </c>
      <c r="M1211" s="34" t="str">
        <f t="shared" si="73"/>
        <v/>
      </c>
      <c r="N1211" s="35" t="str">
        <f t="shared" si="74"/>
        <v/>
      </c>
      <c r="O1211" s="35" t="str">
        <f t="shared" si="75"/>
        <v/>
      </c>
    </row>
    <row r="1212" spans="2:15" ht="18">
      <c r="B1212" s="2"/>
      <c r="L1212" s="35" t="str">
        <f t="shared" si="72"/>
        <v/>
      </c>
      <c r="M1212" s="34" t="str">
        <f t="shared" si="73"/>
        <v/>
      </c>
      <c r="N1212" s="35" t="str">
        <f t="shared" si="74"/>
        <v/>
      </c>
      <c r="O1212" s="35" t="str">
        <f t="shared" si="75"/>
        <v/>
      </c>
    </row>
    <row r="1213" spans="2:15" ht="18">
      <c r="B1213" s="2"/>
      <c r="L1213" s="35" t="str">
        <f t="shared" si="72"/>
        <v/>
      </c>
      <c r="M1213" s="34" t="str">
        <f t="shared" si="73"/>
        <v/>
      </c>
      <c r="N1213" s="35" t="str">
        <f t="shared" si="74"/>
        <v/>
      </c>
      <c r="O1213" s="35" t="str">
        <f t="shared" si="75"/>
        <v/>
      </c>
    </row>
    <row r="1214" spans="2:15" ht="18">
      <c r="B1214" s="2"/>
      <c r="L1214" s="35" t="str">
        <f t="shared" si="72"/>
        <v/>
      </c>
      <c r="M1214" s="34" t="str">
        <f t="shared" si="73"/>
        <v/>
      </c>
      <c r="N1214" s="35" t="str">
        <f t="shared" si="74"/>
        <v/>
      </c>
      <c r="O1214" s="35" t="str">
        <f t="shared" si="75"/>
        <v/>
      </c>
    </row>
    <row r="1215" spans="2:15" ht="18">
      <c r="B1215" s="2"/>
      <c r="L1215" s="35" t="str">
        <f t="shared" si="72"/>
        <v/>
      </c>
      <c r="M1215" s="34" t="str">
        <f t="shared" si="73"/>
        <v/>
      </c>
      <c r="N1215" s="35" t="str">
        <f t="shared" si="74"/>
        <v/>
      </c>
      <c r="O1215" s="35" t="str">
        <f t="shared" si="75"/>
        <v/>
      </c>
    </row>
    <row r="1216" spans="2:15" ht="18">
      <c r="B1216" s="2"/>
      <c r="L1216" s="35" t="str">
        <f t="shared" si="72"/>
        <v/>
      </c>
      <c r="M1216" s="34" t="str">
        <f t="shared" si="73"/>
        <v/>
      </c>
      <c r="N1216" s="35" t="str">
        <f t="shared" si="74"/>
        <v/>
      </c>
      <c r="O1216" s="35" t="str">
        <f t="shared" si="75"/>
        <v/>
      </c>
    </row>
    <row r="1217" spans="2:15" ht="18">
      <c r="B1217" s="2"/>
      <c r="L1217" s="35" t="str">
        <f t="shared" si="72"/>
        <v/>
      </c>
      <c r="M1217" s="34" t="str">
        <f t="shared" si="73"/>
        <v/>
      </c>
      <c r="N1217" s="35" t="str">
        <f t="shared" si="74"/>
        <v/>
      </c>
      <c r="O1217" s="35" t="str">
        <f t="shared" si="75"/>
        <v/>
      </c>
    </row>
    <row r="1218" spans="2:15" ht="18">
      <c r="B1218" s="2"/>
      <c r="L1218" s="35" t="str">
        <f t="shared" ref="L1218:L1281" si="76">IF($A1218="","",$D1218&amp;" ("&amp;$G1218&amp;")")</f>
        <v/>
      </c>
      <c r="M1218" s="34" t="str">
        <f t="shared" ref="M1218:M1281" si="77">IF($A1218="","",RIGHT(YEAR($F1218),2))</f>
        <v/>
      </c>
      <c r="N1218" s="35" t="str">
        <f t="shared" ref="N1218:N1281" si="78">IF($A1218="","",$J1218&amp;" "&amp;$I1218&amp;" ("&amp;$M1218&amp;")")</f>
        <v/>
      </c>
      <c r="O1218" s="35" t="str">
        <f t="shared" ref="O1218:O1281" si="79">IF($A1218="","",200000000+$A1218)</f>
        <v/>
      </c>
    </row>
    <row r="1219" spans="2:15" ht="18">
      <c r="B1219" s="2"/>
      <c r="L1219" s="35" t="str">
        <f t="shared" si="76"/>
        <v/>
      </c>
      <c r="M1219" s="34" t="str">
        <f t="shared" si="77"/>
        <v/>
      </c>
      <c r="N1219" s="35" t="str">
        <f t="shared" si="78"/>
        <v/>
      </c>
      <c r="O1219" s="35" t="str">
        <f t="shared" si="79"/>
        <v/>
      </c>
    </row>
    <row r="1220" spans="2:15" ht="18">
      <c r="B1220" s="2"/>
      <c r="L1220" s="35" t="str">
        <f t="shared" si="76"/>
        <v/>
      </c>
      <c r="M1220" s="34" t="str">
        <f t="shared" si="77"/>
        <v/>
      </c>
      <c r="N1220" s="35" t="str">
        <f t="shared" si="78"/>
        <v/>
      </c>
      <c r="O1220" s="35" t="str">
        <f t="shared" si="79"/>
        <v/>
      </c>
    </row>
    <row r="1221" spans="2:15" ht="18">
      <c r="B1221" s="2"/>
      <c r="L1221" s="35" t="str">
        <f t="shared" si="76"/>
        <v/>
      </c>
      <c r="M1221" s="34" t="str">
        <f t="shared" si="77"/>
        <v/>
      </c>
      <c r="N1221" s="35" t="str">
        <f t="shared" si="78"/>
        <v/>
      </c>
      <c r="O1221" s="35" t="str">
        <f t="shared" si="79"/>
        <v/>
      </c>
    </row>
    <row r="1222" spans="2:15" ht="18">
      <c r="B1222" s="2"/>
      <c r="L1222" s="35" t="str">
        <f t="shared" si="76"/>
        <v/>
      </c>
      <c r="M1222" s="34" t="str">
        <f t="shared" si="77"/>
        <v/>
      </c>
      <c r="N1222" s="35" t="str">
        <f t="shared" si="78"/>
        <v/>
      </c>
      <c r="O1222" s="35" t="str">
        <f t="shared" si="79"/>
        <v/>
      </c>
    </row>
    <row r="1223" spans="2:15" ht="18">
      <c r="B1223" s="2"/>
      <c r="L1223" s="35" t="str">
        <f t="shared" si="76"/>
        <v/>
      </c>
      <c r="M1223" s="34" t="str">
        <f t="shared" si="77"/>
        <v/>
      </c>
      <c r="N1223" s="35" t="str">
        <f t="shared" si="78"/>
        <v/>
      </c>
      <c r="O1223" s="35" t="str">
        <f t="shared" si="79"/>
        <v/>
      </c>
    </row>
    <row r="1224" spans="2:15" ht="18">
      <c r="B1224" s="2"/>
      <c r="L1224" s="35" t="str">
        <f t="shared" si="76"/>
        <v/>
      </c>
      <c r="M1224" s="34" t="str">
        <f t="shared" si="77"/>
        <v/>
      </c>
      <c r="N1224" s="35" t="str">
        <f t="shared" si="78"/>
        <v/>
      </c>
      <c r="O1224" s="35" t="str">
        <f t="shared" si="79"/>
        <v/>
      </c>
    </row>
    <row r="1225" spans="2:15" ht="18">
      <c r="B1225" s="2"/>
      <c r="L1225" s="35" t="str">
        <f t="shared" si="76"/>
        <v/>
      </c>
      <c r="M1225" s="34" t="str">
        <f t="shared" si="77"/>
        <v/>
      </c>
      <c r="N1225" s="35" t="str">
        <f t="shared" si="78"/>
        <v/>
      </c>
      <c r="O1225" s="35" t="str">
        <f t="shared" si="79"/>
        <v/>
      </c>
    </row>
    <row r="1226" spans="2:15" ht="18">
      <c r="B1226" s="2"/>
      <c r="L1226" s="35" t="str">
        <f t="shared" si="76"/>
        <v/>
      </c>
      <c r="M1226" s="34" t="str">
        <f t="shared" si="77"/>
        <v/>
      </c>
      <c r="N1226" s="35" t="str">
        <f t="shared" si="78"/>
        <v/>
      </c>
      <c r="O1226" s="35" t="str">
        <f t="shared" si="79"/>
        <v/>
      </c>
    </row>
    <row r="1227" spans="2:15" ht="18">
      <c r="B1227" s="2"/>
      <c r="L1227" s="35" t="str">
        <f t="shared" si="76"/>
        <v/>
      </c>
      <c r="M1227" s="34" t="str">
        <f t="shared" si="77"/>
        <v/>
      </c>
      <c r="N1227" s="35" t="str">
        <f t="shared" si="78"/>
        <v/>
      </c>
      <c r="O1227" s="35" t="str">
        <f t="shared" si="79"/>
        <v/>
      </c>
    </row>
    <row r="1228" spans="2:15" ht="18">
      <c r="B1228" s="2"/>
      <c r="L1228" s="35" t="str">
        <f t="shared" si="76"/>
        <v/>
      </c>
      <c r="M1228" s="34" t="str">
        <f t="shared" si="77"/>
        <v/>
      </c>
      <c r="N1228" s="35" t="str">
        <f t="shared" si="78"/>
        <v/>
      </c>
      <c r="O1228" s="35" t="str">
        <f t="shared" si="79"/>
        <v/>
      </c>
    </row>
    <row r="1229" spans="2:15" ht="18">
      <c r="B1229" s="2"/>
      <c r="L1229" s="35" t="str">
        <f t="shared" si="76"/>
        <v/>
      </c>
      <c r="M1229" s="34" t="str">
        <f t="shared" si="77"/>
        <v/>
      </c>
      <c r="N1229" s="35" t="str">
        <f t="shared" si="78"/>
        <v/>
      </c>
      <c r="O1229" s="35" t="str">
        <f t="shared" si="79"/>
        <v/>
      </c>
    </row>
    <row r="1230" spans="2:15" ht="18">
      <c r="B1230" s="2"/>
      <c r="L1230" s="35" t="str">
        <f t="shared" si="76"/>
        <v/>
      </c>
      <c r="M1230" s="34" t="str">
        <f t="shared" si="77"/>
        <v/>
      </c>
      <c r="N1230" s="35" t="str">
        <f t="shared" si="78"/>
        <v/>
      </c>
      <c r="O1230" s="35" t="str">
        <f t="shared" si="79"/>
        <v/>
      </c>
    </row>
    <row r="1231" spans="2:15" ht="18">
      <c r="B1231" s="2"/>
      <c r="L1231" s="35" t="str">
        <f t="shared" si="76"/>
        <v/>
      </c>
      <c r="M1231" s="34" t="str">
        <f t="shared" si="77"/>
        <v/>
      </c>
      <c r="N1231" s="35" t="str">
        <f t="shared" si="78"/>
        <v/>
      </c>
      <c r="O1231" s="35" t="str">
        <f t="shared" si="79"/>
        <v/>
      </c>
    </row>
    <row r="1232" spans="2:15" ht="18">
      <c r="B1232" s="2"/>
      <c r="L1232" s="35" t="str">
        <f t="shared" si="76"/>
        <v/>
      </c>
      <c r="M1232" s="34" t="str">
        <f t="shared" si="77"/>
        <v/>
      </c>
      <c r="N1232" s="35" t="str">
        <f t="shared" si="78"/>
        <v/>
      </c>
      <c r="O1232" s="35" t="str">
        <f t="shared" si="79"/>
        <v/>
      </c>
    </row>
    <row r="1233" spans="2:15" ht="18">
      <c r="B1233" s="2"/>
      <c r="L1233" s="35" t="str">
        <f t="shared" si="76"/>
        <v/>
      </c>
      <c r="M1233" s="34" t="str">
        <f t="shared" si="77"/>
        <v/>
      </c>
      <c r="N1233" s="35" t="str">
        <f t="shared" si="78"/>
        <v/>
      </c>
      <c r="O1233" s="35" t="str">
        <f t="shared" si="79"/>
        <v/>
      </c>
    </row>
    <row r="1234" spans="2:15" ht="18">
      <c r="B1234" s="2"/>
      <c r="L1234" s="35" t="str">
        <f t="shared" si="76"/>
        <v/>
      </c>
      <c r="M1234" s="34" t="str">
        <f t="shared" si="77"/>
        <v/>
      </c>
      <c r="N1234" s="35" t="str">
        <f t="shared" si="78"/>
        <v/>
      </c>
      <c r="O1234" s="35" t="str">
        <f t="shared" si="79"/>
        <v/>
      </c>
    </row>
    <row r="1235" spans="2:15" ht="18">
      <c r="B1235" s="2"/>
      <c r="L1235" s="35" t="str">
        <f t="shared" si="76"/>
        <v/>
      </c>
      <c r="M1235" s="34" t="str">
        <f t="shared" si="77"/>
        <v/>
      </c>
      <c r="N1235" s="35" t="str">
        <f t="shared" si="78"/>
        <v/>
      </c>
      <c r="O1235" s="35" t="str">
        <f t="shared" si="79"/>
        <v/>
      </c>
    </row>
    <row r="1236" spans="2:15" ht="18">
      <c r="B1236" s="2"/>
      <c r="L1236" s="35" t="str">
        <f t="shared" si="76"/>
        <v/>
      </c>
      <c r="M1236" s="34" t="str">
        <f t="shared" si="77"/>
        <v/>
      </c>
      <c r="N1236" s="35" t="str">
        <f t="shared" si="78"/>
        <v/>
      </c>
      <c r="O1236" s="35" t="str">
        <f t="shared" si="79"/>
        <v/>
      </c>
    </row>
    <row r="1237" spans="2:15" ht="18">
      <c r="B1237" s="2"/>
      <c r="L1237" s="35" t="str">
        <f t="shared" si="76"/>
        <v/>
      </c>
      <c r="M1237" s="34" t="str">
        <f t="shared" si="77"/>
        <v/>
      </c>
      <c r="N1237" s="35" t="str">
        <f t="shared" si="78"/>
        <v/>
      </c>
      <c r="O1237" s="35" t="str">
        <f t="shared" si="79"/>
        <v/>
      </c>
    </row>
    <row r="1238" spans="2:15" ht="18">
      <c r="B1238" s="2"/>
      <c r="L1238" s="35" t="str">
        <f t="shared" si="76"/>
        <v/>
      </c>
      <c r="M1238" s="34" t="str">
        <f t="shared" si="77"/>
        <v/>
      </c>
      <c r="N1238" s="35" t="str">
        <f t="shared" si="78"/>
        <v/>
      </c>
      <c r="O1238" s="35" t="str">
        <f t="shared" si="79"/>
        <v/>
      </c>
    </row>
    <row r="1239" spans="2:15" ht="18">
      <c r="B1239" s="2"/>
      <c r="L1239" s="35" t="str">
        <f t="shared" si="76"/>
        <v/>
      </c>
      <c r="M1239" s="34" t="str">
        <f t="shared" si="77"/>
        <v/>
      </c>
      <c r="N1239" s="35" t="str">
        <f t="shared" si="78"/>
        <v/>
      </c>
      <c r="O1239" s="35" t="str">
        <f t="shared" si="79"/>
        <v/>
      </c>
    </row>
    <row r="1240" spans="2:15" ht="18">
      <c r="B1240" s="2"/>
      <c r="L1240" s="35" t="str">
        <f t="shared" si="76"/>
        <v/>
      </c>
      <c r="M1240" s="34" t="str">
        <f t="shared" si="77"/>
        <v/>
      </c>
      <c r="N1240" s="35" t="str">
        <f t="shared" si="78"/>
        <v/>
      </c>
      <c r="O1240" s="35" t="str">
        <f t="shared" si="79"/>
        <v/>
      </c>
    </row>
    <row r="1241" spans="2:15" ht="18">
      <c r="B1241" s="2"/>
      <c r="L1241" s="35" t="str">
        <f t="shared" si="76"/>
        <v/>
      </c>
      <c r="M1241" s="34" t="str">
        <f t="shared" si="77"/>
        <v/>
      </c>
      <c r="N1241" s="35" t="str">
        <f t="shared" si="78"/>
        <v/>
      </c>
      <c r="O1241" s="35" t="str">
        <f t="shared" si="79"/>
        <v/>
      </c>
    </row>
    <row r="1242" spans="2:15" ht="18">
      <c r="B1242" s="2"/>
      <c r="L1242" s="35" t="str">
        <f t="shared" si="76"/>
        <v/>
      </c>
      <c r="M1242" s="34" t="str">
        <f t="shared" si="77"/>
        <v/>
      </c>
      <c r="N1242" s="35" t="str">
        <f t="shared" si="78"/>
        <v/>
      </c>
      <c r="O1242" s="35" t="str">
        <f t="shared" si="79"/>
        <v/>
      </c>
    </row>
    <row r="1243" spans="2:15" ht="18">
      <c r="B1243" s="2"/>
      <c r="L1243" s="35" t="str">
        <f t="shared" si="76"/>
        <v/>
      </c>
      <c r="M1243" s="34" t="str">
        <f t="shared" si="77"/>
        <v/>
      </c>
      <c r="N1243" s="35" t="str">
        <f t="shared" si="78"/>
        <v/>
      </c>
      <c r="O1243" s="35" t="str">
        <f t="shared" si="79"/>
        <v/>
      </c>
    </row>
    <row r="1244" spans="2:15" ht="18">
      <c r="B1244" s="2"/>
      <c r="L1244" s="35" t="str">
        <f t="shared" si="76"/>
        <v/>
      </c>
      <c r="M1244" s="34" t="str">
        <f t="shared" si="77"/>
        <v/>
      </c>
      <c r="N1244" s="35" t="str">
        <f t="shared" si="78"/>
        <v/>
      </c>
      <c r="O1244" s="35" t="str">
        <f t="shared" si="79"/>
        <v/>
      </c>
    </row>
    <row r="1245" spans="2:15" ht="18">
      <c r="B1245" s="2"/>
      <c r="L1245" s="35" t="str">
        <f t="shared" si="76"/>
        <v/>
      </c>
      <c r="M1245" s="34" t="str">
        <f t="shared" si="77"/>
        <v/>
      </c>
      <c r="N1245" s="35" t="str">
        <f t="shared" si="78"/>
        <v/>
      </c>
      <c r="O1245" s="35" t="str">
        <f t="shared" si="79"/>
        <v/>
      </c>
    </row>
    <row r="1246" spans="2:15" ht="18">
      <c r="B1246" s="2"/>
      <c r="L1246" s="35" t="str">
        <f t="shared" si="76"/>
        <v/>
      </c>
      <c r="M1246" s="34" t="str">
        <f t="shared" si="77"/>
        <v/>
      </c>
      <c r="N1246" s="35" t="str">
        <f t="shared" si="78"/>
        <v/>
      </c>
      <c r="O1246" s="35" t="str">
        <f t="shared" si="79"/>
        <v/>
      </c>
    </row>
    <row r="1247" spans="2:15" ht="18">
      <c r="B1247" s="2"/>
      <c r="L1247" s="35" t="str">
        <f t="shared" si="76"/>
        <v/>
      </c>
      <c r="M1247" s="34" t="str">
        <f t="shared" si="77"/>
        <v/>
      </c>
      <c r="N1247" s="35" t="str">
        <f t="shared" si="78"/>
        <v/>
      </c>
      <c r="O1247" s="35" t="str">
        <f t="shared" si="79"/>
        <v/>
      </c>
    </row>
    <row r="1248" spans="2:15" ht="18">
      <c r="B1248" s="2"/>
      <c r="L1248" s="35" t="str">
        <f t="shared" si="76"/>
        <v/>
      </c>
      <c r="M1248" s="34" t="str">
        <f t="shared" si="77"/>
        <v/>
      </c>
      <c r="N1248" s="35" t="str">
        <f t="shared" si="78"/>
        <v/>
      </c>
      <c r="O1248" s="35" t="str">
        <f t="shared" si="79"/>
        <v/>
      </c>
    </row>
    <row r="1249" spans="2:15" ht="18">
      <c r="B1249" s="2"/>
      <c r="L1249" s="35" t="str">
        <f t="shared" si="76"/>
        <v/>
      </c>
      <c r="M1249" s="34" t="str">
        <f t="shared" si="77"/>
        <v/>
      </c>
      <c r="N1249" s="35" t="str">
        <f t="shared" si="78"/>
        <v/>
      </c>
      <c r="O1249" s="35" t="str">
        <f t="shared" si="79"/>
        <v/>
      </c>
    </row>
    <row r="1250" spans="2:15" ht="18">
      <c r="B1250" s="2"/>
      <c r="L1250" s="35" t="str">
        <f t="shared" si="76"/>
        <v/>
      </c>
      <c r="M1250" s="34" t="str">
        <f t="shared" si="77"/>
        <v/>
      </c>
      <c r="N1250" s="35" t="str">
        <f t="shared" si="78"/>
        <v/>
      </c>
      <c r="O1250" s="35" t="str">
        <f t="shared" si="79"/>
        <v/>
      </c>
    </row>
    <row r="1251" spans="2:15" ht="18">
      <c r="B1251" s="2"/>
      <c r="L1251" s="35" t="str">
        <f t="shared" si="76"/>
        <v/>
      </c>
      <c r="M1251" s="34" t="str">
        <f t="shared" si="77"/>
        <v/>
      </c>
      <c r="N1251" s="35" t="str">
        <f t="shared" si="78"/>
        <v/>
      </c>
      <c r="O1251" s="35" t="str">
        <f t="shared" si="79"/>
        <v/>
      </c>
    </row>
    <row r="1252" spans="2:15" ht="18">
      <c r="B1252" s="2"/>
      <c r="L1252" s="35" t="str">
        <f t="shared" si="76"/>
        <v/>
      </c>
      <c r="M1252" s="34" t="str">
        <f t="shared" si="77"/>
        <v/>
      </c>
      <c r="N1252" s="35" t="str">
        <f t="shared" si="78"/>
        <v/>
      </c>
      <c r="O1252" s="35" t="str">
        <f t="shared" si="79"/>
        <v/>
      </c>
    </row>
    <row r="1253" spans="2:15" ht="18">
      <c r="B1253" s="2"/>
      <c r="L1253" s="35" t="str">
        <f t="shared" si="76"/>
        <v/>
      </c>
      <c r="M1253" s="34" t="str">
        <f t="shared" si="77"/>
        <v/>
      </c>
      <c r="N1253" s="35" t="str">
        <f t="shared" si="78"/>
        <v/>
      </c>
      <c r="O1253" s="35" t="str">
        <f t="shared" si="79"/>
        <v/>
      </c>
    </row>
    <row r="1254" spans="2:15" ht="18">
      <c r="B1254" s="2"/>
      <c r="L1254" s="35" t="str">
        <f t="shared" si="76"/>
        <v/>
      </c>
      <c r="M1254" s="34" t="str">
        <f t="shared" si="77"/>
        <v/>
      </c>
      <c r="N1254" s="35" t="str">
        <f t="shared" si="78"/>
        <v/>
      </c>
      <c r="O1254" s="35" t="str">
        <f t="shared" si="79"/>
        <v/>
      </c>
    </row>
    <row r="1255" spans="2:15" ht="18">
      <c r="B1255" s="2"/>
      <c r="L1255" s="35" t="str">
        <f t="shared" si="76"/>
        <v/>
      </c>
      <c r="M1255" s="34" t="str">
        <f t="shared" si="77"/>
        <v/>
      </c>
      <c r="N1255" s="35" t="str">
        <f t="shared" si="78"/>
        <v/>
      </c>
      <c r="O1255" s="35" t="str">
        <f t="shared" si="79"/>
        <v/>
      </c>
    </row>
    <row r="1256" spans="2:15" ht="18">
      <c r="B1256" s="2"/>
      <c r="L1256" s="35" t="str">
        <f t="shared" si="76"/>
        <v/>
      </c>
      <c r="M1256" s="34" t="str">
        <f t="shared" si="77"/>
        <v/>
      </c>
      <c r="N1256" s="35" t="str">
        <f t="shared" si="78"/>
        <v/>
      </c>
      <c r="O1256" s="35" t="str">
        <f t="shared" si="79"/>
        <v/>
      </c>
    </row>
    <row r="1257" spans="2:15" ht="18">
      <c r="B1257" s="2"/>
      <c r="L1257" s="35" t="str">
        <f t="shared" si="76"/>
        <v/>
      </c>
      <c r="M1257" s="34" t="str">
        <f t="shared" si="77"/>
        <v/>
      </c>
      <c r="N1257" s="35" t="str">
        <f t="shared" si="78"/>
        <v/>
      </c>
      <c r="O1257" s="35" t="str">
        <f t="shared" si="79"/>
        <v/>
      </c>
    </row>
    <row r="1258" spans="2:15" ht="18">
      <c r="B1258" s="2"/>
      <c r="L1258" s="35" t="str">
        <f t="shared" si="76"/>
        <v/>
      </c>
      <c r="M1258" s="34" t="str">
        <f t="shared" si="77"/>
        <v/>
      </c>
      <c r="N1258" s="35" t="str">
        <f t="shared" si="78"/>
        <v/>
      </c>
      <c r="O1258" s="35" t="str">
        <f t="shared" si="79"/>
        <v/>
      </c>
    </row>
    <row r="1259" spans="2:15" ht="18">
      <c r="B1259" s="2"/>
      <c r="L1259" s="35" t="str">
        <f t="shared" si="76"/>
        <v/>
      </c>
      <c r="M1259" s="34" t="str">
        <f t="shared" si="77"/>
        <v/>
      </c>
      <c r="N1259" s="35" t="str">
        <f t="shared" si="78"/>
        <v/>
      </c>
      <c r="O1259" s="35" t="str">
        <f t="shared" si="79"/>
        <v/>
      </c>
    </row>
    <row r="1260" spans="2:15" ht="18">
      <c r="B1260" s="2"/>
      <c r="L1260" s="35" t="str">
        <f t="shared" si="76"/>
        <v/>
      </c>
      <c r="M1260" s="34" t="str">
        <f t="shared" si="77"/>
        <v/>
      </c>
      <c r="N1260" s="35" t="str">
        <f t="shared" si="78"/>
        <v/>
      </c>
      <c r="O1260" s="35" t="str">
        <f t="shared" si="79"/>
        <v/>
      </c>
    </row>
    <row r="1261" spans="2:15" ht="18">
      <c r="B1261" s="2"/>
      <c r="L1261" s="35" t="str">
        <f t="shared" si="76"/>
        <v/>
      </c>
      <c r="M1261" s="34" t="str">
        <f t="shared" si="77"/>
        <v/>
      </c>
      <c r="N1261" s="35" t="str">
        <f t="shared" si="78"/>
        <v/>
      </c>
      <c r="O1261" s="35" t="str">
        <f t="shared" si="79"/>
        <v/>
      </c>
    </row>
    <row r="1262" spans="2:15" ht="18">
      <c r="B1262" s="2"/>
      <c r="L1262" s="35" t="str">
        <f t="shared" si="76"/>
        <v/>
      </c>
      <c r="M1262" s="34" t="str">
        <f t="shared" si="77"/>
        <v/>
      </c>
      <c r="N1262" s="35" t="str">
        <f t="shared" si="78"/>
        <v/>
      </c>
      <c r="O1262" s="35" t="str">
        <f t="shared" si="79"/>
        <v/>
      </c>
    </row>
    <row r="1263" spans="2:15" ht="18">
      <c r="B1263" s="2"/>
      <c r="L1263" s="35" t="str">
        <f t="shared" si="76"/>
        <v/>
      </c>
      <c r="M1263" s="34" t="str">
        <f t="shared" si="77"/>
        <v/>
      </c>
      <c r="N1263" s="35" t="str">
        <f t="shared" si="78"/>
        <v/>
      </c>
      <c r="O1263" s="35" t="str">
        <f t="shared" si="79"/>
        <v/>
      </c>
    </row>
    <row r="1264" spans="2:15" ht="18">
      <c r="B1264" s="2"/>
      <c r="L1264" s="35" t="str">
        <f t="shared" si="76"/>
        <v/>
      </c>
      <c r="M1264" s="34" t="str">
        <f t="shared" si="77"/>
        <v/>
      </c>
      <c r="N1264" s="35" t="str">
        <f t="shared" si="78"/>
        <v/>
      </c>
      <c r="O1264" s="35" t="str">
        <f t="shared" si="79"/>
        <v/>
      </c>
    </row>
    <row r="1265" spans="2:15" ht="18">
      <c r="B1265" s="2"/>
      <c r="L1265" s="35" t="str">
        <f t="shared" si="76"/>
        <v/>
      </c>
      <c r="M1265" s="34" t="str">
        <f t="shared" si="77"/>
        <v/>
      </c>
      <c r="N1265" s="35" t="str">
        <f t="shared" si="78"/>
        <v/>
      </c>
      <c r="O1265" s="35" t="str">
        <f t="shared" si="79"/>
        <v/>
      </c>
    </row>
    <row r="1266" spans="2:15" ht="18">
      <c r="B1266" s="2"/>
      <c r="L1266" s="35" t="str">
        <f t="shared" si="76"/>
        <v/>
      </c>
      <c r="M1266" s="34" t="str">
        <f t="shared" si="77"/>
        <v/>
      </c>
      <c r="N1266" s="35" t="str">
        <f t="shared" si="78"/>
        <v/>
      </c>
      <c r="O1266" s="35" t="str">
        <f t="shared" si="79"/>
        <v/>
      </c>
    </row>
    <row r="1267" spans="2:15" ht="18">
      <c r="B1267" s="2"/>
      <c r="L1267" s="35" t="str">
        <f t="shared" si="76"/>
        <v/>
      </c>
      <c r="M1267" s="34" t="str">
        <f t="shared" si="77"/>
        <v/>
      </c>
      <c r="N1267" s="35" t="str">
        <f t="shared" si="78"/>
        <v/>
      </c>
      <c r="O1267" s="35" t="str">
        <f t="shared" si="79"/>
        <v/>
      </c>
    </row>
    <row r="1268" spans="2:15" ht="18">
      <c r="B1268" s="2"/>
      <c r="L1268" s="35" t="str">
        <f t="shared" si="76"/>
        <v/>
      </c>
      <c r="M1268" s="34" t="str">
        <f t="shared" si="77"/>
        <v/>
      </c>
      <c r="N1268" s="35" t="str">
        <f t="shared" si="78"/>
        <v/>
      </c>
      <c r="O1268" s="35" t="str">
        <f t="shared" si="79"/>
        <v/>
      </c>
    </row>
    <row r="1269" spans="2:15" ht="18">
      <c r="B1269" s="2"/>
      <c r="L1269" s="35" t="str">
        <f t="shared" si="76"/>
        <v/>
      </c>
      <c r="M1269" s="34" t="str">
        <f t="shared" si="77"/>
        <v/>
      </c>
      <c r="N1269" s="35" t="str">
        <f t="shared" si="78"/>
        <v/>
      </c>
      <c r="O1269" s="35" t="str">
        <f t="shared" si="79"/>
        <v/>
      </c>
    </row>
    <row r="1270" spans="2:15" ht="18">
      <c r="B1270" s="2"/>
      <c r="L1270" s="35" t="str">
        <f t="shared" si="76"/>
        <v/>
      </c>
      <c r="M1270" s="34" t="str">
        <f t="shared" si="77"/>
        <v/>
      </c>
      <c r="N1270" s="35" t="str">
        <f t="shared" si="78"/>
        <v/>
      </c>
      <c r="O1270" s="35" t="str">
        <f t="shared" si="79"/>
        <v/>
      </c>
    </row>
    <row r="1271" spans="2:15" ht="18">
      <c r="B1271" s="2"/>
      <c r="L1271" s="35" t="str">
        <f t="shared" si="76"/>
        <v/>
      </c>
      <c r="M1271" s="34" t="str">
        <f t="shared" si="77"/>
        <v/>
      </c>
      <c r="N1271" s="35" t="str">
        <f t="shared" si="78"/>
        <v/>
      </c>
      <c r="O1271" s="35" t="str">
        <f t="shared" si="79"/>
        <v/>
      </c>
    </row>
    <row r="1272" spans="2:15" ht="18">
      <c r="B1272" s="2"/>
      <c r="L1272" s="35" t="str">
        <f t="shared" si="76"/>
        <v/>
      </c>
      <c r="M1272" s="34" t="str">
        <f t="shared" si="77"/>
        <v/>
      </c>
      <c r="N1272" s="35" t="str">
        <f t="shared" si="78"/>
        <v/>
      </c>
      <c r="O1272" s="35" t="str">
        <f t="shared" si="79"/>
        <v/>
      </c>
    </row>
    <row r="1273" spans="2:15" ht="18">
      <c r="B1273" s="2"/>
      <c r="L1273" s="35" t="str">
        <f t="shared" si="76"/>
        <v/>
      </c>
      <c r="M1273" s="34" t="str">
        <f t="shared" si="77"/>
        <v/>
      </c>
      <c r="N1273" s="35" t="str">
        <f t="shared" si="78"/>
        <v/>
      </c>
      <c r="O1273" s="35" t="str">
        <f t="shared" si="79"/>
        <v/>
      </c>
    </row>
    <row r="1274" spans="2:15" ht="18">
      <c r="B1274" s="2"/>
      <c r="L1274" s="35" t="str">
        <f t="shared" si="76"/>
        <v/>
      </c>
      <c r="M1274" s="34" t="str">
        <f t="shared" si="77"/>
        <v/>
      </c>
      <c r="N1274" s="35" t="str">
        <f t="shared" si="78"/>
        <v/>
      </c>
      <c r="O1274" s="35" t="str">
        <f t="shared" si="79"/>
        <v/>
      </c>
    </row>
    <row r="1275" spans="2:15" ht="18">
      <c r="B1275" s="2"/>
      <c r="L1275" s="35" t="str">
        <f t="shared" si="76"/>
        <v/>
      </c>
      <c r="M1275" s="34" t="str">
        <f t="shared" si="77"/>
        <v/>
      </c>
      <c r="N1275" s="35" t="str">
        <f t="shared" si="78"/>
        <v/>
      </c>
      <c r="O1275" s="35" t="str">
        <f t="shared" si="79"/>
        <v/>
      </c>
    </row>
    <row r="1276" spans="2:15" ht="18">
      <c r="B1276" s="2"/>
      <c r="L1276" s="35" t="str">
        <f t="shared" si="76"/>
        <v/>
      </c>
      <c r="M1276" s="34" t="str">
        <f t="shared" si="77"/>
        <v/>
      </c>
      <c r="N1276" s="35" t="str">
        <f t="shared" si="78"/>
        <v/>
      </c>
      <c r="O1276" s="35" t="str">
        <f t="shared" si="79"/>
        <v/>
      </c>
    </row>
    <row r="1277" spans="2:15" ht="18">
      <c r="B1277" s="2"/>
      <c r="L1277" s="35" t="str">
        <f t="shared" si="76"/>
        <v/>
      </c>
      <c r="M1277" s="34" t="str">
        <f t="shared" si="77"/>
        <v/>
      </c>
      <c r="N1277" s="35" t="str">
        <f t="shared" si="78"/>
        <v/>
      </c>
      <c r="O1277" s="35" t="str">
        <f t="shared" si="79"/>
        <v/>
      </c>
    </row>
    <row r="1278" spans="2:15" ht="18">
      <c r="B1278" s="2"/>
      <c r="L1278" s="35" t="str">
        <f t="shared" si="76"/>
        <v/>
      </c>
      <c r="M1278" s="34" t="str">
        <f t="shared" si="77"/>
        <v/>
      </c>
      <c r="N1278" s="35" t="str">
        <f t="shared" si="78"/>
        <v/>
      </c>
      <c r="O1278" s="35" t="str">
        <f t="shared" si="79"/>
        <v/>
      </c>
    </row>
    <row r="1279" spans="2:15" ht="18">
      <c r="B1279" s="2"/>
      <c r="L1279" s="35" t="str">
        <f t="shared" si="76"/>
        <v/>
      </c>
      <c r="M1279" s="34" t="str">
        <f t="shared" si="77"/>
        <v/>
      </c>
      <c r="N1279" s="35" t="str">
        <f t="shared" si="78"/>
        <v/>
      </c>
      <c r="O1279" s="35" t="str">
        <f t="shared" si="79"/>
        <v/>
      </c>
    </row>
    <row r="1280" spans="2:15" ht="18">
      <c r="B1280" s="2"/>
      <c r="L1280" s="35" t="str">
        <f t="shared" si="76"/>
        <v/>
      </c>
      <c r="M1280" s="34" t="str">
        <f t="shared" si="77"/>
        <v/>
      </c>
      <c r="N1280" s="35" t="str">
        <f t="shared" si="78"/>
        <v/>
      </c>
      <c r="O1280" s="35" t="str">
        <f t="shared" si="79"/>
        <v/>
      </c>
    </row>
    <row r="1281" spans="2:15" ht="18">
      <c r="B1281" s="2"/>
      <c r="L1281" s="35" t="str">
        <f t="shared" si="76"/>
        <v/>
      </c>
      <c r="M1281" s="34" t="str">
        <f t="shared" si="77"/>
        <v/>
      </c>
      <c r="N1281" s="35" t="str">
        <f t="shared" si="78"/>
        <v/>
      </c>
      <c r="O1281" s="35" t="str">
        <f t="shared" si="79"/>
        <v/>
      </c>
    </row>
    <row r="1282" spans="2:15" ht="18">
      <c r="B1282" s="2"/>
      <c r="L1282" s="35" t="str">
        <f t="shared" ref="L1282:L1345" si="80">IF($A1282="","",$D1282&amp;" ("&amp;$G1282&amp;")")</f>
        <v/>
      </c>
      <c r="M1282" s="34" t="str">
        <f t="shared" ref="M1282:M1345" si="81">IF($A1282="","",RIGHT(YEAR($F1282),2))</f>
        <v/>
      </c>
      <c r="N1282" s="35" t="str">
        <f t="shared" ref="N1282:N1345" si="82">IF($A1282="","",$J1282&amp;" "&amp;$I1282&amp;" ("&amp;$M1282&amp;")")</f>
        <v/>
      </c>
      <c r="O1282" s="35" t="str">
        <f t="shared" ref="O1282:O1345" si="83">IF($A1282="","",200000000+$A1282)</f>
        <v/>
      </c>
    </row>
    <row r="1283" spans="2:15" ht="18">
      <c r="B1283" s="2"/>
      <c r="L1283" s="35" t="str">
        <f t="shared" si="80"/>
        <v/>
      </c>
      <c r="M1283" s="34" t="str">
        <f t="shared" si="81"/>
        <v/>
      </c>
      <c r="N1283" s="35" t="str">
        <f t="shared" si="82"/>
        <v/>
      </c>
      <c r="O1283" s="35" t="str">
        <f t="shared" si="83"/>
        <v/>
      </c>
    </row>
    <row r="1284" spans="2:15" ht="18">
      <c r="B1284" s="2"/>
      <c r="L1284" s="35" t="str">
        <f t="shared" si="80"/>
        <v/>
      </c>
      <c r="M1284" s="34" t="str">
        <f t="shared" si="81"/>
        <v/>
      </c>
      <c r="N1284" s="35" t="str">
        <f t="shared" si="82"/>
        <v/>
      </c>
      <c r="O1284" s="35" t="str">
        <f t="shared" si="83"/>
        <v/>
      </c>
    </row>
    <row r="1285" spans="2:15" ht="18">
      <c r="B1285" s="2"/>
      <c r="L1285" s="35" t="str">
        <f t="shared" si="80"/>
        <v/>
      </c>
      <c r="M1285" s="34" t="str">
        <f t="shared" si="81"/>
        <v/>
      </c>
      <c r="N1285" s="35" t="str">
        <f t="shared" si="82"/>
        <v/>
      </c>
      <c r="O1285" s="35" t="str">
        <f t="shared" si="83"/>
        <v/>
      </c>
    </row>
    <row r="1286" spans="2:15" ht="18">
      <c r="B1286" s="2"/>
      <c r="L1286" s="35" t="str">
        <f t="shared" si="80"/>
        <v/>
      </c>
      <c r="M1286" s="34" t="str">
        <f t="shared" si="81"/>
        <v/>
      </c>
      <c r="N1286" s="35" t="str">
        <f t="shared" si="82"/>
        <v/>
      </c>
      <c r="O1286" s="35" t="str">
        <f t="shared" si="83"/>
        <v/>
      </c>
    </row>
    <row r="1287" spans="2:15" ht="18">
      <c r="B1287" s="2"/>
      <c r="L1287" s="35" t="str">
        <f t="shared" si="80"/>
        <v/>
      </c>
      <c r="M1287" s="34" t="str">
        <f t="shared" si="81"/>
        <v/>
      </c>
      <c r="N1287" s="35" t="str">
        <f t="shared" si="82"/>
        <v/>
      </c>
      <c r="O1287" s="35" t="str">
        <f t="shared" si="83"/>
        <v/>
      </c>
    </row>
    <row r="1288" spans="2:15" ht="18">
      <c r="B1288" s="2"/>
      <c r="L1288" s="35" t="str">
        <f t="shared" si="80"/>
        <v/>
      </c>
      <c r="M1288" s="34" t="str">
        <f t="shared" si="81"/>
        <v/>
      </c>
      <c r="N1288" s="35" t="str">
        <f t="shared" si="82"/>
        <v/>
      </c>
      <c r="O1288" s="35" t="str">
        <f t="shared" si="83"/>
        <v/>
      </c>
    </row>
    <row r="1289" spans="2:15" ht="18">
      <c r="B1289" s="2"/>
      <c r="L1289" s="35" t="str">
        <f t="shared" si="80"/>
        <v/>
      </c>
      <c r="M1289" s="34" t="str">
        <f t="shared" si="81"/>
        <v/>
      </c>
      <c r="N1289" s="35" t="str">
        <f t="shared" si="82"/>
        <v/>
      </c>
      <c r="O1289" s="35" t="str">
        <f t="shared" si="83"/>
        <v/>
      </c>
    </row>
    <row r="1290" spans="2:15" ht="18">
      <c r="B1290" s="2"/>
      <c r="L1290" s="35" t="str">
        <f t="shared" si="80"/>
        <v/>
      </c>
      <c r="M1290" s="34" t="str">
        <f t="shared" si="81"/>
        <v/>
      </c>
      <c r="N1290" s="35" t="str">
        <f t="shared" si="82"/>
        <v/>
      </c>
      <c r="O1290" s="35" t="str">
        <f t="shared" si="83"/>
        <v/>
      </c>
    </row>
    <row r="1291" spans="2:15" ht="18">
      <c r="B1291" s="2"/>
      <c r="L1291" s="35" t="str">
        <f t="shared" si="80"/>
        <v/>
      </c>
      <c r="M1291" s="34" t="str">
        <f t="shared" si="81"/>
        <v/>
      </c>
      <c r="N1291" s="35" t="str">
        <f t="shared" si="82"/>
        <v/>
      </c>
      <c r="O1291" s="35" t="str">
        <f t="shared" si="83"/>
        <v/>
      </c>
    </row>
    <row r="1292" spans="2:15" ht="18">
      <c r="B1292" s="2"/>
      <c r="L1292" s="35" t="str">
        <f t="shared" si="80"/>
        <v/>
      </c>
      <c r="M1292" s="34" t="str">
        <f t="shared" si="81"/>
        <v/>
      </c>
      <c r="N1292" s="35" t="str">
        <f t="shared" si="82"/>
        <v/>
      </c>
      <c r="O1292" s="35" t="str">
        <f t="shared" si="83"/>
        <v/>
      </c>
    </row>
    <row r="1293" spans="2:15" ht="18">
      <c r="B1293" s="2"/>
      <c r="L1293" s="35" t="str">
        <f t="shared" si="80"/>
        <v/>
      </c>
      <c r="M1293" s="34" t="str">
        <f t="shared" si="81"/>
        <v/>
      </c>
      <c r="N1293" s="35" t="str">
        <f t="shared" si="82"/>
        <v/>
      </c>
      <c r="O1293" s="35" t="str">
        <f t="shared" si="83"/>
        <v/>
      </c>
    </row>
    <row r="1294" spans="2:15" ht="18">
      <c r="B1294" s="2"/>
      <c r="L1294" s="35" t="str">
        <f t="shared" si="80"/>
        <v/>
      </c>
      <c r="M1294" s="34" t="str">
        <f t="shared" si="81"/>
        <v/>
      </c>
      <c r="N1294" s="35" t="str">
        <f t="shared" si="82"/>
        <v/>
      </c>
      <c r="O1294" s="35" t="str">
        <f t="shared" si="83"/>
        <v/>
      </c>
    </row>
    <row r="1295" spans="2:15" ht="18">
      <c r="B1295" s="2"/>
      <c r="L1295" s="35" t="str">
        <f t="shared" si="80"/>
        <v/>
      </c>
      <c r="M1295" s="34" t="str">
        <f t="shared" si="81"/>
        <v/>
      </c>
      <c r="N1295" s="35" t="str">
        <f t="shared" si="82"/>
        <v/>
      </c>
      <c r="O1295" s="35" t="str">
        <f t="shared" si="83"/>
        <v/>
      </c>
    </row>
    <row r="1296" spans="2:15" ht="18">
      <c r="B1296" s="2"/>
      <c r="L1296" s="35" t="str">
        <f t="shared" si="80"/>
        <v/>
      </c>
      <c r="M1296" s="34" t="str">
        <f t="shared" si="81"/>
        <v/>
      </c>
      <c r="N1296" s="35" t="str">
        <f t="shared" si="82"/>
        <v/>
      </c>
      <c r="O1296" s="35" t="str">
        <f t="shared" si="83"/>
        <v/>
      </c>
    </row>
    <row r="1297" spans="2:15" ht="18">
      <c r="B1297" s="2"/>
      <c r="L1297" s="35" t="str">
        <f t="shared" si="80"/>
        <v/>
      </c>
      <c r="M1297" s="34" t="str">
        <f t="shared" si="81"/>
        <v/>
      </c>
      <c r="N1297" s="35" t="str">
        <f t="shared" si="82"/>
        <v/>
      </c>
      <c r="O1297" s="35" t="str">
        <f t="shared" si="83"/>
        <v/>
      </c>
    </row>
    <row r="1298" spans="2:15" ht="18">
      <c r="B1298" s="2"/>
      <c r="L1298" s="35" t="str">
        <f t="shared" si="80"/>
        <v/>
      </c>
      <c r="M1298" s="34" t="str">
        <f t="shared" si="81"/>
        <v/>
      </c>
      <c r="N1298" s="35" t="str">
        <f t="shared" si="82"/>
        <v/>
      </c>
      <c r="O1298" s="35" t="str">
        <f t="shared" si="83"/>
        <v/>
      </c>
    </row>
    <row r="1299" spans="2:15" ht="18">
      <c r="B1299" s="2"/>
      <c r="L1299" s="35" t="str">
        <f t="shared" si="80"/>
        <v/>
      </c>
      <c r="M1299" s="34" t="str">
        <f t="shared" si="81"/>
        <v/>
      </c>
      <c r="N1299" s="35" t="str">
        <f t="shared" si="82"/>
        <v/>
      </c>
      <c r="O1299" s="35" t="str">
        <f t="shared" si="83"/>
        <v/>
      </c>
    </row>
    <row r="1300" spans="2:15" ht="18">
      <c r="B1300" s="2"/>
      <c r="L1300" s="35" t="str">
        <f t="shared" si="80"/>
        <v/>
      </c>
      <c r="M1300" s="34" t="str">
        <f t="shared" si="81"/>
        <v/>
      </c>
      <c r="N1300" s="35" t="str">
        <f t="shared" si="82"/>
        <v/>
      </c>
      <c r="O1300" s="35" t="str">
        <f t="shared" si="83"/>
        <v/>
      </c>
    </row>
    <row r="1301" spans="2:15" ht="18">
      <c r="B1301" s="2"/>
      <c r="L1301" s="35" t="str">
        <f t="shared" si="80"/>
        <v/>
      </c>
      <c r="M1301" s="34" t="str">
        <f t="shared" si="81"/>
        <v/>
      </c>
      <c r="N1301" s="35" t="str">
        <f t="shared" si="82"/>
        <v/>
      </c>
      <c r="O1301" s="35" t="str">
        <f t="shared" si="83"/>
        <v/>
      </c>
    </row>
    <row r="1302" spans="2:15" ht="18">
      <c r="B1302" s="2"/>
      <c r="L1302" s="35" t="str">
        <f t="shared" si="80"/>
        <v/>
      </c>
      <c r="M1302" s="34" t="str">
        <f t="shared" si="81"/>
        <v/>
      </c>
      <c r="N1302" s="35" t="str">
        <f t="shared" si="82"/>
        <v/>
      </c>
      <c r="O1302" s="35" t="str">
        <f t="shared" si="83"/>
        <v/>
      </c>
    </row>
    <row r="1303" spans="2:15" ht="18">
      <c r="B1303" s="2"/>
      <c r="L1303" s="35" t="str">
        <f t="shared" si="80"/>
        <v/>
      </c>
      <c r="M1303" s="34" t="str">
        <f t="shared" si="81"/>
        <v/>
      </c>
      <c r="N1303" s="35" t="str">
        <f t="shared" si="82"/>
        <v/>
      </c>
      <c r="O1303" s="35" t="str">
        <f t="shared" si="83"/>
        <v/>
      </c>
    </row>
    <row r="1304" spans="2:15" ht="18">
      <c r="B1304" s="2"/>
      <c r="L1304" s="35" t="str">
        <f t="shared" si="80"/>
        <v/>
      </c>
      <c r="M1304" s="34" t="str">
        <f t="shared" si="81"/>
        <v/>
      </c>
      <c r="N1304" s="35" t="str">
        <f t="shared" si="82"/>
        <v/>
      </c>
      <c r="O1304" s="35" t="str">
        <f t="shared" si="83"/>
        <v/>
      </c>
    </row>
    <row r="1305" spans="2:15" ht="18">
      <c r="B1305" s="2"/>
      <c r="L1305" s="35" t="str">
        <f t="shared" si="80"/>
        <v/>
      </c>
      <c r="M1305" s="34" t="str">
        <f t="shared" si="81"/>
        <v/>
      </c>
      <c r="N1305" s="35" t="str">
        <f t="shared" si="82"/>
        <v/>
      </c>
      <c r="O1305" s="35" t="str">
        <f t="shared" si="83"/>
        <v/>
      </c>
    </row>
    <row r="1306" spans="2:15" ht="18">
      <c r="B1306" s="2"/>
      <c r="L1306" s="35" t="str">
        <f t="shared" si="80"/>
        <v/>
      </c>
      <c r="M1306" s="34" t="str">
        <f t="shared" si="81"/>
        <v/>
      </c>
      <c r="N1306" s="35" t="str">
        <f t="shared" si="82"/>
        <v/>
      </c>
      <c r="O1306" s="35" t="str">
        <f t="shared" si="83"/>
        <v/>
      </c>
    </row>
    <row r="1307" spans="2:15" ht="18">
      <c r="B1307" s="2"/>
      <c r="L1307" s="35" t="str">
        <f t="shared" si="80"/>
        <v/>
      </c>
      <c r="M1307" s="34" t="str">
        <f t="shared" si="81"/>
        <v/>
      </c>
      <c r="N1307" s="35" t="str">
        <f t="shared" si="82"/>
        <v/>
      </c>
      <c r="O1307" s="35" t="str">
        <f t="shared" si="83"/>
        <v/>
      </c>
    </row>
    <row r="1308" spans="2:15" ht="18">
      <c r="B1308" s="2"/>
      <c r="L1308" s="35" t="str">
        <f t="shared" si="80"/>
        <v/>
      </c>
      <c r="M1308" s="34" t="str">
        <f t="shared" si="81"/>
        <v/>
      </c>
      <c r="N1308" s="35" t="str">
        <f t="shared" si="82"/>
        <v/>
      </c>
      <c r="O1308" s="35" t="str">
        <f t="shared" si="83"/>
        <v/>
      </c>
    </row>
    <row r="1309" spans="2:15" ht="18">
      <c r="B1309" s="2"/>
      <c r="L1309" s="35" t="str">
        <f t="shared" si="80"/>
        <v/>
      </c>
      <c r="M1309" s="34" t="str">
        <f t="shared" si="81"/>
        <v/>
      </c>
      <c r="N1309" s="35" t="str">
        <f t="shared" si="82"/>
        <v/>
      </c>
      <c r="O1309" s="35" t="str">
        <f t="shared" si="83"/>
        <v/>
      </c>
    </row>
    <row r="1310" spans="2:15" ht="18">
      <c r="B1310" s="2"/>
      <c r="L1310" s="35" t="str">
        <f t="shared" si="80"/>
        <v/>
      </c>
      <c r="M1310" s="34" t="str">
        <f t="shared" si="81"/>
        <v/>
      </c>
      <c r="N1310" s="35" t="str">
        <f t="shared" si="82"/>
        <v/>
      </c>
      <c r="O1310" s="35" t="str">
        <f t="shared" si="83"/>
        <v/>
      </c>
    </row>
    <row r="1311" spans="2:15" ht="18">
      <c r="B1311" s="2"/>
      <c r="L1311" s="35" t="str">
        <f t="shared" si="80"/>
        <v/>
      </c>
      <c r="M1311" s="34" t="str">
        <f t="shared" si="81"/>
        <v/>
      </c>
      <c r="N1311" s="35" t="str">
        <f t="shared" si="82"/>
        <v/>
      </c>
      <c r="O1311" s="35" t="str">
        <f t="shared" si="83"/>
        <v/>
      </c>
    </row>
    <row r="1312" spans="2:15" ht="18">
      <c r="B1312" s="2"/>
      <c r="L1312" s="35" t="str">
        <f t="shared" si="80"/>
        <v/>
      </c>
      <c r="M1312" s="34" t="str">
        <f t="shared" si="81"/>
        <v/>
      </c>
      <c r="N1312" s="35" t="str">
        <f t="shared" si="82"/>
        <v/>
      </c>
      <c r="O1312" s="35" t="str">
        <f t="shared" si="83"/>
        <v/>
      </c>
    </row>
    <row r="1313" spans="2:15" ht="18">
      <c r="B1313" s="2"/>
      <c r="L1313" s="35" t="str">
        <f t="shared" si="80"/>
        <v/>
      </c>
      <c r="M1313" s="34" t="str">
        <f t="shared" si="81"/>
        <v/>
      </c>
      <c r="N1313" s="35" t="str">
        <f t="shared" si="82"/>
        <v/>
      </c>
      <c r="O1313" s="35" t="str">
        <f t="shared" si="83"/>
        <v/>
      </c>
    </row>
    <row r="1314" spans="2:15" ht="18">
      <c r="B1314" s="2"/>
      <c r="L1314" s="35" t="str">
        <f t="shared" si="80"/>
        <v/>
      </c>
      <c r="M1314" s="34" t="str">
        <f t="shared" si="81"/>
        <v/>
      </c>
      <c r="N1314" s="35" t="str">
        <f t="shared" si="82"/>
        <v/>
      </c>
      <c r="O1314" s="35" t="str">
        <f t="shared" si="83"/>
        <v/>
      </c>
    </row>
    <row r="1315" spans="2:15" ht="18">
      <c r="B1315" s="2"/>
      <c r="L1315" s="35" t="str">
        <f t="shared" si="80"/>
        <v/>
      </c>
      <c r="M1315" s="34" t="str">
        <f t="shared" si="81"/>
        <v/>
      </c>
      <c r="N1315" s="35" t="str">
        <f t="shared" si="82"/>
        <v/>
      </c>
      <c r="O1315" s="35" t="str">
        <f t="shared" si="83"/>
        <v/>
      </c>
    </row>
    <row r="1316" spans="2:15" ht="18">
      <c r="B1316" s="2"/>
      <c r="L1316" s="35" t="str">
        <f t="shared" si="80"/>
        <v/>
      </c>
      <c r="M1316" s="34" t="str">
        <f t="shared" si="81"/>
        <v/>
      </c>
      <c r="N1316" s="35" t="str">
        <f t="shared" si="82"/>
        <v/>
      </c>
      <c r="O1316" s="35" t="str">
        <f t="shared" si="83"/>
        <v/>
      </c>
    </row>
    <row r="1317" spans="2:15" ht="18">
      <c r="B1317" s="2"/>
      <c r="L1317" s="35" t="str">
        <f t="shared" si="80"/>
        <v/>
      </c>
      <c r="M1317" s="34" t="str">
        <f t="shared" si="81"/>
        <v/>
      </c>
      <c r="N1317" s="35" t="str">
        <f t="shared" si="82"/>
        <v/>
      </c>
      <c r="O1317" s="35" t="str">
        <f t="shared" si="83"/>
        <v/>
      </c>
    </row>
    <row r="1318" spans="2:15" ht="18">
      <c r="B1318" s="2"/>
      <c r="L1318" s="35" t="str">
        <f t="shared" si="80"/>
        <v/>
      </c>
      <c r="M1318" s="34" t="str">
        <f t="shared" si="81"/>
        <v/>
      </c>
      <c r="N1318" s="35" t="str">
        <f t="shared" si="82"/>
        <v/>
      </c>
      <c r="O1318" s="35" t="str">
        <f t="shared" si="83"/>
        <v/>
      </c>
    </row>
    <row r="1319" spans="2:15" ht="18">
      <c r="B1319" s="2"/>
      <c r="L1319" s="35" t="str">
        <f t="shared" si="80"/>
        <v/>
      </c>
      <c r="M1319" s="34" t="str">
        <f t="shared" si="81"/>
        <v/>
      </c>
      <c r="N1319" s="35" t="str">
        <f t="shared" si="82"/>
        <v/>
      </c>
      <c r="O1319" s="35" t="str">
        <f t="shared" si="83"/>
        <v/>
      </c>
    </row>
    <row r="1320" spans="2:15" ht="18">
      <c r="B1320" s="2"/>
      <c r="L1320" s="35" t="str">
        <f t="shared" si="80"/>
        <v/>
      </c>
      <c r="M1320" s="34" t="str">
        <f t="shared" si="81"/>
        <v/>
      </c>
      <c r="N1320" s="35" t="str">
        <f t="shared" si="82"/>
        <v/>
      </c>
      <c r="O1320" s="35" t="str">
        <f t="shared" si="83"/>
        <v/>
      </c>
    </row>
    <row r="1321" spans="2:15" ht="18">
      <c r="B1321" s="2"/>
      <c r="L1321" s="35" t="str">
        <f t="shared" si="80"/>
        <v/>
      </c>
      <c r="M1321" s="34" t="str">
        <f t="shared" si="81"/>
        <v/>
      </c>
      <c r="N1321" s="35" t="str">
        <f t="shared" si="82"/>
        <v/>
      </c>
      <c r="O1321" s="35" t="str">
        <f t="shared" si="83"/>
        <v/>
      </c>
    </row>
    <row r="1322" spans="2:15" ht="18">
      <c r="B1322" s="2"/>
      <c r="L1322" s="35" t="str">
        <f t="shared" si="80"/>
        <v/>
      </c>
      <c r="M1322" s="34" t="str">
        <f t="shared" si="81"/>
        <v/>
      </c>
      <c r="N1322" s="35" t="str">
        <f t="shared" si="82"/>
        <v/>
      </c>
      <c r="O1322" s="35" t="str">
        <f t="shared" si="83"/>
        <v/>
      </c>
    </row>
    <row r="1323" spans="2:15" ht="18">
      <c r="B1323" s="2"/>
      <c r="L1323" s="35" t="str">
        <f t="shared" si="80"/>
        <v/>
      </c>
      <c r="M1323" s="34" t="str">
        <f t="shared" si="81"/>
        <v/>
      </c>
      <c r="N1323" s="35" t="str">
        <f t="shared" si="82"/>
        <v/>
      </c>
      <c r="O1323" s="35" t="str">
        <f t="shared" si="83"/>
        <v/>
      </c>
    </row>
    <row r="1324" spans="2:15" ht="18">
      <c r="B1324" s="2"/>
      <c r="L1324" s="35" t="str">
        <f t="shared" si="80"/>
        <v/>
      </c>
      <c r="M1324" s="34" t="str">
        <f t="shared" si="81"/>
        <v/>
      </c>
      <c r="N1324" s="35" t="str">
        <f t="shared" si="82"/>
        <v/>
      </c>
      <c r="O1324" s="35" t="str">
        <f t="shared" si="83"/>
        <v/>
      </c>
    </row>
    <row r="1325" spans="2:15" ht="18">
      <c r="B1325" s="2"/>
      <c r="L1325" s="35" t="str">
        <f t="shared" si="80"/>
        <v/>
      </c>
      <c r="M1325" s="34" t="str">
        <f t="shared" si="81"/>
        <v/>
      </c>
      <c r="N1325" s="35" t="str">
        <f t="shared" si="82"/>
        <v/>
      </c>
      <c r="O1325" s="35" t="str">
        <f t="shared" si="83"/>
        <v/>
      </c>
    </row>
    <row r="1326" spans="2:15" ht="18">
      <c r="B1326" s="2"/>
      <c r="L1326" s="35" t="str">
        <f t="shared" si="80"/>
        <v/>
      </c>
      <c r="M1326" s="34" t="str">
        <f t="shared" si="81"/>
        <v/>
      </c>
      <c r="N1326" s="35" t="str">
        <f t="shared" si="82"/>
        <v/>
      </c>
      <c r="O1326" s="35" t="str">
        <f t="shared" si="83"/>
        <v/>
      </c>
    </row>
    <row r="1327" spans="2:15" ht="18">
      <c r="B1327" s="2"/>
      <c r="L1327" s="35" t="str">
        <f t="shared" si="80"/>
        <v/>
      </c>
      <c r="M1327" s="34" t="str">
        <f t="shared" si="81"/>
        <v/>
      </c>
      <c r="N1327" s="35" t="str">
        <f t="shared" si="82"/>
        <v/>
      </c>
      <c r="O1327" s="35" t="str">
        <f t="shared" si="83"/>
        <v/>
      </c>
    </row>
    <row r="1328" spans="2:15" ht="18">
      <c r="B1328" s="2"/>
      <c r="L1328" s="35" t="str">
        <f t="shared" si="80"/>
        <v/>
      </c>
      <c r="M1328" s="34" t="str">
        <f t="shared" si="81"/>
        <v/>
      </c>
      <c r="N1328" s="35" t="str">
        <f t="shared" si="82"/>
        <v/>
      </c>
      <c r="O1328" s="35" t="str">
        <f t="shared" si="83"/>
        <v/>
      </c>
    </row>
    <row r="1329" spans="2:15" ht="18">
      <c r="B1329" s="2"/>
      <c r="L1329" s="35" t="str">
        <f t="shared" si="80"/>
        <v/>
      </c>
      <c r="M1329" s="34" t="str">
        <f t="shared" si="81"/>
        <v/>
      </c>
      <c r="N1329" s="35" t="str">
        <f t="shared" si="82"/>
        <v/>
      </c>
      <c r="O1329" s="35" t="str">
        <f t="shared" si="83"/>
        <v/>
      </c>
    </row>
    <row r="1330" spans="2:15" ht="18">
      <c r="B1330" s="2"/>
      <c r="L1330" s="35" t="str">
        <f t="shared" si="80"/>
        <v/>
      </c>
      <c r="M1330" s="34" t="str">
        <f t="shared" si="81"/>
        <v/>
      </c>
      <c r="N1330" s="35" t="str">
        <f t="shared" si="82"/>
        <v/>
      </c>
      <c r="O1330" s="35" t="str">
        <f t="shared" si="83"/>
        <v/>
      </c>
    </row>
    <row r="1331" spans="2:15" ht="18">
      <c r="B1331" s="2"/>
      <c r="L1331" s="35" t="str">
        <f t="shared" si="80"/>
        <v/>
      </c>
      <c r="M1331" s="34" t="str">
        <f t="shared" si="81"/>
        <v/>
      </c>
      <c r="N1331" s="35" t="str">
        <f t="shared" si="82"/>
        <v/>
      </c>
      <c r="O1331" s="35" t="str">
        <f t="shared" si="83"/>
        <v/>
      </c>
    </row>
    <row r="1332" spans="2:15" ht="18">
      <c r="B1332" s="2"/>
      <c r="L1332" s="35" t="str">
        <f t="shared" si="80"/>
        <v/>
      </c>
      <c r="M1332" s="34" t="str">
        <f t="shared" si="81"/>
        <v/>
      </c>
      <c r="N1332" s="35" t="str">
        <f t="shared" si="82"/>
        <v/>
      </c>
      <c r="O1332" s="35" t="str">
        <f t="shared" si="83"/>
        <v/>
      </c>
    </row>
    <row r="1333" spans="2:15" ht="18">
      <c r="B1333" s="2"/>
      <c r="L1333" s="35" t="str">
        <f t="shared" si="80"/>
        <v/>
      </c>
      <c r="M1333" s="34" t="str">
        <f t="shared" si="81"/>
        <v/>
      </c>
      <c r="N1333" s="35" t="str">
        <f t="shared" si="82"/>
        <v/>
      </c>
      <c r="O1333" s="35" t="str">
        <f t="shared" si="83"/>
        <v/>
      </c>
    </row>
    <row r="1334" spans="2:15" ht="18">
      <c r="B1334" s="2"/>
      <c r="L1334" s="35" t="str">
        <f t="shared" si="80"/>
        <v/>
      </c>
      <c r="M1334" s="34" t="str">
        <f t="shared" si="81"/>
        <v/>
      </c>
      <c r="N1334" s="35" t="str">
        <f t="shared" si="82"/>
        <v/>
      </c>
      <c r="O1334" s="35" t="str">
        <f t="shared" si="83"/>
        <v/>
      </c>
    </row>
    <row r="1335" spans="2:15" ht="18">
      <c r="B1335" s="2"/>
      <c r="L1335" s="35" t="str">
        <f t="shared" si="80"/>
        <v/>
      </c>
      <c r="M1335" s="34" t="str">
        <f t="shared" si="81"/>
        <v/>
      </c>
      <c r="N1335" s="35" t="str">
        <f t="shared" si="82"/>
        <v/>
      </c>
      <c r="O1335" s="35" t="str">
        <f t="shared" si="83"/>
        <v/>
      </c>
    </row>
    <row r="1336" spans="2:15" ht="18">
      <c r="B1336" s="2"/>
      <c r="L1336" s="35" t="str">
        <f t="shared" si="80"/>
        <v/>
      </c>
      <c r="M1336" s="34" t="str">
        <f t="shared" si="81"/>
        <v/>
      </c>
      <c r="N1336" s="35" t="str">
        <f t="shared" si="82"/>
        <v/>
      </c>
      <c r="O1336" s="35" t="str">
        <f t="shared" si="83"/>
        <v/>
      </c>
    </row>
    <row r="1337" spans="2:15" ht="18">
      <c r="B1337" s="2"/>
      <c r="L1337" s="35" t="str">
        <f t="shared" si="80"/>
        <v/>
      </c>
      <c r="M1337" s="34" t="str">
        <f t="shared" si="81"/>
        <v/>
      </c>
      <c r="N1337" s="35" t="str">
        <f t="shared" si="82"/>
        <v/>
      </c>
      <c r="O1337" s="35" t="str">
        <f t="shared" si="83"/>
        <v/>
      </c>
    </row>
    <row r="1338" spans="2:15" ht="18">
      <c r="B1338" s="2"/>
      <c r="L1338" s="35" t="str">
        <f t="shared" si="80"/>
        <v/>
      </c>
      <c r="M1338" s="34" t="str">
        <f t="shared" si="81"/>
        <v/>
      </c>
      <c r="N1338" s="35" t="str">
        <f t="shared" si="82"/>
        <v/>
      </c>
      <c r="O1338" s="35" t="str">
        <f t="shared" si="83"/>
        <v/>
      </c>
    </row>
    <row r="1339" spans="2:15" ht="18">
      <c r="B1339" s="2"/>
      <c r="L1339" s="35" t="str">
        <f t="shared" si="80"/>
        <v/>
      </c>
      <c r="M1339" s="34" t="str">
        <f t="shared" si="81"/>
        <v/>
      </c>
      <c r="N1339" s="35" t="str">
        <f t="shared" si="82"/>
        <v/>
      </c>
      <c r="O1339" s="35" t="str">
        <f t="shared" si="83"/>
        <v/>
      </c>
    </row>
    <row r="1340" spans="2:15" ht="18">
      <c r="B1340" s="2"/>
      <c r="L1340" s="35" t="str">
        <f t="shared" si="80"/>
        <v/>
      </c>
      <c r="M1340" s="34" t="str">
        <f t="shared" si="81"/>
        <v/>
      </c>
      <c r="N1340" s="35" t="str">
        <f t="shared" si="82"/>
        <v/>
      </c>
      <c r="O1340" s="35" t="str">
        <f t="shared" si="83"/>
        <v/>
      </c>
    </row>
    <row r="1341" spans="2:15" ht="18">
      <c r="B1341" s="2"/>
      <c r="L1341" s="35" t="str">
        <f t="shared" si="80"/>
        <v/>
      </c>
      <c r="M1341" s="34" t="str">
        <f t="shared" si="81"/>
        <v/>
      </c>
      <c r="N1341" s="35" t="str">
        <f t="shared" si="82"/>
        <v/>
      </c>
      <c r="O1341" s="35" t="str">
        <f t="shared" si="83"/>
        <v/>
      </c>
    </row>
    <row r="1342" spans="2:15" ht="18">
      <c r="B1342" s="2"/>
      <c r="L1342" s="35" t="str">
        <f t="shared" si="80"/>
        <v/>
      </c>
      <c r="M1342" s="34" t="str">
        <f t="shared" si="81"/>
        <v/>
      </c>
      <c r="N1342" s="35" t="str">
        <f t="shared" si="82"/>
        <v/>
      </c>
      <c r="O1342" s="35" t="str">
        <f t="shared" si="83"/>
        <v/>
      </c>
    </row>
    <row r="1343" spans="2:15" ht="18">
      <c r="B1343" s="2"/>
      <c r="L1343" s="35" t="str">
        <f t="shared" si="80"/>
        <v/>
      </c>
      <c r="M1343" s="34" t="str">
        <f t="shared" si="81"/>
        <v/>
      </c>
      <c r="N1343" s="35" t="str">
        <f t="shared" si="82"/>
        <v/>
      </c>
      <c r="O1343" s="35" t="str">
        <f t="shared" si="83"/>
        <v/>
      </c>
    </row>
    <row r="1344" spans="2:15" ht="18">
      <c r="B1344" s="2"/>
      <c r="L1344" s="35" t="str">
        <f t="shared" si="80"/>
        <v/>
      </c>
      <c r="M1344" s="34" t="str">
        <f t="shared" si="81"/>
        <v/>
      </c>
      <c r="N1344" s="35" t="str">
        <f t="shared" si="82"/>
        <v/>
      </c>
      <c r="O1344" s="35" t="str">
        <f t="shared" si="83"/>
        <v/>
      </c>
    </row>
    <row r="1345" spans="2:15" ht="18">
      <c r="B1345" s="2"/>
      <c r="L1345" s="35" t="str">
        <f t="shared" si="80"/>
        <v/>
      </c>
      <c r="M1345" s="34" t="str">
        <f t="shared" si="81"/>
        <v/>
      </c>
      <c r="N1345" s="35" t="str">
        <f t="shared" si="82"/>
        <v/>
      </c>
      <c r="O1345" s="35" t="str">
        <f t="shared" si="83"/>
        <v/>
      </c>
    </row>
    <row r="1346" spans="2:15" ht="18">
      <c r="B1346" s="2"/>
      <c r="L1346" s="35" t="str">
        <f t="shared" ref="L1346:L1409" si="84">IF($A1346="","",$D1346&amp;" ("&amp;$G1346&amp;")")</f>
        <v/>
      </c>
      <c r="M1346" s="34" t="str">
        <f t="shared" ref="M1346:M1409" si="85">IF($A1346="","",RIGHT(YEAR($F1346),2))</f>
        <v/>
      </c>
      <c r="N1346" s="35" t="str">
        <f t="shared" ref="N1346:N1409" si="86">IF($A1346="","",$J1346&amp;" "&amp;$I1346&amp;" ("&amp;$M1346&amp;")")</f>
        <v/>
      </c>
      <c r="O1346" s="35" t="str">
        <f t="shared" ref="O1346:O1409" si="87">IF($A1346="","",200000000+$A1346)</f>
        <v/>
      </c>
    </row>
    <row r="1347" spans="2:15" ht="18">
      <c r="B1347" s="2"/>
      <c r="L1347" s="35" t="str">
        <f t="shared" si="84"/>
        <v/>
      </c>
      <c r="M1347" s="34" t="str">
        <f t="shared" si="85"/>
        <v/>
      </c>
      <c r="N1347" s="35" t="str">
        <f t="shared" si="86"/>
        <v/>
      </c>
      <c r="O1347" s="35" t="str">
        <f t="shared" si="87"/>
        <v/>
      </c>
    </row>
    <row r="1348" spans="2:15" ht="18">
      <c r="B1348" s="2"/>
      <c r="L1348" s="35" t="str">
        <f t="shared" si="84"/>
        <v/>
      </c>
      <c r="M1348" s="34" t="str">
        <f t="shared" si="85"/>
        <v/>
      </c>
      <c r="N1348" s="35" t="str">
        <f t="shared" si="86"/>
        <v/>
      </c>
      <c r="O1348" s="35" t="str">
        <f t="shared" si="87"/>
        <v/>
      </c>
    </row>
    <row r="1349" spans="2:15" ht="18">
      <c r="B1349" s="2"/>
      <c r="L1349" s="35" t="str">
        <f t="shared" si="84"/>
        <v/>
      </c>
      <c r="M1349" s="34" t="str">
        <f t="shared" si="85"/>
        <v/>
      </c>
      <c r="N1349" s="35" t="str">
        <f t="shared" si="86"/>
        <v/>
      </c>
      <c r="O1349" s="35" t="str">
        <f t="shared" si="87"/>
        <v/>
      </c>
    </row>
    <row r="1350" spans="2:15" ht="18">
      <c r="B1350" s="2"/>
      <c r="L1350" s="35" t="str">
        <f t="shared" si="84"/>
        <v/>
      </c>
      <c r="M1350" s="34" t="str">
        <f t="shared" si="85"/>
        <v/>
      </c>
      <c r="N1350" s="35" t="str">
        <f t="shared" si="86"/>
        <v/>
      </c>
      <c r="O1350" s="35" t="str">
        <f t="shared" si="87"/>
        <v/>
      </c>
    </row>
    <row r="1351" spans="2:15" ht="18">
      <c r="B1351" s="2"/>
      <c r="L1351" s="35" t="str">
        <f t="shared" si="84"/>
        <v/>
      </c>
      <c r="M1351" s="34" t="str">
        <f t="shared" si="85"/>
        <v/>
      </c>
      <c r="N1351" s="35" t="str">
        <f t="shared" si="86"/>
        <v/>
      </c>
      <c r="O1351" s="35" t="str">
        <f t="shared" si="87"/>
        <v/>
      </c>
    </row>
    <row r="1352" spans="2:15" ht="18">
      <c r="B1352" s="2"/>
      <c r="L1352" s="35" t="str">
        <f t="shared" si="84"/>
        <v/>
      </c>
      <c r="M1352" s="34" t="str">
        <f t="shared" si="85"/>
        <v/>
      </c>
      <c r="N1352" s="35" t="str">
        <f t="shared" si="86"/>
        <v/>
      </c>
      <c r="O1352" s="35" t="str">
        <f t="shared" si="87"/>
        <v/>
      </c>
    </row>
    <row r="1353" spans="2:15" ht="18">
      <c r="B1353" s="2"/>
      <c r="L1353" s="35" t="str">
        <f t="shared" si="84"/>
        <v/>
      </c>
      <c r="M1353" s="34" t="str">
        <f t="shared" si="85"/>
        <v/>
      </c>
      <c r="N1353" s="35" t="str">
        <f t="shared" si="86"/>
        <v/>
      </c>
      <c r="O1353" s="35" t="str">
        <f t="shared" si="87"/>
        <v/>
      </c>
    </row>
    <row r="1354" spans="2:15" ht="18">
      <c r="B1354" s="2"/>
      <c r="L1354" s="35" t="str">
        <f t="shared" si="84"/>
        <v/>
      </c>
      <c r="M1354" s="34" t="str">
        <f t="shared" si="85"/>
        <v/>
      </c>
      <c r="N1354" s="35" t="str">
        <f t="shared" si="86"/>
        <v/>
      </c>
      <c r="O1354" s="35" t="str">
        <f t="shared" si="87"/>
        <v/>
      </c>
    </row>
    <row r="1355" spans="2:15" ht="18">
      <c r="B1355" s="2"/>
      <c r="L1355" s="35" t="str">
        <f t="shared" si="84"/>
        <v/>
      </c>
      <c r="M1355" s="34" t="str">
        <f t="shared" si="85"/>
        <v/>
      </c>
      <c r="N1355" s="35" t="str">
        <f t="shared" si="86"/>
        <v/>
      </c>
      <c r="O1355" s="35" t="str">
        <f t="shared" si="87"/>
        <v/>
      </c>
    </row>
    <row r="1356" spans="2:15" ht="18">
      <c r="B1356" s="2"/>
      <c r="L1356" s="35" t="str">
        <f t="shared" si="84"/>
        <v/>
      </c>
      <c r="M1356" s="34" t="str">
        <f t="shared" si="85"/>
        <v/>
      </c>
      <c r="N1356" s="35" t="str">
        <f t="shared" si="86"/>
        <v/>
      </c>
      <c r="O1356" s="35" t="str">
        <f t="shared" si="87"/>
        <v/>
      </c>
    </row>
    <row r="1357" spans="2:15" ht="18">
      <c r="B1357" s="2"/>
      <c r="L1357" s="35" t="str">
        <f t="shared" si="84"/>
        <v/>
      </c>
      <c r="M1357" s="34" t="str">
        <f t="shared" si="85"/>
        <v/>
      </c>
      <c r="N1357" s="35" t="str">
        <f t="shared" si="86"/>
        <v/>
      </c>
      <c r="O1357" s="35" t="str">
        <f t="shared" si="87"/>
        <v/>
      </c>
    </row>
    <row r="1358" spans="2:15" ht="18">
      <c r="B1358" s="2"/>
      <c r="L1358" s="35" t="str">
        <f t="shared" si="84"/>
        <v/>
      </c>
      <c r="M1358" s="34" t="str">
        <f t="shared" si="85"/>
        <v/>
      </c>
      <c r="N1358" s="35" t="str">
        <f t="shared" si="86"/>
        <v/>
      </c>
      <c r="O1358" s="35" t="str">
        <f t="shared" si="87"/>
        <v/>
      </c>
    </row>
    <row r="1359" spans="2:15" ht="18">
      <c r="B1359" s="2"/>
      <c r="L1359" s="35" t="str">
        <f t="shared" si="84"/>
        <v/>
      </c>
      <c r="M1359" s="34" t="str">
        <f t="shared" si="85"/>
        <v/>
      </c>
      <c r="N1359" s="35" t="str">
        <f t="shared" si="86"/>
        <v/>
      </c>
      <c r="O1359" s="35" t="str">
        <f t="shared" si="87"/>
        <v/>
      </c>
    </row>
    <row r="1360" spans="2:15" ht="18">
      <c r="B1360" s="2"/>
      <c r="L1360" s="35" t="str">
        <f t="shared" si="84"/>
        <v/>
      </c>
      <c r="M1360" s="34" t="str">
        <f t="shared" si="85"/>
        <v/>
      </c>
      <c r="N1360" s="35" t="str">
        <f t="shared" si="86"/>
        <v/>
      </c>
      <c r="O1360" s="35" t="str">
        <f t="shared" si="87"/>
        <v/>
      </c>
    </row>
    <row r="1361" spans="2:15" ht="18">
      <c r="B1361" s="2"/>
      <c r="L1361" s="35" t="str">
        <f t="shared" si="84"/>
        <v/>
      </c>
      <c r="M1361" s="34" t="str">
        <f t="shared" si="85"/>
        <v/>
      </c>
      <c r="N1361" s="35" t="str">
        <f t="shared" si="86"/>
        <v/>
      </c>
      <c r="O1361" s="35" t="str">
        <f t="shared" si="87"/>
        <v/>
      </c>
    </row>
    <row r="1362" spans="2:15" ht="18">
      <c r="B1362" s="2"/>
      <c r="L1362" s="35" t="str">
        <f t="shared" si="84"/>
        <v/>
      </c>
      <c r="M1362" s="34" t="str">
        <f t="shared" si="85"/>
        <v/>
      </c>
      <c r="N1362" s="35" t="str">
        <f t="shared" si="86"/>
        <v/>
      </c>
      <c r="O1362" s="35" t="str">
        <f t="shared" si="87"/>
        <v/>
      </c>
    </row>
    <row r="1363" spans="2:15" ht="18">
      <c r="B1363" s="2"/>
      <c r="L1363" s="35" t="str">
        <f t="shared" si="84"/>
        <v/>
      </c>
      <c r="M1363" s="34" t="str">
        <f t="shared" si="85"/>
        <v/>
      </c>
      <c r="N1363" s="35" t="str">
        <f t="shared" si="86"/>
        <v/>
      </c>
      <c r="O1363" s="35" t="str">
        <f t="shared" si="87"/>
        <v/>
      </c>
    </row>
    <row r="1364" spans="2:15" ht="18">
      <c r="B1364" s="2"/>
      <c r="L1364" s="35" t="str">
        <f t="shared" si="84"/>
        <v/>
      </c>
      <c r="M1364" s="34" t="str">
        <f t="shared" si="85"/>
        <v/>
      </c>
      <c r="N1364" s="35" t="str">
        <f t="shared" si="86"/>
        <v/>
      </c>
      <c r="O1364" s="35" t="str">
        <f t="shared" si="87"/>
        <v/>
      </c>
    </row>
    <row r="1365" spans="2:15" ht="18">
      <c r="B1365" s="2"/>
      <c r="L1365" s="35" t="str">
        <f t="shared" si="84"/>
        <v/>
      </c>
      <c r="M1365" s="34" t="str">
        <f t="shared" si="85"/>
        <v/>
      </c>
      <c r="N1365" s="35" t="str">
        <f t="shared" si="86"/>
        <v/>
      </c>
      <c r="O1365" s="35" t="str">
        <f t="shared" si="87"/>
        <v/>
      </c>
    </row>
    <row r="1366" spans="2:15" ht="18">
      <c r="B1366" s="2"/>
      <c r="L1366" s="35" t="str">
        <f t="shared" si="84"/>
        <v/>
      </c>
      <c r="M1366" s="34" t="str">
        <f t="shared" si="85"/>
        <v/>
      </c>
      <c r="N1366" s="35" t="str">
        <f t="shared" si="86"/>
        <v/>
      </c>
      <c r="O1366" s="35" t="str">
        <f t="shared" si="87"/>
        <v/>
      </c>
    </row>
    <row r="1367" spans="2:15" ht="18">
      <c r="B1367" s="2"/>
      <c r="L1367" s="35" t="str">
        <f t="shared" si="84"/>
        <v/>
      </c>
      <c r="M1367" s="34" t="str">
        <f t="shared" si="85"/>
        <v/>
      </c>
      <c r="N1367" s="35" t="str">
        <f t="shared" si="86"/>
        <v/>
      </c>
      <c r="O1367" s="35" t="str">
        <f t="shared" si="87"/>
        <v/>
      </c>
    </row>
    <row r="1368" spans="2:15" ht="18">
      <c r="B1368" s="2"/>
      <c r="L1368" s="35" t="str">
        <f t="shared" si="84"/>
        <v/>
      </c>
      <c r="M1368" s="34" t="str">
        <f t="shared" si="85"/>
        <v/>
      </c>
      <c r="N1368" s="35" t="str">
        <f t="shared" si="86"/>
        <v/>
      </c>
      <c r="O1368" s="35" t="str">
        <f t="shared" si="87"/>
        <v/>
      </c>
    </row>
    <row r="1369" spans="2:15" ht="18">
      <c r="B1369" s="2"/>
      <c r="L1369" s="35" t="str">
        <f t="shared" si="84"/>
        <v/>
      </c>
      <c r="M1369" s="34" t="str">
        <f t="shared" si="85"/>
        <v/>
      </c>
      <c r="N1369" s="35" t="str">
        <f t="shared" si="86"/>
        <v/>
      </c>
      <c r="O1369" s="35" t="str">
        <f t="shared" si="87"/>
        <v/>
      </c>
    </row>
    <row r="1370" spans="2:15" ht="18">
      <c r="B1370" s="2"/>
      <c r="L1370" s="35" t="str">
        <f t="shared" si="84"/>
        <v/>
      </c>
      <c r="M1370" s="34" t="str">
        <f t="shared" si="85"/>
        <v/>
      </c>
      <c r="N1370" s="35" t="str">
        <f t="shared" si="86"/>
        <v/>
      </c>
      <c r="O1370" s="35" t="str">
        <f t="shared" si="87"/>
        <v/>
      </c>
    </row>
    <row r="1371" spans="2:15" ht="18">
      <c r="B1371" s="2"/>
      <c r="L1371" s="35" t="str">
        <f t="shared" si="84"/>
        <v/>
      </c>
      <c r="M1371" s="34" t="str">
        <f t="shared" si="85"/>
        <v/>
      </c>
      <c r="N1371" s="35" t="str">
        <f t="shared" si="86"/>
        <v/>
      </c>
      <c r="O1371" s="35" t="str">
        <f t="shared" si="87"/>
        <v/>
      </c>
    </row>
    <row r="1372" spans="2:15" ht="18">
      <c r="B1372" s="2"/>
      <c r="L1372" s="35" t="str">
        <f t="shared" si="84"/>
        <v/>
      </c>
      <c r="M1372" s="34" t="str">
        <f t="shared" si="85"/>
        <v/>
      </c>
      <c r="N1372" s="35" t="str">
        <f t="shared" si="86"/>
        <v/>
      </c>
      <c r="O1372" s="35" t="str">
        <f t="shared" si="87"/>
        <v/>
      </c>
    </row>
    <row r="1373" spans="2:15" ht="18">
      <c r="B1373" s="2"/>
      <c r="L1373" s="35" t="str">
        <f t="shared" si="84"/>
        <v/>
      </c>
      <c r="M1373" s="34" t="str">
        <f t="shared" si="85"/>
        <v/>
      </c>
      <c r="N1373" s="35" t="str">
        <f t="shared" si="86"/>
        <v/>
      </c>
      <c r="O1373" s="35" t="str">
        <f t="shared" si="87"/>
        <v/>
      </c>
    </row>
    <row r="1374" spans="2:15" ht="18">
      <c r="B1374" s="2"/>
      <c r="L1374" s="35" t="str">
        <f t="shared" si="84"/>
        <v/>
      </c>
      <c r="M1374" s="34" t="str">
        <f t="shared" si="85"/>
        <v/>
      </c>
      <c r="N1374" s="35" t="str">
        <f t="shared" si="86"/>
        <v/>
      </c>
      <c r="O1374" s="35" t="str">
        <f t="shared" si="87"/>
        <v/>
      </c>
    </row>
    <row r="1375" spans="2:15" ht="18">
      <c r="B1375" s="2"/>
      <c r="L1375" s="35" t="str">
        <f t="shared" si="84"/>
        <v/>
      </c>
      <c r="M1375" s="34" t="str">
        <f t="shared" si="85"/>
        <v/>
      </c>
      <c r="N1375" s="35" t="str">
        <f t="shared" si="86"/>
        <v/>
      </c>
      <c r="O1375" s="35" t="str">
        <f t="shared" si="87"/>
        <v/>
      </c>
    </row>
    <row r="1376" spans="2:15" ht="18">
      <c r="B1376" s="2"/>
      <c r="L1376" s="35" t="str">
        <f t="shared" si="84"/>
        <v/>
      </c>
      <c r="M1376" s="34" t="str">
        <f t="shared" si="85"/>
        <v/>
      </c>
      <c r="N1376" s="35" t="str">
        <f t="shared" si="86"/>
        <v/>
      </c>
      <c r="O1376" s="35" t="str">
        <f t="shared" si="87"/>
        <v/>
      </c>
    </row>
    <row r="1377" spans="2:15" ht="18">
      <c r="B1377" s="2"/>
      <c r="L1377" s="35" t="str">
        <f t="shared" si="84"/>
        <v/>
      </c>
      <c r="M1377" s="34" t="str">
        <f t="shared" si="85"/>
        <v/>
      </c>
      <c r="N1377" s="35" t="str">
        <f t="shared" si="86"/>
        <v/>
      </c>
      <c r="O1377" s="35" t="str">
        <f t="shared" si="87"/>
        <v/>
      </c>
    </row>
    <row r="1378" spans="2:15" ht="18">
      <c r="B1378" s="2"/>
      <c r="L1378" s="35" t="str">
        <f t="shared" si="84"/>
        <v/>
      </c>
      <c r="M1378" s="34" t="str">
        <f t="shared" si="85"/>
        <v/>
      </c>
      <c r="N1378" s="35" t="str">
        <f t="shared" si="86"/>
        <v/>
      </c>
      <c r="O1378" s="35" t="str">
        <f t="shared" si="87"/>
        <v/>
      </c>
    </row>
    <row r="1379" spans="2:15" ht="18">
      <c r="B1379" s="2"/>
      <c r="L1379" s="35" t="str">
        <f t="shared" si="84"/>
        <v/>
      </c>
      <c r="M1379" s="34" t="str">
        <f t="shared" si="85"/>
        <v/>
      </c>
      <c r="N1379" s="35" t="str">
        <f t="shared" si="86"/>
        <v/>
      </c>
      <c r="O1379" s="35" t="str">
        <f t="shared" si="87"/>
        <v/>
      </c>
    </row>
    <row r="1380" spans="2:15" ht="18">
      <c r="B1380" s="2"/>
      <c r="L1380" s="35" t="str">
        <f t="shared" si="84"/>
        <v/>
      </c>
      <c r="M1380" s="34" t="str">
        <f t="shared" si="85"/>
        <v/>
      </c>
      <c r="N1380" s="35" t="str">
        <f t="shared" si="86"/>
        <v/>
      </c>
      <c r="O1380" s="35" t="str">
        <f t="shared" si="87"/>
        <v/>
      </c>
    </row>
    <row r="1381" spans="2:15" ht="18">
      <c r="B1381" s="2"/>
      <c r="L1381" s="35" t="str">
        <f t="shared" si="84"/>
        <v/>
      </c>
      <c r="M1381" s="34" t="str">
        <f t="shared" si="85"/>
        <v/>
      </c>
      <c r="N1381" s="35" t="str">
        <f t="shared" si="86"/>
        <v/>
      </c>
      <c r="O1381" s="35" t="str">
        <f t="shared" si="87"/>
        <v/>
      </c>
    </row>
    <row r="1382" spans="2:15" ht="18">
      <c r="B1382" s="2"/>
      <c r="L1382" s="35" t="str">
        <f t="shared" si="84"/>
        <v/>
      </c>
      <c r="M1382" s="34" t="str">
        <f t="shared" si="85"/>
        <v/>
      </c>
      <c r="N1382" s="35" t="str">
        <f t="shared" si="86"/>
        <v/>
      </c>
      <c r="O1382" s="35" t="str">
        <f t="shared" si="87"/>
        <v/>
      </c>
    </row>
    <row r="1383" spans="2:15" ht="18">
      <c r="B1383" s="2"/>
      <c r="L1383" s="35" t="str">
        <f t="shared" si="84"/>
        <v/>
      </c>
      <c r="M1383" s="34" t="str">
        <f t="shared" si="85"/>
        <v/>
      </c>
      <c r="N1383" s="35" t="str">
        <f t="shared" si="86"/>
        <v/>
      </c>
      <c r="O1383" s="35" t="str">
        <f t="shared" si="87"/>
        <v/>
      </c>
    </row>
    <row r="1384" spans="2:15" ht="18">
      <c r="B1384" s="2"/>
      <c r="L1384" s="35" t="str">
        <f t="shared" si="84"/>
        <v/>
      </c>
      <c r="M1384" s="34" t="str">
        <f t="shared" si="85"/>
        <v/>
      </c>
      <c r="N1384" s="35" t="str">
        <f t="shared" si="86"/>
        <v/>
      </c>
      <c r="O1384" s="35" t="str">
        <f t="shared" si="87"/>
        <v/>
      </c>
    </row>
    <row r="1385" spans="2:15" ht="18">
      <c r="B1385" s="2"/>
      <c r="L1385" s="35" t="str">
        <f t="shared" si="84"/>
        <v/>
      </c>
      <c r="M1385" s="34" t="str">
        <f t="shared" si="85"/>
        <v/>
      </c>
      <c r="N1385" s="35" t="str">
        <f t="shared" si="86"/>
        <v/>
      </c>
      <c r="O1385" s="35" t="str">
        <f t="shared" si="87"/>
        <v/>
      </c>
    </row>
    <row r="1386" spans="2:15" ht="18">
      <c r="B1386" s="2"/>
      <c r="L1386" s="35" t="str">
        <f t="shared" si="84"/>
        <v/>
      </c>
      <c r="M1386" s="34" t="str">
        <f t="shared" si="85"/>
        <v/>
      </c>
      <c r="N1386" s="35" t="str">
        <f t="shared" si="86"/>
        <v/>
      </c>
      <c r="O1386" s="35" t="str">
        <f t="shared" si="87"/>
        <v/>
      </c>
    </row>
    <row r="1387" spans="2:15" ht="18">
      <c r="B1387" s="2"/>
      <c r="L1387" s="35" t="str">
        <f t="shared" si="84"/>
        <v/>
      </c>
      <c r="M1387" s="34" t="str">
        <f t="shared" si="85"/>
        <v/>
      </c>
      <c r="N1387" s="35" t="str">
        <f t="shared" si="86"/>
        <v/>
      </c>
      <c r="O1387" s="35" t="str">
        <f t="shared" si="87"/>
        <v/>
      </c>
    </row>
    <row r="1388" spans="2:15" ht="18">
      <c r="B1388" s="2"/>
      <c r="L1388" s="35" t="str">
        <f t="shared" si="84"/>
        <v/>
      </c>
      <c r="M1388" s="34" t="str">
        <f t="shared" si="85"/>
        <v/>
      </c>
      <c r="N1388" s="35" t="str">
        <f t="shared" si="86"/>
        <v/>
      </c>
      <c r="O1388" s="35" t="str">
        <f t="shared" si="87"/>
        <v/>
      </c>
    </row>
    <row r="1389" spans="2:15" ht="18">
      <c r="B1389" s="2"/>
      <c r="L1389" s="35" t="str">
        <f t="shared" si="84"/>
        <v/>
      </c>
      <c r="M1389" s="34" t="str">
        <f t="shared" si="85"/>
        <v/>
      </c>
      <c r="N1389" s="35" t="str">
        <f t="shared" si="86"/>
        <v/>
      </c>
      <c r="O1389" s="35" t="str">
        <f t="shared" si="87"/>
        <v/>
      </c>
    </row>
    <row r="1390" spans="2:15" ht="18">
      <c r="B1390" s="2"/>
      <c r="L1390" s="35" t="str">
        <f t="shared" si="84"/>
        <v/>
      </c>
      <c r="M1390" s="34" t="str">
        <f t="shared" si="85"/>
        <v/>
      </c>
      <c r="N1390" s="35" t="str">
        <f t="shared" si="86"/>
        <v/>
      </c>
      <c r="O1390" s="35" t="str">
        <f t="shared" si="87"/>
        <v/>
      </c>
    </row>
    <row r="1391" spans="2:15" ht="18">
      <c r="B1391" s="2"/>
      <c r="L1391" s="35" t="str">
        <f t="shared" si="84"/>
        <v/>
      </c>
      <c r="M1391" s="34" t="str">
        <f t="shared" si="85"/>
        <v/>
      </c>
      <c r="N1391" s="35" t="str">
        <f t="shared" si="86"/>
        <v/>
      </c>
      <c r="O1391" s="35" t="str">
        <f t="shared" si="87"/>
        <v/>
      </c>
    </row>
    <row r="1392" spans="2:15" ht="18">
      <c r="B1392" s="2"/>
      <c r="L1392" s="35" t="str">
        <f t="shared" si="84"/>
        <v/>
      </c>
      <c r="M1392" s="34" t="str">
        <f t="shared" si="85"/>
        <v/>
      </c>
      <c r="N1392" s="35" t="str">
        <f t="shared" si="86"/>
        <v/>
      </c>
      <c r="O1392" s="35" t="str">
        <f t="shared" si="87"/>
        <v/>
      </c>
    </row>
    <row r="1393" spans="2:15" ht="18">
      <c r="B1393" s="2"/>
      <c r="L1393" s="35" t="str">
        <f t="shared" si="84"/>
        <v/>
      </c>
      <c r="M1393" s="34" t="str">
        <f t="shared" si="85"/>
        <v/>
      </c>
      <c r="N1393" s="35" t="str">
        <f t="shared" si="86"/>
        <v/>
      </c>
      <c r="O1393" s="35" t="str">
        <f t="shared" si="87"/>
        <v/>
      </c>
    </row>
    <row r="1394" spans="2:15" ht="18">
      <c r="B1394" s="2"/>
      <c r="L1394" s="35" t="str">
        <f t="shared" si="84"/>
        <v/>
      </c>
      <c r="M1394" s="34" t="str">
        <f t="shared" si="85"/>
        <v/>
      </c>
      <c r="N1394" s="35" t="str">
        <f t="shared" si="86"/>
        <v/>
      </c>
      <c r="O1394" s="35" t="str">
        <f t="shared" si="87"/>
        <v/>
      </c>
    </row>
    <row r="1395" spans="2:15" ht="18">
      <c r="B1395" s="2"/>
      <c r="L1395" s="35" t="str">
        <f t="shared" si="84"/>
        <v/>
      </c>
      <c r="M1395" s="34" t="str">
        <f t="shared" si="85"/>
        <v/>
      </c>
      <c r="N1395" s="35" t="str">
        <f t="shared" si="86"/>
        <v/>
      </c>
      <c r="O1395" s="35" t="str">
        <f t="shared" si="87"/>
        <v/>
      </c>
    </row>
    <row r="1396" spans="2:15" ht="18">
      <c r="B1396" s="2"/>
      <c r="L1396" s="35" t="str">
        <f t="shared" si="84"/>
        <v/>
      </c>
      <c r="M1396" s="34" t="str">
        <f t="shared" si="85"/>
        <v/>
      </c>
      <c r="N1396" s="35" t="str">
        <f t="shared" si="86"/>
        <v/>
      </c>
      <c r="O1396" s="35" t="str">
        <f t="shared" si="87"/>
        <v/>
      </c>
    </row>
    <row r="1397" spans="2:15" ht="18">
      <c r="B1397" s="2"/>
      <c r="L1397" s="35" t="str">
        <f t="shared" si="84"/>
        <v/>
      </c>
      <c r="M1397" s="34" t="str">
        <f t="shared" si="85"/>
        <v/>
      </c>
      <c r="N1397" s="35" t="str">
        <f t="shared" si="86"/>
        <v/>
      </c>
      <c r="O1397" s="35" t="str">
        <f t="shared" si="87"/>
        <v/>
      </c>
    </row>
    <row r="1398" spans="2:15" ht="18">
      <c r="B1398" s="2"/>
      <c r="L1398" s="35" t="str">
        <f t="shared" si="84"/>
        <v/>
      </c>
      <c r="M1398" s="34" t="str">
        <f t="shared" si="85"/>
        <v/>
      </c>
      <c r="N1398" s="35" t="str">
        <f t="shared" si="86"/>
        <v/>
      </c>
      <c r="O1398" s="35" t="str">
        <f t="shared" si="87"/>
        <v/>
      </c>
    </row>
    <row r="1399" spans="2:15" ht="18">
      <c r="B1399" s="2"/>
      <c r="L1399" s="35" t="str">
        <f t="shared" si="84"/>
        <v/>
      </c>
      <c r="M1399" s="34" t="str">
        <f t="shared" si="85"/>
        <v/>
      </c>
      <c r="N1399" s="35" t="str">
        <f t="shared" si="86"/>
        <v/>
      </c>
      <c r="O1399" s="35" t="str">
        <f t="shared" si="87"/>
        <v/>
      </c>
    </row>
    <row r="1400" spans="2:15" ht="18">
      <c r="B1400" s="2"/>
      <c r="L1400" s="35" t="str">
        <f t="shared" si="84"/>
        <v/>
      </c>
      <c r="M1400" s="34" t="str">
        <f t="shared" si="85"/>
        <v/>
      </c>
      <c r="N1400" s="35" t="str">
        <f t="shared" si="86"/>
        <v/>
      </c>
      <c r="O1400" s="35" t="str">
        <f t="shared" si="87"/>
        <v/>
      </c>
    </row>
    <row r="1401" spans="2:15" ht="18">
      <c r="B1401" s="2"/>
      <c r="L1401" s="35" t="str">
        <f t="shared" si="84"/>
        <v/>
      </c>
      <c r="M1401" s="34" t="str">
        <f t="shared" si="85"/>
        <v/>
      </c>
      <c r="N1401" s="35" t="str">
        <f t="shared" si="86"/>
        <v/>
      </c>
      <c r="O1401" s="35" t="str">
        <f t="shared" si="87"/>
        <v/>
      </c>
    </row>
    <row r="1402" spans="2:15" ht="18">
      <c r="B1402" s="2"/>
      <c r="L1402" s="35" t="str">
        <f t="shared" si="84"/>
        <v/>
      </c>
      <c r="M1402" s="34" t="str">
        <f t="shared" si="85"/>
        <v/>
      </c>
      <c r="N1402" s="35" t="str">
        <f t="shared" si="86"/>
        <v/>
      </c>
      <c r="O1402" s="35" t="str">
        <f t="shared" si="87"/>
        <v/>
      </c>
    </row>
    <row r="1403" spans="2:15" ht="18">
      <c r="B1403" s="2"/>
      <c r="L1403" s="35" t="str">
        <f t="shared" si="84"/>
        <v/>
      </c>
      <c r="M1403" s="34" t="str">
        <f t="shared" si="85"/>
        <v/>
      </c>
      <c r="N1403" s="35" t="str">
        <f t="shared" si="86"/>
        <v/>
      </c>
      <c r="O1403" s="35" t="str">
        <f t="shared" si="87"/>
        <v/>
      </c>
    </row>
    <row r="1404" spans="2:15" ht="18">
      <c r="B1404" s="2"/>
      <c r="L1404" s="35" t="str">
        <f t="shared" si="84"/>
        <v/>
      </c>
      <c r="M1404" s="34" t="str">
        <f t="shared" si="85"/>
        <v/>
      </c>
      <c r="N1404" s="35" t="str">
        <f t="shared" si="86"/>
        <v/>
      </c>
      <c r="O1404" s="35" t="str">
        <f t="shared" si="87"/>
        <v/>
      </c>
    </row>
    <row r="1405" spans="2:15" ht="18">
      <c r="B1405" s="2"/>
      <c r="L1405" s="35" t="str">
        <f t="shared" si="84"/>
        <v/>
      </c>
      <c r="M1405" s="34" t="str">
        <f t="shared" si="85"/>
        <v/>
      </c>
      <c r="N1405" s="35" t="str">
        <f t="shared" si="86"/>
        <v/>
      </c>
      <c r="O1405" s="35" t="str">
        <f t="shared" si="87"/>
        <v/>
      </c>
    </row>
    <row r="1406" spans="2:15" ht="18">
      <c r="B1406" s="2"/>
      <c r="L1406" s="35" t="str">
        <f t="shared" si="84"/>
        <v/>
      </c>
      <c r="M1406" s="34" t="str">
        <f t="shared" si="85"/>
        <v/>
      </c>
      <c r="N1406" s="35" t="str">
        <f t="shared" si="86"/>
        <v/>
      </c>
      <c r="O1406" s="35" t="str">
        <f t="shared" si="87"/>
        <v/>
      </c>
    </row>
    <row r="1407" spans="2:15" ht="18">
      <c r="B1407" s="2"/>
      <c r="L1407" s="35" t="str">
        <f t="shared" si="84"/>
        <v/>
      </c>
      <c r="M1407" s="34" t="str">
        <f t="shared" si="85"/>
        <v/>
      </c>
      <c r="N1407" s="35" t="str">
        <f t="shared" si="86"/>
        <v/>
      </c>
      <c r="O1407" s="35" t="str">
        <f t="shared" si="87"/>
        <v/>
      </c>
    </row>
    <row r="1408" spans="2:15" ht="18">
      <c r="B1408" s="2"/>
      <c r="L1408" s="35" t="str">
        <f t="shared" si="84"/>
        <v/>
      </c>
      <c r="M1408" s="34" t="str">
        <f t="shared" si="85"/>
        <v/>
      </c>
      <c r="N1408" s="35" t="str">
        <f t="shared" si="86"/>
        <v/>
      </c>
      <c r="O1408" s="35" t="str">
        <f t="shared" si="87"/>
        <v/>
      </c>
    </row>
    <row r="1409" spans="2:15" ht="18">
      <c r="B1409" s="2"/>
      <c r="L1409" s="35" t="str">
        <f t="shared" si="84"/>
        <v/>
      </c>
      <c r="M1409" s="34" t="str">
        <f t="shared" si="85"/>
        <v/>
      </c>
      <c r="N1409" s="35" t="str">
        <f t="shared" si="86"/>
        <v/>
      </c>
      <c r="O1409" s="35" t="str">
        <f t="shared" si="87"/>
        <v/>
      </c>
    </row>
    <row r="1410" spans="2:15" ht="18">
      <c r="B1410" s="2"/>
      <c r="L1410" s="35" t="str">
        <f t="shared" ref="L1410:L1473" si="88">IF($A1410="","",$D1410&amp;" ("&amp;$G1410&amp;")")</f>
        <v/>
      </c>
      <c r="M1410" s="34" t="str">
        <f t="shared" ref="M1410:M1473" si="89">IF($A1410="","",RIGHT(YEAR($F1410),2))</f>
        <v/>
      </c>
      <c r="N1410" s="35" t="str">
        <f t="shared" ref="N1410:N1473" si="90">IF($A1410="","",$J1410&amp;" "&amp;$I1410&amp;" ("&amp;$M1410&amp;")")</f>
        <v/>
      </c>
      <c r="O1410" s="35" t="str">
        <f t="shared" ref="O1410:O1473" si="91">IF($A1410="","",200000000+$A1410)</f>
        <v/>
      </c>
    </row>
    <row r="1411" spans="2:15" ht="18">
      <c r="B1411" s="2"/>
      <c r="L1411" s="35" t="str">
        <f t="shared" si="88"/>
        <v/>
      </c>
      <c r="M1411" s="34" t="str">
        <f t="shared" si="89"/>
        <v/>
      </c>
      <c r="N1411" s="35" t="str">
        <f t="shared" si="90"/>
        <v/>
      </c>
      <c r="O1411" s="35" t="str">
        <f t="shared" si="91"/>
        <v/>
      </c>
    </row>
    <row r="1412" spans="2:15" ht="18">
      <c r="B1412" s="2"/>
      <c r="L1412" s="35" t="str">
        <f t="shared" si="88"/>
        <v/>
      </c>
      <c r="M1412" s="34" t="str">
        <f t="shared" si="89"/>
        <v/>
      </c>
      <c r="N1412" s="35" t="str">
        <f t="shared" si="90"/>
        <v/>
      </c>
      <c r="O1412" s="35" t="str">
        <f t="shared" si="91"/>
        <v/>
      </c>
    </row>
    <row r="1413" spans="2:15" ht="18">
      <c r="B1413" s="2"/>
      <c r="L1413" s="35" t="str">
        <f t="shared" si="88"/>
        <v/>
      </c>
      <c r="M1413" s="34" t="str">
        <f t="shared" si="89"/>
        <v/>
      </c>
      <c r="N1413" s="35" t="str">
        <f t="shared" si="90"/>
        <v/>
      </c>
      <c r="O1413" s="35" t="str">
        <f t="shared" si="91"/>
        <v/>
      </c>
    </row>
    <row r="1414" spans="2:15" ht="18">
      <c r="B1414" s="2"/>
      <c r="L1414" s="35" t="str">
        <f t="shared" si="88"/>
        <v/>
      </c>
      <c r="M1414" s="34" t="str">
        <f t="shared" si="89"/>
        <v/>
      </c>
      <c r="N1414" s="35" t="str">
        <f t="shared" si="90"/>
        <v/>
      </c>
      <c r="O1414" s="35" t="str">
        <f t="shared" si="91"/>
        <v/>
      </c>
    </row>
    <row r="1415" spans="2:15" ht="18">
      <c r="B1415" s="2"/>
      <c r="L1415" s="35" t="str">
        <f t="shared" si="88"/>
        <v/>
      </c>
      <c r="M1415" s="34" t="str">
        <f t="shared" si="89"/>
        <v/>
      </c>
      <c r="N1415" s="35" t="str">
        <f t="shared" si="90"/>
        <v/>
      </c>
      <c r="O1415" s="35" t="str">
        <f t="shared" si="91"/>
        <v/>
      </c>
    </row>
    <row r="1416" spans="2:15" ht="18">
      <c r="B1416" s="2"/>
      <c r="L1416" s="35" t="str">
        <f t="shared" si="88"/>
        <v/>
      </c>
      <c r="M1416" s="34" t="str">
        <f t="shared" si="89"/>
        <v/>
      </c>
      <c r="N1416" s="35" t="str">
        <f t="shared" si="90"/>
        <v/>
      </c>
      <c r="O1416" s="35" t="str">
        <f t="shared" si="91"/>
        <v/>
      </c>
    </row>
    <row r="1417" spans="2:15" ht="18">
      <c r="B1417" s="2"/>
      <c r="L1417" s="35" t="str">
        <f t="shared" si="88"/>
        <v/>
      </c>
      <c r="M1417" s="34" t="str">
        <f t="shared" si="89"/>
        <v/>
      </c>
      <c r="N1417" s="35" t="str">
        <f t="shared" si="90"/>
        <v/>
      </c>
      <c r="O1417" s="35" t="str">
        <f t="shared" si="91"/>
        <v/>
      </c>
    </row>
    <row r="1418" spans="2:15" ht="18">
      <c r="B1418" s="2"/>
      <c r="L1418" s="35" t="str">
        <f t="shared" si="88"/>
        <v/>
      </c>
      <c r="M1418" s="34" t="str">
        <f t="shared" si="89"/>
        <v/>
      </c>
      <c r="N1418" s="35" t="str">
        <f t="shared" si="90"/>
        <v/>
      </c>
      <c r="O1418" s="35" t="str">
        <f t="shared" si="91"/>
        <v/>
      </c>
    </row>
    <row r="1419" spans="2:15" ht="18">
      <c r="B1419" s="2"/>
      <c r="L1419" s="35" t="str">
        <f t="shared" si="88"/>
        <v/>
      </c>
      <c r="M1419" s="34" t="str">
        <f t="shared" si="89"/>
        <v/>
      </c>
      <c r="N1419" s="35" t="str">
        <f t="shared" si="90"/>
        <v/>
      </c>
      <c r="O1419" s="35" t="str">
        <f t="shared" si="91"/>
        <v/>
      </c>
    </row>
    <row r="1420" spans="2:15" ht="18">
      <c r="B1420" s="2"/>
      <c r="L1420" s="35" t="str">
        <f t="shared" si="88"/>
        <v/>
      </c>
      <c r="M1420" s="34" t="str">
        <f t="shared" si="89"/>
        <v/>
      </c>
      <c r="N1420" s="35" t="str">
        <f t="shared" si="90"/>
        <v/>
      </c>
      <c r="O1420" s="35" t="str">
        <f t="shared" si="91"/>
        <v/>
      </c>
    </row>
    <row r="1421" spans="2:15" ht="18">
      <c r="B1421" s="2"/>
      <c r="L1421" s="35" t="str">
        <f t="shared" si="88"/>
        <v/>
      </c>
      <c r="M1421" s="34" t="str">
        <f t="shared" si="89"/>
        <v/>
      </c>
      <c r="N1421" s="35" t="str">
        <f t="shared" si="90"/>
        <v/>
      </c>
      <c r="O1421" s="35" t="str">
        <f t="shared" si="91"/>
        <v/>
      </c>
    </row>
    <row r="1422" spans="2:15" ht="18">
      <c r="B1422" s="2"/>
      <c r="L1422" s="35" t="str">
        <f t="shared" si="88"/>
        <v/>
      </c>
      <c r="M1422" s="34" t="str">
        <f t="shared" si="89"/>
        <v/>
      </c>
      <c r="N1422" s="35" t="str">
        <f t="shared" si="90"/>
        <v/>
      </c>
      <c r="O1422" s="35" t="str">
        <f t="shared" si="91"/>
        <v/>
      </c>
    </row>
    <row r="1423" spans="2:15" ht="18">
      <c r="B1423" s="2"/>
      <c r="L1423" s="35" t="str">
        <f t="shared" si="88"/>
        <v/>
      </c>
      <c r="M1423" s="34" t="str">
        <f t="shared" si="89"/>
        <v/>
      </c>
      <c r="N1423" s="35" t="str">
        <f t="shared" si="90"/>
        <v/>
      </c>
      <c r="O1423" s="35" t="str">
        <f t="shared" si="91"/>
        <v/>
      </c>
    </row>
    <row r="1424" spans="2:15" ht="18">
      <c r="B1424" s="2"/>
      <c r="L1424" s="35" t="str">
        <f t="shared" si="88"/>
        <v/>
      </c>
      <c r="M1424" s="34" t="str">
        <f t="shared" si="89"/>
        <v/>
      </c>
      <c r="N1424" s="35" t="str">
        <f t="shared" si="90"/>
        <v/>
      </c>
      <c r="O1424" s="35" t="str">
        <f t="shared" si="91"/>
        <v/>
      </c>
    </row>
    <row r="1425" spans="2:15" ht="18">
      <c r="B1425" s="2"/>
      <c r="L1425" s="35" t="str">
        <f t="shared" si="88"/>
        <v/>
      </c>
      <c r="M1425" s="34" t="str">
        <f t="shared" si="89"/>
        <v/>
      </c>
      <c r="N1425" s="35" t="str">
        <f t="shared" si="90"/>
        <v/>
      </c>
      <c r="O1425" s="35" t="str">
        <f t="shared" si="91"/>
        <v/>
      </c>
    </row>
    <row r="1426" spans="2:15" ht="18">
      <c r="B1426" s="2"/>
      <c r="L1426" s="35" t="str">
        <f t="shared" si="88"/>
        <v/>
      </c>
      <c r="M1426" s="34" t="str">
        <f t="shared" si="89"/>
        <v/>
      </c>
      <c r="N1426" s="35" t="str">
        <f t="shared" si="90"/>
        <v/>
      </c>
      <c r="O1426" s="35" t="str">
        <f t="shared" si="91"/>
        <v/>
      </c>
    </row>
    <row r="1427" spans="2:15" ht="18">
      <c r="B1427" s="2"/>
      <c r="L1427" s="35" t="str">
        <f t="shared" si="88"/>
        <v/>
      </c>
      <c r="M1427" s="34" t="str">
        <f t="shared" si="89"/>
        <v/>
      </c>
      <c r="N1427" s="35" t="str">
        <f t="shared" si="90"/>
        <v/>
      </c>
      <c r="O1427" s="35" t="str">
        <f t="shared" si="91"/>
        <v/>
      </c>
    </row>
    <row r="1428" spans="2:15" ht="18">
      <c r="B1428" s="2"/>
      <c r="L1428" s="35" t="str">
        <f t="shared" si="88"/>
        <v/>
      </c>
      <c r="M1428" s="34" t="str">
        <f t="shared" si="89"/>
        <v/>
      </c>
      <c r="N1428" s="35" t="str">
        <f t="shared" si="90"/>
        <v/>
      </c>
      <c r="O1428" s="35" t="str">
        <f t="shared" si="91"/>
        <v/>
      </c>
    </row>
    <row r="1429" spans="2:15" ht="18">
      <c r="B1429" s="2"/>
      <c r="L1429" s="35" t="str">
        <f t="shared" si="88"/>
        <v/>
      </c>
      <c r="M1429" s="34" t="str">
        <f t="shared" si="89"/>
        <v/>
      </c>
      <c r="N1429" s="35" t="str">
        <f t="shared" si="90"/>
        <v/>
      </c>
      <c r="O1429" s="35" t="str">
        <f t="shared" si="91"/>
        <v/>
      </c>
    </row>
    <row r="1430" spans="2:15" ht="18">
      <c r="B1430" s="2"/>
      <c r="L1430" s="35" t="str">
        <f t="shared" si="88"/>
        <v/>
      </c>
      <c r="M1430" s="34" t="str">
        <f t="shared" si="89"/>
        <v/>
      </c>
      <c r="N1430" s="35" t="str">
        <f t="shared" si="90"/>
        <v/>
      </c>
      <c r="O1430" s="35" t="str">
        <f t="shared" si="91"/>
        <v/>
      </c>
    </row>
    <row r="1431" spans="2:15" ht="18">
      <c r="B1431" s="2"/>
      <c r="L1431" s="35" t="str">
        <f t="shared" si="88"/>
        <v/>
      </c>
      <c r="M1431" s="34" t="str">
        <f t="shared" si="89"/>
        <v/>
      </c>
      <c r="N1431" s="35" t="str">
        <f t="shared" si="90"/>
        <v/>
      </c>
      <c r="O1431" s="35" t="str">
        <f t="shared" si="91"/>
        <v/>
      </c>
    </row>
    <row r="1432" spans="2:15" ht="18">
      <c r="B1432" s="2"/>
      <c r="L1432" s="35" t="str">
        <f t="shared" si="88"/>
        <v/>
      </c>
      <c r="M1432" s="34" t="str">
        <f t="shared" si="89"/>
        <v/>
      </c>
      <c r="N1432" s="35" t="str">
        <f t="shared" si="90"/>
        <v/>
      </c>
      <c r="O1432" s="35" t="str">
        <f t="shared" si="91"/>
        <v/>
      </c>
    </row>
    <row r="1433" spans="2:15" ht="18">
      <c r="B1433" s="2"/>
      <c r="L1433" s="35" t="str">
        <f t="shared" si="88"/>
        <v/>
      </c>
      <c r="M1433" s="34" t="str">
        <f t="shared" si="89"/>
        <v/>
      </c>
      <c r="N1433" s="35" t="str">
        <f t="shared" si="90"/>
        <v/>
      </c>
      <c r="O1433" s="35" t="str">
        <f t="shared" si="91"/>
        <v/>
      </c>
    </row>
    <row r="1434" spans="2:15" ht="18">
      <c r="B1434" s="2"/>
      <c r="L1434" s="35" t="str">
        <f t="shared" si="88"/>
        <v/>
      </c>
      <c r="M1434" s="34" t="str">
        <f t="shared" si="89"/>
        <v/>
      </c>
      <c r="N1434" s="35" t="str">
        <f t="shared" si="90"/>
        <v/>
      </c>
      <c r="O1434" s="35" t="str">
        <f t="shared" si="91"/>
        <v/>
      </c>
    </row>
    <row r="1435" spans="2:15" ht="18">
      <c r="B1435" s="2"/>
      <c r="L1435" s="35" t="str">
        <f t="shared" si="88"/>
        <v/>
      </c>
      <c r="M1435" s="34" t="str">
        <f t="shared" si="89"/>
        <v/>
      </c>
      <c r="N1435" s="35" t="str">
        <f t="shared" si="90"/>
        <v/>
      </c>
      <c r="O1435" s="35" t="str">
        <f t="shared" si="91"/>
        <v/>
      </c>
    </row>
    <row r="1436" spans="2:15" ht="18">
      <c r="B1436" s="2"/>
      <c r="L1436" s="35" t="str">
        <f t="shared" si="88"/>
        <v/>
      </c>
      <c r="M1436" s="34" t="str">
        <f t="shared" si="89"/>
        <v/>
      </c>
      <c r="N1436" s="35" t="str">
        <f t="shared" si="90"/>
        <v/>
      </c>
      <c r="O1436" s="35" t="str">
        <f t="shared" si="91"/>
        <v/>
      </c>
    </row>
    <row r="1437" spans="2:15" ht="18">
      <c r="B1437" s="2"/>
      <c r="L1437" s="35" t="str">
        <f t="shared" si="88"/>
        <v/>
      </c>
      <c r="M1437" s="34" t="str">
        <f t="shared" si="89"/>
        <v/>
      </c>
      <c r="N1437" s="35" t="str">
        <f t="shared" si="90"/>
        <v/>
      </c>
      <c r="O1437" s="35" t="str">
        <f t="shared" si="91"/>
        <v/>
      </c>
    </row>
    <row r="1438" spans="2:15" ht="18">
      <c r="B1438" s="2"/>
      <c r="L1438" s="35" t="str">
        <f t="shared" si="88"/>
        <v/>
      </c>
      <c r="M1438" s="34" t="str">
        <f t="shared" si="89"/>
        <v/>
      </c>
      <c r="N1438" s="35" t="str">
        <f t="shared" si="90"/>
        <v/>
      </c>
      <c r="O1438" s="35" t="str">
        <f t="shared" si="91"/>
        <v/>
      </c>
    </row>
    <row r="1439" spans="2:15" ht="18">
      <c r="B1439" s="2"/>
      <c r="L1439" s="35" t="str">
        <f t="shared" si="88"/>
        <v/>
      </c>
      <c r="M1439" s="34" t="str">
        <f t="shared" si="89"/>
        <v/>
      </c>
      <c r="N1439" s="35" t="str">
        <f t="shared" si="90"/>
        <v/>
      </c>
      <c r="O1439" s="35" t="str">
        <f t="shared" si="91"/>
        <v/>
      </c>
    </row>
    <row r="1440" spans="2:15" ht="18">
      <c r="B1440" s="2"/>
      <c r="L1440" s="35" t="str">
        <f t="shared" si="88"/>
        <v/>
      </c>
      <c r="M1440" s="34" t="str">
        <f t="shared" si="89"/>
        <v/>
      </c>
      <c r="N1440" s="35" t="str">
        <f t="shared" si="90"/>
        <v/>
      </c>
      <c r="O1440" s="35" t="str">
        <f t="shared" si="91"/>
        <v/>
      </c>
    </row>
    <row r="1441" spans="2:15" ht="18">
      <c r="B1441" s="2"/>
      <c r="L1441" s="35" t="str">
        <f t="shared" si="88"/>
        <v/>
      </c>
      <c r="M1441" s="34" t="str">
        <f t="shared" si="89"/>
        <v/>
      </c>
      <c r="N1441" s="35" t="str">
        <f t="shared" si="90"/>
        <v/>
      </c>
      <c r="O1441" s="35" t="str">
        <f t="shared" si="91"/>
        <v/>
      </c>
    </row>
    <row r="1442" spans="2:15" ht="18">
      <c r="B1442" s="2"/>
      <c r="L1442" s="35" t="str">
        <f t="shared" si="88"/>
        <v/>
      </c>
      <c r="M1442" s="34" t="str">
        <f t="shared" si="89"/>
        <v/>
      </c>
      <c r="N1442" s="35" t="str">
        <f t="shared" si="90"/>
        <v/>
      </c>
      <c r="O1442" s="35" t="str">
        <f t="shared" si="91"/>
        <v/>
      </c>
    </row>
    <row r="1443" spans="2:15" ht="18">
      <c r="B1443" s="2"/>
      <c r="L1443" s="35" t="str">
        <f t="shared" si="88"/>
        <v/>
      </c>
      <c r="M1443" s="34" t="str">
        <f t="shared" si="89"/>
        <v/>
      </c>
      <c r="N1443" s="35" t="str">
        <f t="shared" si="90"/>
        <v/>
      </c>
      <c r="O1443" s="35" t="str">
        <f t="shared" si="91"/>
        <v/>
      </c>
    </row>
    <row r="1444" spans="2:15" ht="18">
      <c r="B1444" s="2"/>
      <c r="L1444" s="35" t="str">
        <f t="shared" si="88"/>
        <v/>
      </c>
      <c r="M1444" s="34" t="str">
        <f t="shared" si="89"/>
        <v/>
      </c>
      <c r="N1444" s="35" t="str">
        <f t="shared" si="90"/>
        <v/>
      </c>
      <c r="O1444" s="35" t="str">
        <f t="shared" si="91"/>
        <v/>
      </c>
    </row>
    <row r="1445" spans="2:15" ht="18">
      <c r="B1445" s="2"/>
      <c r="L1445" s="35" t="str">
        <f t="shared" si="88"/>
        <v/>
      </c>
      <c r="M1445" s="34" t="str">
        <f t="shared" si="89"/>
        <v/>
      </c>
      <c r="N1445" s="35" t="str">
        <f t="shared" si="90"/>
        <v/>
      </c>
      <c r="O1445" s="35" t="str">
        <f t="shared" si="91"/>
        <v/>
      </c>
    </row>
    <row r="1446" spans="2:15" ht="18">
      <c r="B1446" s="2"/>
      <c r="L1446" s="35" t="str">
        <f t="shared" si="88"/>
        <v/>
      </c>
      <c r="M1446" s="34" t="str">
        <f t="shared" si="89"/>
        <v/>
      </c>
      <c r="N1446" s="35" t="str">
        <f t="shared" si="90"/>
        <v/>
      </c>
      <c r="O1446" s="35" t="str">
        <f t="shared" si="91"/>
        <v/>
      </c>
    </row>
    <row r="1447" spans="2:15" ht="18">
      <c r="B1447" s="2"/>
      <c r="L1447" s="35" t="str">
        <f t="shared" si="88"/>
        <v/>
      </c>
      <c r="M1447" s="34" t="str">
        <f t="shared" si="89"/>
        <v/>
      </c>
      <c r="N1447" s="35" t="str">
        <f t="shared" si="90"/>
        <v/>
      </c>
      <c r="O1447" s="35" t="str">
        <f t="shared" si="91"/>
        <v/>
      </c>
    </row>
    <row r="1448" spans="2:15" ht="18">
      <c r="B1448" s="2"/>
      <c r="L1448" s="35" t="str">
        <f t="shared" si="88"/>
        <v/>
      </c>
      <c r="M1448" s="34" t="str">
        <f t="shared" si="89"/>
        <v/>
      </c>
      <c r="N1448" s="35" t="str">
        <f t="shared" si="90"/>
        <v/>
      </c>
      <c r="O1448" s="35" t="str">
        <f t="shared" si="91"/>
        <v/>
      </c>
    </row>
    <row r="1449" spans="2:15" ht="18">
      <c r="B1449" s="2"/>
      <c r="L1449" s="35" t="str">
        <f t="shared" si="88"/>
        <v/>
      </c>
      <c r="M1449" s="34" t="str">
        <f t="shared" si="89"/>
        <v/>
      </c>
      <c r="N1449" s="35" t="str">
        <f t="shared" si="90"/>
        <v/>
      </c>
      <c r="O1449" s="35" t="str">
        <f t="shared" si="91"/>
        <v/>
      </c>
    </row>
    <row r="1450" spans="2:15" ht="18">
      <c r="B1450" s="2"/>
      <c r="L1450" s="35" t="str">
        <f t="shared" si="88"/>
        <v/>
      </c>
      <c r="M1450" s="34" t="str">
        <f t="shared" si="89"/>
        <v/>
      </c>
      <c r="N1450" s="35" t="str">
        <f t="shared" si="90"/>
        <v/>
      </c>
      <c r="O1450" s="35" t="str">
        <f t="shared" si="91"/>
        <v/>
      </c>
    </row>
    <row r="1451" spans="2:15" ht="18">
      <c r="B1451" s="2"/>
      <c r="L1451" s="35" t="str">
        <f t="shared" si="88"/>
        <v/>
      </c>
      <c r="M1451" s="34" t="str">
        <f t="shared" si="89"/>
        <v/>
      </c>
      <c r="N1451" s="35" t="str">
        <f t="shared" si="90"/>
        <v/>
      </c>
      <c r="O1451" s="35" t="str">
        <f t="shared" si="91"/>
        <v/>
      </c>
    </row>
    <row r="1452" spans="2:15" ht="18">
      <c r="B1452" s="2"/>
      <c r="L1452" s="35" t="str">
        <f t="shared" si="88"/>
        <v/>
      </c>
      <c r="M1452" s="34" t="str">
        <f t="shared" si="89"/>
        <v/>
      </c>
      <c r="N1452" s="35" t="str">
        <f t="shared" si="90"/>
        <v/>
      </c>
      <c r="O1452" s="35" t="str">
        <f t="shared" si="91"/>
        <v/>
      </c>
    </row>
    <row r="1453" spans="2:15" ht="18">
      <c r="B1453" s="2"/>
      <c r="L1453" s="35" t="str">
        <f t="shared" si="88"/>
        <v/>
      </c>
      <c r="M1453" s="34" t="str">
        <f t="shared" si="89"/>
        <v/>
      </c>
      <c r="N1453" s="35" t="str">
        <f t="shared" si="90"/>
        <v/>
      </c>
      <c r="O1453" s="35" t="str">
        <f t="shared" si="91"/>
        <v/>
      </c>
    </row>
    <row r="1454" spans="2:15" ht="18">
      <c r="B1454" s="2"/>
      <c r="L1454" s="35" t="str">
        <f t="shared" si="88"/>
        <v/>
      </c>
      <c r="M1454" s="34" t="str">
        <f t="shared" si="89"/>
        <v/>
      </c>
      <c r="N1454" s="35" t="str">
        <f t="shared" si="90"/>
        <v/>
      </c>
      <c r="O1454" s="35" t="str">
        <f t="shared" si="91"/>
        <v/>
      </c>
    </row>
    <row r="1455" spans="2:15" ht="18">
      <c r="B1455" s="2"/>
      <c r="L1455" s="35" t="str">
        <f t="shared" si="88"/>
        <v/>
      </c>
      <c r="M1455" s="34" t="str">
        <f t="shared" si="89"/>
        <v/>
      </c>
      <c r="N1455" s="35" t="str">
        <f t="shared" si="90"/>
        <v/>
      </c>
      <c r="O1455" s="35" t="str">
        <f t="shared" si="91"/>
        <v/>
      </c>
    </row>
    <row r="1456" spans="2:15" ht="18">
      <c r="B1456" s="2"/>
      <c r="L1456" s="35" t="str">
        <f t="shared" si="88"/>
        <v/>
      </c>
      <c r="M1456" s="34" t="str">
        <f t="shared" si="89"/>
        <v/>
      </c>
      <c r="N1456" s="35" t="str">
        <f t="shared" si="90"/>
        <v/>
      </c>
      <c r="O1456" s="35" t="str">
        <f t="shared" si="91"/>
        <v/>
      </c>
    </row>
    <row r="1457" spans="2:15" ht="18">
      <c r="B1457" s="2"/>
      <c r="L1457" s="35" t="str">
        <f t="shared" si="88"/>
        <v/>
      </c>
      <c r="M1457" s="34" t="str">
        <f t="shared" si="89"/>
        <v/>
      </c>
      <c r="N1457" s="35" t="str">
        <f t="shared" si="90"/>
        <v/>
      </c>
      <c r="O1457" s="35" t="str">
        <f t="shared" si="91"/>
        <v/>
      </c>
    </row>
    <row r="1458" spans="2:15" ht="18">
      <c r="B1458" s="2"/>
      <c r="L1458" s="35" t="str">
        <f t="shared" si="88"/>
        <v/>
      </c>
      <c r="M1458" s="34" t="str">
        <f t="shared" si="89"/>
        <v/>
      </c>
      <c r="N1458" s="35" t="str">
        <f t="shared" si="90"/>
        <v/>
      </c>
      <c r="O1458" s="35" t="str">
        <f t="shared" si="91"/>
        <v/>
      </c>
    </row>
    <row r="1459" spans="2:15" ht="18">
      <c r="B1459" s="2"/>
      <c r="L1459" s="35" t="str">
        <f t="shared" si="88"/>
        <v/>
      </c>
      <c r="M1459" s="34" t="str">
        <f t="shared" si="89"/>
        <v/>
      </c>
      <c r="N1459" s="35" t="str">
        <f t="shared" si="90"/>
        <v/>
      </c>
      <c r="O1459" s="35" t="str">
        <f t="shared" si="91"/>
        <v/>
      </c>
    </row>
    <row r="1460" spans="2:15" ht="18">
      <c r="B1460" s="2"/>
      <c r="L1460" s="35" t="str">
        <f t="shared" si="88"/>
        <v/>
      </c>
      <c r="M1460" s="34" t="str">
        <f t="shared" si="89"/>
        <v/>
      </c>
      <c r="N1460" s="35" t="str">
        <f t="shared" si="90"/>
        <v/>
      </c>
      <c r="O1460" s="35" t="str">
        <f t="shared" si="91"/>
        <v/>
      </c>
    </row>
    <row r="1461" spans="2:15" ht="18">
      <c r="B1461" s="2"/>
      <c r="L1461" s="35" t="str">
        <f t="shared" si="88"/>
        <v/>
      </c>
      <c r="M1461" s="34" t="str">
        <f t="shared" si="89"/>
        <v/>
      </c>
      <c r="N1461" s="35" t="str">
        <f t="shared" si="90"/>
        <v/>
      </c>
      <c r="O1461" s="35" t="str">
        <f t="shared" si="91"/>
        <v/>
      </c>
    </row>
    <row r="1462" spans="2:15" ht="18">
      <c r="B1462" s="2"/>
      <c r="L1462" s="35" t="str">
        <f t="shared" si="88"/>
        <v/>
      </c>
      <c r="M1462" s="34" t="str">
        <f t="shared" si="89"/>
        <v/>
      </c>
      <c r="N1462" s="35" t="str">
        <f t="shared" si="90"/>
        <v/>
      </c>
      <c r="O1462" s="35" t="str">
        <f t="shared" si="91"/>
        <v/>
      </c>
    </row>
    <row r="1463" spans="2:15" ht="18">
      <c r="B1463" s="2"/>
      <c r="L1463" s="35" t="str">
        <f t="shared" si="88"/>
        <v/>
      </c>
      <c r="M1463" s="34" t="str">
        <f t="shared" si="89"/>
        <v/>
      </c>
      <c r="N1463" s="35" t="str">
        <f t="shared" si="90"/>
        <v/>
      </c>
      <c r="O1463" s="35" t="str">
        <f t="shared" si="91"/>
        <v/>
      </c>
    </row>
    <row r="1464" spans="2:15" ht="18">
      <c r="B1464" s="2"/>
      <c r="L1464" s="35" t="str">
        <f t="shared" si="88"/>
        <v/>
      </c>
      <c r="M1464" s="34" t="str">
        <f t="shared" si="89"/>
        <v/>
      </c>
      <c r="N1464" s="35" t="str">
        <f t="shared" si="90"/>
        <v/>
      </c>
      <c r="O1464" s="35" t="str">
        <f t="shared" si="91"/>
        <v/>
      </c>
    </row>
    <row r="1465" spans="2:15" ht="18">
      <c r="B1465" s="2"/>
      <c r="L1465" s="35" t="str">
        <f t="shared" si="88"/>
        <v/>
      </c>
      <c r="M1465" s="34" t="str">
        <f t="shared" si="89"/>
        <v/>
      </c>
      <c r="N1465" s="35" t="str">
        <f t="shared" si="90"/>
        <v/>
      </c>
      <c r="O1465" s="35" t="str">
        <f t="shared" si="91"/>
        <v/>
      </c>
    </row>
    <row r="1466" spans="2:15" ht="18">
      <c r="B1466" s="2"/>
      <c r="L1466" s="35" t="str">
        <f t="shared" si="88"/>
        <v/>
      </c>
      <c r="M1466" s="34" t="str">
        <f t="shared" si="89"/>
        <v/>
      </c>
      <c r="N1466" s="35" t="str">
        <f t="shared" si="90"/>
        <v/>
      </c>
      <c r="O1466" s="35" t="str">
        <f t="shared" si="91"/>
        <v/>
      </c>
    </row>
    <row r="1467" spans="2:15" ht="18">
      <c r="B1467" s="2"/>
      <c r="L1467" s="35" t="str">
        <f t="shared" si="88"/>
        <v/>
      </c>
      <c r="M1467" s="34" t="str">
        <f t="shared" si="89"/>
        <v/>
      </c>
      <c r="N1467" s="35" t="str">
        <f t="shared" si="90"/>
        <v/>
      </c>
      <c r="O1467" s="35" t="str">
        <f t="shared" si="91"/>
        <v/>
      </c>
    </row>
    <row r="1468" spans="2:15" ht="18">
      <c r="B1468" s="2"/>
      <c r="L1468" s="35" t="str">
        <f t="shared" si="88"/>
        <v/>
      </c>
      <c r="M1468" s="34" t="str">
        <f t="shared" si="89"/>
        <v/>
      </c>
      <c r="N1468" s="35" t="str">
        <f t="shared" si="90"/>
        <v/>
      </c>
      <c r="O1468" s="35" t="str">
        <f t="shared" si="91"/>
        <v/>
      </c>
    </row>
    <row r="1469" spans="2:15" ht="18">
      <c r="B1469" s="2"/>
      <c r="L1469" s="35" t="str">
        <f t="shared" si="88"/>
        <v/>
      </c>
      <c r="M1469" s="34" t="str">
        <f t="shared" si="89"/>
        <v/>
      </c>
      <c r="N1469" s="35" t="str">
        <f t="shared" si="90"/>
        <v/>
      </c>
      <c r="O1469" s="35" t="str">
        <f t="shared" si="91"/>
        <v/>
      </c>
    </row>
    <row r="1470" spans="2:15" ht="18">
      <c r="B1470" s="2"/>
      <c r="L1470" s="35" t="str">
        <f t="shared" si="88"/>
        <v/>
      </c>
      <c r="M1470" s="34" t="str">
        <f t="shared" si="89"/>
        <v/>
      </c>
      <c r="N1470" s="35" t="str">
        <f t="shared" si="90"/>
        <v/>
      </c>
      <c r="O1470" s="35" t="str">
        <f t="shared" si="91"/>
        <v/>
      </c>
    </row>
    <row r="1471" spans="2:15" ht="18">
      <c r="B1471" s="2"/>
      <c r="L1471" s="35" t="str">
        <f t="shared" si="88"/>
        <v/>
      </c>
      <c r="M1471" s="34" t="str">
        <f t="shared" si="89"/>
        <v/>
      </c>
      <c r="N1471" s="35" t="str">
        <f t="shared" si="90"/>
        <v/>
      </c>
      <c r="O1471" s="35" t="str">
        <f t="shared" si="91"/>
        <v/>
      </c>
    </row>
    <row r="1472" spans="2:15" ht="18">
      <c r="B1472" s="2"/>
      <c r="L1472" s="35" t="str">
        <f t="shared" si="88"/>
        <v/>
      </c>
      <c r="M1472" s="34" t="str">
        <f t="shared" si="89"/>
        <v/>
      </c>
      <c r="N1472" s="35" t="str">
        <f t="shared" si="90"/>
        <v/>
      </c>
      <c r="O1472" s="35" t="str">
        <f t="shared" si="91"/>
        <v/>
      </c>
    </row>
    <row r="1473" spans="2:15" ht="18">
      <c r="B1473" s="2"/>
      <c r="L1473" s="35" t="str">
        <f t="shared" si="88"/>
        <v/>
      </c>
      <c r="M1473" s="34" t="str">
        <f t="shared" si="89"/>
        <v/>
      </c>
      <c r="N1473" s="35" t="str">
        <f t="shared" si="90"/>
        <v/>
      </c>
      <c r="O1473" s="35" t="str">
        <f t="shared" si="91"/>
        <v/>
      </c>
    </row>
    <row r="1474" spans="2:15" ht="18">
      <c r="B1474" s="2"/>
      <c r="L1474" s="35" t="str">
        <f t="shared" ref="L1474:L1537" si="92">IF($A1474="","",$D1474&amp;" ("&amp;$G1474&amp;")")</f>
        <v/>
      </c>
      <c r="M1474" s="34" t="str">
        <f t="shared" ref="M1474:M1537" si="93">IF($A1474="","",RIGHT(YEAR($F1474),2))</f>
        <v/>
      </c>
      <c r="N1474" s="35" t="str">
        <f t="shared" ref="N1474:N1537" si="94">IF($A1474="","",$J1474&amp;" "&amp;$I1474&amp;" ("&amp;$M1474&amp;")")</f>
        <v/>
      </c>
      <c r="O1474" s="35" t="str">
        <f t="shared" ref="O1474:O1537" si="95">IF($A1474="","",200000000+$A1474)</f>
        <v/>
      </c>
    </row>
    <row r="1475" spans="2:15" ht="18">
      <c r="B1475" s="2"/>
      <c r="L1475" s="35" t="str">
        <f t="shared" si="92"/>
        <v/>
      </c>
      <c r="M1475" s="34" t="str">
        <f t="shared" si="93"/>
        <v/>
      </c>
      <c r="N1475" s="35" t="str">
        <f t="shared" si="94"/>
        <v/>
      </c>
      <c r="O1475" s="35" t="str">
        <f t="shared" si="95"/>
        <v/>
      </c>
    </row>
    <row r="1476" spans="2:15" ht="18">
      <c r="B1476" s="2"/>
      <c r="L1476" s="35" t="str">
        <f t="shared" si="92"/>
        <v/>
      </c>
      <c r="M1476" s="34" t="str">
        <f t="shared" si="93"/>
        <v/>
      </c>
      <c r="N1476" s="35" t="str">
        <f t="shared" si="94"/>
        <v/>
      </c>
      <c r="O1476" s="35" t="str">
        <f t="shared" si="95"/>
        <v/>
      </c>
    </row>
    <row r="1477" spans="2:15" ht="18">
      <c r="B1477" s="2"/>
      <c r="L1477" s="35" t="str">
        <f t="shared" si="92"/>
        <v/>
      </c>
      <c r="M1477" s="34" t="str">
        <f t="shared" si="93"/>
        <v/>
      </c>
      <c r="N1477" s="35" t="str">
        <f t="shared" si="94"/>
        <v/>
      </c>
      <c r="O1477" s="35" t="str">
        <f t="shared" si="95"/>
        <v/>
      </c>
    </row>
    <row r="1478" spans="2:15" ht="18">
      <c r="B1478" s="2"/>
      <c r="L1478" s="35" t="str">
        <f t="shared" si="92"/>
        <v/>
      </c>
      <c r="M1478" s="34" t="str">
        <f t="shared" si="93"/>
        <v/>
      </c>
      <c r="N1478" s="35" t="str">
        <f t="shared" si="94"/>
        <v/>
      </c>
      <c r="O1478" s="35" t="str">
        <f t="shared" si="95"/>
        <v/>
      </c>
    </row>
    <row r="1479" spans="2:15" ht="18">
      <c r="B1479" s="2"/>
      <c r="L1479" s="35" t="str">
        <f t="shared" si="92"/>
        <v/>
      </c>
      <c r="M1479" s="34" t="str">
        <f t="shared" si="93"/>
        <v/>
      </c>
      <c r="N1479" s="35" t="str">
        <f t="shared" si="94"/>
        <v/>
      </c>
      <c r="O1479" s="35" t="str">
        <f t="shared" si="95"/>
        <v/>
      </c>
    </row>
    <row r="1480" spans="2:15" ht="18">
      <c r="B1480" s="2"/>
      <c r="L1480" s="35" t="str">
        <f t="shared" si="92"/>
        <v/>
      </c>
      <c r="M1480" s="34" t="str">
        <f t="shared" si="93"/>
        <v/>
      </c>
      <c r="N1480" s="35" t="str">
        <f t="shared" si="94"/>
        <v/>
      </c>
      <c r="O1480" s="35" t="str">
        <f t="shared" si="95"/>
        <v/>
      </c>
    </row>
    <row r="1481" spans="2:15" ht="18">
      <c r="B1481" s="2"/>
      <c r="L1481" s="35" t="str">
        <f t="shared" si="92"/>
        <v/>
      </c>
      <c r="M1481" s="34" t="str">
        <f t="shared" si="93"/>
        <v/>
      </c>
      <c r="N1481" s="35" t="str">
        <f t="shared" si="94"/>
        <v/>
      </c>
      <c r="O1481" s="35" t="str">
        <f t="shared" si="95"/>
        <v/>
      </c>
    </row>
    <row r="1482" spans="2:15" ht="18">
      <c r="B1482" s="2"/>
      <c r="L1482" s="35" t="str">
        <f t="shared" si="92"/>
        <v/>
      </c>
      <c r="M1482" s="34" t="str">
        <f t="shared" si="93"/>
        <v/>
      </c>
      <c r="N1482" s="35" t="str">
        <f t="shared" si="94"/>
        <v/>
      </c>
      <c r="O1482" s="35" t="str">
        <f t="shared" si="95"/>
        <v/>
      </c>
    </row>
    <row r="1483" spans="2:15" ht="18">
      <c r="B1483" s="2"/>
      <c r="L1483" s="35" t="str">
        <f t="shared" si="92"/>
        <v/>
      </c>
      <c r="M1483" s="34" t="str">
        <f t="shared" si="93"/>
        <v/>
      </c>
      <c r="N1483" s="35" t="str">
        <f t="shared" si="94"/>
        <v/>
      </c>
      <c r="O1483" s="35" t="str">
        <f t="shared" si="95"/>
        <v/>
      </c>
    </row>
    <row r="1484" spans="2:15" ht="18">
      <c r="B1484" s="2"/>
      <c r="L1484" s="35" t="str">
        <f t="shared" si="92"/>
        <v/>
      </c>
      <c r="M1484" s="34" t="str">
        <f t="shared" si="93"/>
        <v/>
      </c>
      <c r="N1484" s="35" t="str">
        <f t="shared" si="94"/>
        <v/>
      </c>
      <c r="O1484" s="35" t="str">
        <f t="shared" si="95"/>
        <v/>
      </c>
    </row>
    <row r="1485" spans="2:15" ht="18">
      <c r="B1485" s="2"/>
      <c r="L1485" s="35" t="str">
        <f t="shared" si="92"/>
        <v/>
      </c>
      <c r="M1485" s="34" t="str">
        <f t="shared" si="93"/>
        <v/>
      </c>
      <c r="N1485" s="35" t="str">
        <f t="shared" si="94"/>
        <v/>
      </c>
      <c r="O1485" s="35" t="str">
        <f t="shared" si="95"/>
        <v/>
      </c>
    </row>
    <row r="1486" spans="2:15" ht="18">
      <c r="B1486" s="2"/>
      <c r="L1486" s="35" t="str">
        <f t="shared" si="92"/>
        <v/>
      </c>
      <c r="M1486" s="34" t="str">
        <f t="shared" si="93"/>
        <v/>
      </c>
      <c r="N1486" s="35" t="str">
        <f t="shared" si="94"/>
        <v/>
      </c>
      <c r="O1486" s="35" t="str">
        <f t="shared" si="95"/>
        <v/>
      </c>
    </row>
    <row r="1487" spans="2:15" ht="18">
      <c r="B1487" s="2"/>
      <c r="L1487" s="35" t="str">
        <f t="shared" si="92"/>
        <v/>
      </c>
      <c r="M1487" s="34" t="str">
        <f t="shared" si="93"/>
        <v/>
      </c>
      <c r="N1487" s="35" t="str">
        <f t="shared" si="94"/>
        <v/>
      </c>
      <c r="O1487" s="35" t="str">
        <f t="shared" si="95"/>
        <v/>
      </c>
    </row>
    <row r="1488" spans="2:15" ht="18">
      <c r="B1488" s="2"/>
      <c r="L1488" s="35" t="str">
        <f t="shared" si="92"/>
        <v/>
      </c>
      <c r="M1488" s="34" t="str">
        <f t="shared" si="93"/>
        <v/>
      </c>
      <c r="N1488" s="35" t="str">
        <f t="shared" si="94"/>
        <v/>
      </c>
      <c r="O1488" s="35" t="str">
        <f t="shared" si="95"/>
        <v/>
      </c>
    </row>
    <row r="1489" spans="2:15" ht="18">
      <c r="B1489" s="2"/>
      <c r="L1489" s="35" t="str">
        <f t="shared" si="92"/>
        <v/>
      </c>
      <c r="M1489" s="34" t="str">
        <f t="shared" si="93"/>
        <v/>
      </c>
      <c r="N1489" s="35" t="str">
        <f t="shared" si="94"/>
        <v/>
      </c>
      <c r="O1489" s="35" t="str">
        <f t="shared" si="95"/>
        <v/>
      </c>
    </row>
    <row r="1490" spans="2:15" ht="18">
      <c r="B1490" s="2"/>
      <c r="L1490" s="35" t="str">
        <f t="shared" si="92"/>
        <v/>
      </c>
      <c r="M1490" s="34" t="str">
        <f t="shared" si="93"/>
        <v/>
      </c>
      <c r="N1490" s="35" t="str">
        <f t="shared" si="94"/>
        <v/>
      </c>
      <c r="O1490" s="35" t="str">
        <f t="shared" si="95"/>
        <v/>
      </c>
    </row>
    <row r="1491" spans="2:15" ht="18">
      <c r="B1491" s="2"/>
      <c r="L1491" s="35" t="str">
        <f t="shared" si="92"/>
        <v/>
      </c>
      <c r="M1491" s="34" t="str">
        <f t="shared" si="93"/>
        <v/>
      </c>
      <c r="N1491" s="35" t="str">
        <f t="shared" si="94"/>
        <v/>
      </c>
      <c r="O1491" s="35" t="str">
        <f t="shared" si="95"/>
        <v/>
      </c>
    </row>
    <row r="1492" spans="2:15" ht="18">
      <c r="B1492" s="2"/>
      <c r="L1492" s="35" t="str">
        <f t="shared" si="92"/>
        <v/>
      </c>
      <c r="M1492" s="34" t="str">
        <f t="shared" si="93"/>
        <v/>
      </c>
      <c r="N1492" s="35" t="str">
        <f t="shared" si="94"/>
        <v/>
      </c>
      <c r="O1492" s="35" t="str">
        <f t="shared" si="95"/>
        <v/>
      </c>
    </row>
    <row r="1493" spans="2:15" ht="18">
      <c r="B1493" s="2"/>
      <c r="L1493" s="35" t="str">
        <f t="shared" si="92"/>
        <v/>
      </c>
      <c r="M1493" s="34" t="str">
        <f t="shared" si="93"/>
        <v/>
      </c>
      <c r="N1493" s="35" t="str">
        <f t="shared" si="94"/>
        <v/>
      </c>
      <c r="O1493" s="35" t="str">
        <f t="shared" si="95"/>
        <v/>
      </c>
    </row>
    <row r="1494" spans="2:15" ht="18">
      <c r="B1494" s="2"/>
      <c r="L1494" s="35" t="str">
        <f t="shared" si="92"/>
        <v/>
      </c>
      <c r="M1494" s="34" t="str">
        <f t="shared" si="93"/>
        <v/>
      </c>
      <c r="N1494" s="35" t="str">
        <f t="shared" si="94"/>
        <v/>
      </c>
      <c r="O1494" s="35" t="str">
        <f t="shared" si="95"/>
        <v/>
      </c>
    </row>
    <row r="1495" spans="2:15" ht="18">
      <c r="B1495" s="2"/>
      <c r="L1495" s="35" t="str">
        <f t="shared" si="92"/>
        <v/>
      </c>
      <c r="M1495" s="34" t="str">
        <f t="shared" si="93"/>
        <v/>
      </c>
      <c r="N1495" s="35" t="str">
        <f t="shared" si="94"/>
        <v/>
      </c>
      <c r="O1495" s="35" t="str">
        <f t="shared" si="95"/>
        <v/>
      </c>
    </row>
    <row r="1496" spans="2:15" ht="18">
      <c r="B1496" s="2"/>
      <c r="L1496" s="35" t="str">
        <f t="shared" si="92"/>
        <v/>
      </c>
      <c r="M1496" s="34" t="str">
        <f t="shared" si="93"/>
        <v/>
      </c>
      <c r="N1496" s="35" t="str">
        <f t="shared" si="94"/>
        <v/>
      </c>
      <c r="O1496" s="35" t="str">
        <f t="shared" si="95"/>
        <v/>
      </c>
    </row>
    <row r="1497" spans="2:15" ht="18">
      <c r="B1497" s="2"/>
      <c r="L1497" s="35" t="str">
        <f t="shared" si="92"/>
        <v/>
      </c>
      <c r="M1497" s="34" t="str">
        <f t="shared" si="93"/>
        <v/>
      </c>
      <c r="N1497" s="35" t="str">
        <f t="shared" si="94"/>
        <v/>
      </c>
      <c r="O1497" s="35" t="str">
        <f t="shared" si="95"/>
        <v/>
      </c>
    </row>
    <row r="1498" spans="2:15" ht="18">
      <c r="B1498" s="2"/>
      <c r="L1498" s="35" t="str">
        <f t="shared" si="92"/>
        <v/>
      </c>
      <c r="M1498" s="34" t="str">
        <f t="shared" si="93"/>
        <v/>
      </c>
      <c r="N1498" s="35" t="str">
        <f t="shared" si="94"/>
        <v/>
      </c>
      <c r="O1498" s="35" t="str">
        <f t="shared" si="95"/>
        <v/>
      </c>
    </row>
    <row r="1499" spans="2:15" ht="18">
      <c r="B1499" s="2"/>
      <c r="L1499" s="35" t="str">
        <f t="shared" si="92"/>
        <v/>
      </c>
      <c r="M1499" s="34" t="str">
        <f t="shared" si="93"/>
        <v/>
      </c>
      <c r="N1499" s="35" t="str">
        <f t="shared" si="94"/>
        <v/>
      </c>
      <c r="O1499" s="35" t="str">
        <f t="shared" si="95"/>
        <v/>
      </c>
    </row>
    <row r="1500" spans="2:15" ht="18">
      <c r="B1500" s="2"/>
      <c r="L1500" s="35" t="str">
        <f t="shared" si="92"/>
        <v/>
      </c>
      <c r="M1500" s="34" t="str">
        <f t="shared" si="93"/>
        <v/>
      </c>
      <c r="N1500" s="35" t="str">
        <f t="shared" si="94"/>
        <v/>
      </c>
      <c r="O1500" s="35" t="str">
        <f t="shared" si="95"/>
        <v/>
      </c>
    </row>
    <row r="1501" spans="2:15" ht="18">
      <c r="B1501" s="2"/>
      <c r="L1501" s="35" t="str">
        <f t="shared" si="92"/>
        <v/>
      </c>
      <c r="M1501" s="34" t="str">
        <f t="shared" si="93"/>
        <v/>
      </c>
      <c r="N1501" s="35" t="str">
        <f t="shared" si="94"/>
        <v/>
      </c>
      <c r="O1501" s="35" t="str">
        <f t="shared" si="95"/>
        <v/>
      </c>
    </row>
    <row r="1502" spans="2:15" ht="18">
      <c r="B1502" s="2"/>
      <c r="L1502" s="35" t="str">
        <f t="shared" si="92"/>
        <v/>
      </c>
      <c r="M1502" s="34" t="str">
        <f t="shared" si="93"/>
        <v/>
      </c>
      <c r="N1502" s="35" t="str">
        <f t="shared" si="94"/>
        <v/>
      </c>
      <c r="O1502" s="35" t="str">
        <f t="shared" si="95"/>
        <v/>
      </c>
    </row>
    <row r="1503" spans="2:15" ht="18">
      <c r="B1503" s="2"/>
      <c r="L1503" s="35" t="str">
        <f t="shared" si="92"/>
        <v/>
      </c>
      <c r="M1503" s="34" t="str">
        <f t="shared" si="93"/>
        <v/>
      </c>
      <c r="N1503" s="35" t="str">
        <f t="shared" si="94"/>
        <v/>
      </c>
      <c r="O1503" s="35" t="str">
        <f t="shared" si="95"/>
        <v/>
      </c>
    </row>
    <row r="1504" spans="2:15" ht="18">
      <c r="B1504" s="2"/>
      <c r="L1504" s="35" t="str">
        <f t="shared" si="92"/>
        <v/>
      </c>
      <c r="M1504" s="34" t="str">
        <f t="shared" si="93"/>
        <v/>
      </c>
      <c r="N1504" s="35" t="str">
        <f t="shared" si="94"/>
        <v/>
      </c>
      <c r="O1504" s="35" t="str">
        <f t="shared" si="95"/>
        <v/>
      </c>
    </row>
    <row r="1505" spans="2:15" ht="18">
      <c r="B1505" s="2"/>
      <c r="L1505" s="35" t="str">
        <f t="shared" si="92"/>
        <v/>
      </c>
      <c r="M1505" s="34" t="str">
        <f t="shared" si="93"/>
        <v/>
      </c>
      <c r="N1505" s="35" t="str">
        <f t="shared" si="94"/>
        <v/>
      </c>
      <c r="O1505" s="35" t="str">
        <f t="shared" si="95"/>
        <v/>
      </c>
    </row>
    <row r="1506" spans="2:15" ht="18">
      <c r="B1506" s="2"/>
      <c r="L1506" s="35" t="str">
        <f t="shared" si="92"/>
        <v/>
      </c>
      <c r="M1506" s="34" t="str">
        <f t="shared" si="93"/>
        <v/>
      </c>
      <c r="N1506" s="35" t="str">
        <f t="shared" si="94"/>
        <v/>
      </c>
      <c r="O1506" s="35" t="str">
        <f t="shared" si="95"/>
        <v/>
      </c>
    </row>
    <row r="1507" spans="2:15" ht="18">
      <c r="B1507" s="2"/>
      <c r="L1507" s="35" t="str">
        <f t="shared" si="92"/>
        <v/>
      </c>
      <c r="M1507" s="34" t="str">
        <f t="shared" si="93"/>
        <v/>
      </c>
      <c r="N1507" s="35" t="str">
        <f t="shared" si="94"/>
        <v/>
      </c>
      <c r="O1507" s="35" t="str">
        <f t="shared" si="95"/>
        <v/>
      </c>
    </row>
    <row r="1508" spans="2:15" ht="18">
      <c r="B1508" s="2"/>
      <c r="L1508" s="35" t="str">
        <f t="shared" si="92"/>
        <v/>
      </c>
      <c r="M1508" s="34" t="str">
        <f t="shared" si="93"/>
        <v/>
      </c>
      <c r="N1508" s="35" t="str">
        <f t="shared" si="94"/>
        <v/>
      </c>
      <c r="O1508" s="35" t="str">
        <f t="shared" si="95"/>
        <v/>
      </c>
    </row>
    <row r="1509" spans="2:15" ht="18">
      <c r="B1509" s="2"/>
      <c r="L1509" s="35" t="str">
        <f t="shared" si="92"/>
        <v/>
      </c>
      <c r="M1509" s="34" t="str">
        <f t="shared" si="93"/>
        <v/>
      </c>
      <c r="N1509" s="35" t="str">
        <f t="shared" si="94"/>
        <v/>
      </c>
      <c r="O1509" s="35" t="str">
        <f t="shared" si="95"/>
        <v/>
      </c>
    </row>
    <row r="1510" spans="2:15" ht="18">
      <c r="B1510" s="2"/>
      <c r="L1510" s="35" t="str">
        <f t="shared" si="92"/>
        <v/>
      </c>
      <c r="M1510" s="34" t="str">
        <f t="shared" si="93"/>
        <v/>
      </c>
      <c r="N1510" s="35" t="str">
        <f t="shared" si="94"/>
        <v/>
      </c>
      <c r="O1510" s="35" t="str">
        <f t="shared" si="95"/>
        <v/>
      </c>
    </row>
    <row r="1511" spans="2:15" ht="18">
      <c r="B1511" s="2"/>
      <c r="L1511" s="35" t="str">
        <f t="shared" si="92"/>
        <v/>
      </c>
      <c r="M1511" s="34" t="str">
        <f t="shared" si="93"/>
        <v/>
      </c>
      <c r="N1511" s="35" t="str">
        <f t="shared" si="94"/>
        <v/>
      </c>
      <c r="O1511" s="35" t="str">
        <f t="shared" si="95"/>
        <v/>
      </c>
    </row>
    <row r="1512" spans="2:15" ht="18">
      <c r="B1512" s="2"/>
      <c r="L1512" s="35" t="str">
        <f t="shared" si="92"/>
        <v/>
      </c>
      <c r="M1512" s="34" t="str">
        <f t="shared" si="93"/>
        <v/>
      </c>
      <c r="N1512" s="35" t="str">
        <f t="shared" si="94"/>
        <v/>
      </c>
      <c r="O1512" s="35" t="str">
        <f t="shared" si="95"/>
        <v/>
      </c>
    </row>
    <row r="1513" spans="2:15" ht="18">
      <c r="B1513" s="2"/>
      <c r="L1513" s="35" t="str">
        <f t="shared" si="92"/>
        <v/>
      </c>
      <c r="M1513" s="34" t="str">
        <f t="shared" si="93"/>
        <v/>
      </c>
      <c r="N1513" s="35" t="str">
        <f t="shared" si="94"/>
        <v/>
      </c>
      <c r="O1513" s="35" t="str">
        <f t="shared" si="95"/>
        <v/>
      </c>
    </row>
    <row r="1514" spans="2:15" ht="18">
      <c r="B1514" s="2"/>
      <c r="L1514" s="35" t="str">
        <f t="shared" si="92"/>
        <v/>
      </c>
      <c r="M1514" s="34" t="str">
        <f t="shared" si="93"/>
        <v/>
      </c>
      <c r="N1514" s="35" t="str">
        <f t="shared" si="94"/>
        <v/>
      </c>
      <c r="O1514" s="35" t="str">
        <f t="shared" si="95"/>
        <v/>
      </c>
    </row>
    <row r="1515" spans="2:15" ht="18">
      <c r="B1515" s="2"/>
      <c r="L1515" s="35" t="str">
        <f t="shared" si="92"/>
        <v/>
      </c>
      <c r="M1515" s="34" t="str">
        <f t="shared" si="93"/>
        <v/>
      </c>
      <c r="N1515" s="35" t="str">
        <f t="shared" si="94"/>
        <v/>
      </c>
      <c r="O1515" s="35" t="str">
        <f t="shared" si="95"/>
        <v/>
      </c>
    </row>
    <row r="1516" spans="2:15" ht="18">
      <c r="B1516" s="2"/>
      <c r="L1516" s="35" t="str">
        <f t="shared" si="92"/>
        <v/>
      </c>
      <c r="M1516" s="34" t="str">
        <f t="shared" si="93"/>
        <v/>
      </c>
      <c r="N1516" s="35" t="str">
        <f t="shared" si="94"/>
        <v/>
      </c>
      <c r="O1516" s="35" t="str">
        <f t="shared" si="95"/>
        <v/>
      </c>
    </row>
    <row r="1517" spans="2:15" ht="18">
      <c r="B1517" s="2"/>
      <c r="L1517" s="35" t="str">
        <f t="shared" si="92"/>
        <v/>
      </c>
      <c r="M1517" s="34" t="str">
        <f t="shared" si="93"/>
        <v/>
      </c>
      <c r="N1517" s="35" t="str">
        <f t="shared" si="94"/>
        <v/>
      </c>
      <c r="O1517" s="35" t="str">
        <f t="shared" si="95"/>
        <v/>
      </c>
    </row>
    <row r="1518" spans="2:15" ht="18">
      <c r="B1518" s="2"/>
      <c r="L1518" s="35" t="str">
        <f t="shared" si="92"/>
        <v/>
      </c>
      <c r="M1518" s="34" t="str">
        <f t="shared" si="93"/>
        <v/>
      </c>
      <c r="N1518" s="35" t="str">
        <f t="shared" si="94"/>
        <v/>
      </c>
      <c r="O1518" s="35" t="str">
        <f t="shared" si="95"/>
        <v/>
      </c>
    </row>
    <row r="1519" spans="2:15" ht="18">
      <c r="B1519" s="2"/>
      <c r="L1519" s="35" t="str">
        <f t="shared" si="92"/>
        <v/>
      </c>
      <c r="M1519" s="34" t="str">
        <f t="shared" si="93"/>
        <v/>
      </c>
      <c r="N1519" s="35" t="str">
        <f t="shared" si="94"/>
        <v/>
      </c>
      <c r="O1519" s="35" t="str">
        <f t="shared" si="95"/>
        <v/>
      </c>
    </row>
    <row r="1520" spans="2:15" ht="18">
      <c r="B1520" s="2"/>
      <c r="L1520" s="35" t="str">
        <f t="shared" si="92"/>
        <v/>
      </c>
      <c r="M1520" s="34" t="str">
        <f t="shared" si="93"/>
        <v/>
      </c>
      <c r="N1520" s="35" t="str">
        <f t="shared" si="94"/>
        <v/>
      </c>
      <c r="O1520" s="35" t="str">
        <f t="shared" si="95"/>
        <v/>
      </c>
    </row>
    <row r="1521" spans="2:15" ht="18">
      <c r="B1521" s="2"/>
      <c r="L1521" s="35" t="str">
        <f t="shared" si="92"/>
        <v/>
      </c>
      <c r="M1521" s="34" t="str">
        <f t="shared" si="93"/>
        <v/>
      </c>
      <c r="N1521" s="35" t="str">
        <f t="shared" si="94"/>
        <v/>
      </c>
      <c r="O1521" s="35" t="str">
        <f t="shared" si="95"/>
        <v/>
      </c>
    </row>
    <row r="1522" spans="2:15" ht="18">
      <c r="B1522" s="2"/>
      <c r="L1522" s="35" t="str">
        <f t="shared" si="92"/>
        <v/>
      </c>
      <c r="M1522" s="34" t="str">
        <f t="shared" si="93"/>
        <v/>
      </c>
      <c r="N1522" s="35" t="str">
        <f t="shared" si="94"/>
        <v/>
      </c>
      <c r="O1522" s="35" t="str">
        <f t="shared" si="95"/>
        <v/>
      </c>
    </row>
    <row r="1523" spans="2:15" ht="18">
      <c r="B1523" s="2"/>
      <c r="L1523" s="35" t="str">
        <f t="shared" si="92"/>
        <v/>
      </c>
      <c r="M1523" s="34" t="str">
        <f t="shared" si="93"/>
        <v/>
      </c>
      <c r="N1523" s="35" t="str">
        <f t="shared" si="94"/>
        <v/>
      </c>
      <c r="O1523" s="35" t="str">
        <f t="shared" si="95"/>
        <v/>
      </c>
    </row>
    <row r="1524" spans="2:15" ht="18">
      <c r="B1524" s="2"/>
      <c r="L1524" s="35" t="str">
        <f t="shared" si="92"/>
        <v/>
      </c>
      <c r="M1524" s="34" t="str">
        <f t="shared" si="93"/>
        <v/>
      </c>
      <c r="N1524" s="35" t="str">
        <f t="shared" si="94"/>
        <v/>
      </c>
      <c r="O1524" s="35" t="str">
        <f t="shared" si="95"/>
        <v/>
      </c>
    </row>
    <row r="1525" spans="2:15" ht="18">
      <c r="B1525" s="2"/>
      <c r="L1525" s="35" t="str">
        <f t="shared" si="92"/>
        <v/>
      </c>
      <c r="M1525" s="34" t="str">
        <f t="shared" si="93"/>
        <v/>
      </c>
      <c r="N1525" s="35" t="str">
        <f t="shared" si="94"/>
        <v/>
      </c>
      <c r="O1525" s="35" t="str">
        <f t="shared" si="95"/>
        <v/>
      </c>
    </row>
    <row r="1526" spans="2:15" ht="18">
      <c r="B1526" s="2"/>
      <c r="L1526" s="35" t="str">
        <f t="shared" si="92"/>
        <v/>
      </c>
      <c r="M1526" s="34" t="str">
        <f t="shared" si="93"/>
        <v/>
      </c>
      <c r="N1526" s="35" t="str">
        <f t="shared" si="94"/>
        <v/>
      </c>
      <c r="O1526" s="35" t="str">
        <f t="shared" si="95"/>
        <v/>
      </c>
    </row>
    <row r="1527" spans="2:15" ht="18">
      <c r="B1527" s="2"/>
      <c r="L1527" s="35" t="str">
        <f t="shared" si="92"/>
        <v/>
      </c>
      <c r="M1527" s="34" t="str">
        <f t="shared" si="93"/>
        <v/>
      </c>
      <c r="N1527" s="35" t="str">
        <f t="shared" si="94"/>
        <v/>
      </c>
      <c r="O1527" s="35" t="str">
        <f t="shared" si="95"/>
        <v/>
      </c>
    </row>
    <row r="1528" spans="2:15" ht="18">
      <c r="B1528" s="2"/>
      <c r="L1528" s="35" t="str">
        <f t="shared" si="92"/>
        <v/>
      </c>
      <c r="M1528" s="34" t="str">
        <f t="shared" si="93"/>
        <v/>
      </c>
      <c r="N1528" s="35" t="str">
        <f t="shared" si="94"/>
        <v/>
      </c>
      <c r="O1528" s="35" t="str">
        <f t="shared" si="95"/>
        <v/>
      </c>
    </row>
    <row r="1529" spans="2:15" ht="18">
      <c r="B1529" s="2"/>
      <c r="L1529" s="35" t="str">
        <f t="shared" si="92"/>
        <v/>
      </c>
      <c r="M1529" s="34" t="str">
        <f t="shared" si="93"/>
        <v/>
      </c>
      <c r="N1529" s="35" t="str">
        <f t="shared" si="94"/>
        <v/>
      </c>
      <c r="O1529" s="35" t="str">
        <f t="shared" si="95"/>
        <v/>
      </c>
    </row>
    <row r="1530" spans="2:15" ht="18">
      <c r="B1530" s="2"/>
      <c r="L1530" s="35" t="str">
        <f t="shared" si="92"/>
        <v/>
      </c>
      <c r="M1530" s="34" t="str">
        <f t="shared" si="93"/>
        <v/>
      </c>
      <c r="N1530" s="35" t="str">
        <f t="shared" si="94"/>
        <v/>
      </c>
      <c r="O1530" s="35" t="str">
        <f t="shared" si="95"/>
        <v/>
      </c>
    </row>
    <row r="1531" spans="2:15" ht="18">
      <c r="B1531" s="2"/>
      <c r="L1531" s="35" t="str">
        <f t="shared" si="92"/>
        <v/>
      </c>
      <c r="M1531" s="34" t="str">
        <f t="shared" si="93"/>
        <v/>
      </c>
      <c r="N1531" s="35" t="str">
        <f t="shared" si="94"/>
        <v/>
      </c>
      <c r="O1531" s="35" t="str">
        <f t="shared" si="95"/>
        <v/>
      </c>
    </row>
    <row r="1532" spans="2:15" ht="18">
      <c r="B1532" s="2"/>
      <c r="L1532" s="35" t="str">
        <f t="shared" si="92"/>
        <v/>
      </c>
      <c r="M1532" s="34" t="str">
        <f t="shared" si="93"/>
        <v/>
      </c>
      <c r="N1532" s="35" t="str">
        <f t="shared" si="94"/>
        <v/>
      </c>
      <c r="O1532" s="35" t="str">
        <f t="shared" si="95"/>
        <v/>
      </c>
    </row>
    <row r="1533" spans="2:15" ht="18">
      <c r="B1533" s="2"/>
      <c r="L1533" s="35" t="str">
        <f t="shared" si="92"/>
        <v/>
      </c>
      <c r="M1533" s="34" t="str">
        <f t="shared" si="93"/>
        <v/>
      </c>
      <c r="N1533" s="35" t="str">
        <f t="shared" si="94"/>
        <v/>
      </c>
      <c r="O1533" s="35" t="str">
        <f t="shared" si="95"/>
        <v/>
      </c>
    </row>
    <row r="1534" spans="2:15" ht="18">
      <c r="B1534" s="2"/>
      <c r="L1534" s="35" t="str">
        <f t="shared" si="92"/>
        <v/>
      </c>
      <c r="M1534" s="34" t="str">
        <f t="shared" si="93"/>
        <v/>
      </c>
      <c r="N1534" s="35" t="str">
        <f t="shared" si="94"/>
        <v/>
      </c>
      <c r="O1534" s="35" t="str">
        <f t="shared" si="95"/>
        <v/>
      </c>
    </row>
    <row r="1535" spans="2:15" ht="18">
      <c r="B1535" s="2"/>
      <c r="L1535" s="35" t="str">
        <f t="shared" si="92"/>
        <v/>
      </c>
      <c r="M1535" s="34" t="str">
        <f t="shared" si="93"/>
        <v/>
      </c>
      <c r="N1535" s="35" t="str">
        <f t="shared" si="94"/>
        <v/>
      </c>
      <c r="O1535" s="35" t="str">
        <f t="shared" si="95"/>
        <v/>
      </c>
    </row>
    <row r="1536" spans="2:15" ht="18">
      <c r="B1536" s="2"/>
      <c r="L1536" s="35" t="str">
        <f t="shared" si="92"/>
        <v/>
      </c>
      <c r="M1536" s="34" t="str">
        <f t="shared" si="93"/>
        <v/>
      </c>
      <c r="N1536" s="35" t="str">
        <f t="shared" si="94"/>
        <v/>
      </c>
      <c r="O1536" s="35" t="str">
        <f t="shared" si="95"/>
        <v/>
      </c>
    </row>
    <row r="1537" spans="2:15" ht="18">
      <c r="B1537" s="2"/>
      <c r="L1537" s="35" t="str">
        <f t="shared" si="92"/>
        <v/>
      </c>
      <c r="M1537" s="34" t="str">
        <f t="shared" si="93"/>
        <v/>
      </c>
      <c r="N1537" s="35" t="str">
        <f t="shared" si="94"/>
        <v/>
      </c>
      <c r="O1537" s="35" t="str">
        <f t="shared" si="95"/>
        <v/>
      </c>
    </row>
    <row r="1538" spans="2:15" ht="18">
      <c r="B1538" s="2"/>
      <c r="L1538" s="35" t="str">
        <f t="shared" ref="L1538:L1601" si="96">IF($A1538="","",$D1538&amp;" ("&amp;$G1538&amp;")")</f>
        <v/>
      </c>
      <c r="M1538" s="34" t="str">
        <f t="shared" ref="M1538:M1601" si="97">IF($A1538="","",RIGHT(YEAR($F1538),2))</f>
        <v/>
      </c>
      <c r="N1538" s="35" t="str">
        <f t="shared" ref="N1538:N1601" si="98">IF($A1538="","",$J1538&amp;" "&amp;$I1538&amp;" ("&amp;$M1538&amp;")")</f>
        <v/>
      </c>
      <c r="O1538" s="35" t="str">
        <f t="shared" ref="O1538:O1601" si="99">IF($A1538="","",200000000+$A1538)</f>
        <v/>
      </c>
    </row>
    <row r="1539" spans="2:15" ht="18">
      <c r="B1539" s="2"/>
      <c r="L1539" s="35" t="str">
        <f t="shared" si="96"/>
        <v/>
      </c>
      <c r="M1539" s="34" t="str">
        <f t="shared" si="97"/>
        <v/>
      </c>
      <c r="N1539" s="35" t="str">
        <f t="shared" si="98"/>
        <v/>
      </c>
      <c r="O1539" s="35" t="str">
        <f t="shared" si="99"/>
        <v/>
      </c>
    </row>
    <row r="1540" spans="2:15" ht="18">
      <c r="B1540" s="2"/>
      <c r="L1540" s="35" t="str">
        <f t="shared" si="96"/>
        <v/>
      </c>
      <c r="M1540" s="34" t="str">
        <f t="shared" si="97"/>
        <v/>
      </c>
      <c r="N1540" s="35" t="str">
        <f t="shared" si="98"/>
        <v/>
      </c>
      <c r="O1540" s="35" t="str">
        <f t="shared" si="99"/>
        <v/>
      </c>
    </row>
    <row r="1541" spans="2:15" ht="18">
      <c r="B1541" s="2"/>
      <c r="L1541" s="35" t="str">
        <f t="shared" si="96"/>
        <v/>
      </c>
      <c r="M1541" s="34" t="str">
        <f t="shared" si="97"/>
        <v/>
      </c>
      <c r="N1541" s="35" t="str">
        <f t="shared" si="98"/>
        <v/>
      </c>
      <c r="O1541" s="35" t="str">
        <f t="shared" si="99"/>
        <v/>
      </c>
    </row>
    <row r="1542" spans="2:15" ht="18">
      <c r="B1542" s="2"/>
      <c r="L1542" s="35" t="str">
        <f t="shared" si="96"/>
        <v/>
      </c>
      <c r="M1542" s="34" t="str">
        <f t="shared" si="97"/>
        <v/>
      </c>
      <c r="N1542" s="35" t="str">
        <f t="shared" si="98"/>
        <v/>
      </c>
      <c r="O1542" s="35" t="str">
        <f t="shared" si="99"/>
        <v/>
      </c>
    </row>
    <row r="1543" spans="2:15" ht="18">
      <c r="B1543" s="2"/>
      <c r="L1543" s="35" t="str">
        <f t="shared" si="96"/>
        <v/>
      </c>
      <c r="M1543" s="34" t="str">
        <f t="shared" si="97"/>
        <v/>
      </c>
      <c r="N1543" s="35" t="str">
        <f t="shared" si="98"/>
        <v/>
      </c>
      <c r="O1543" s="35" t="str">
        <f t="shared" si="99"/>
        <v/>
      </c>
    </row>
    <row r="1544" spans="2:15" ht="18">
      <c r="B1544" s="2"/>
      <c r="L1544" s="35" t="str">
        <f t="shared" si="96"/>
        <v/>
      </c>
      <c r="M1544" s="34" t="str">
        <f t="shared" si="97"/>
        <v/>
      </c>
      <c r="N1544" s="35" t="str">
        <f t="shared" si="98"/>
        <v/>
      </c>
      <c r="O1544" s="35" t="str">
        <f t="shared" si="99"/>
        <v/>
      </c>
    </row>
    <row r="1545" spans="2:15" ht="18">
      <c r="B1545" s="2"/>
      <c r="L1545" s="35" t="str">
        <f t="shared" si="96"/>
        <v/>
      </c>
      <c r="M1545" s="34" t="str">
        <f t="shared" si="97"/>
        <v/>
      </c>
      <c r="N1545" s="35" t="str">
        <f t="shared" si="98"/>
        <v/>
      </c>
      <c r="O1545" s="35" t="str">
        <f t="shared" si="99"/>
        <v/>
      </c>
    </row>
    <row r="1546" spans="2:15" ht="18">
      <c r="B1546" s="2"/>
      <c r="L1546" s="35" t="str">
        <f t="shared" si="96"/>
        <v/>
      </c>
      <c r="M1546" s="34" t="str">
        <f t="shared" si="97"/>
        <v/>
      </c>
      <c r="N1546" s="35" t="str">
        <f t="shared" si="98"/>
        <v/>
      </c>
      <c r="O1546" s="35" t="str">
        <f t="shared" si="99"/>
        <v/>
      </c>
    </row>
    <row r="1547" spans="2:15" ht="18">
      <c r="B1547" s="2"/>
      <c r="L1547" s="35" t="str">
        <f t="shared" si="96"/>
        <v/>
      </c>
      <c r="M1547" s="34" t="str">
        <f t="shared" si="97"/>
        <v/>
      </c>
      <c r="N1547" s="35" t="str">
        <f t="shared" si="98"/>
        <v/>
      </c>
      <c r="O1547" s="35" t="str">
        <f t="shared" si="99"/>
        <v/>
      </c>
    </row>
    <row r="1548" spans="2:15" ht="18">
      <c r="B1548" s="2"/>
      <c r="L1548" s="35" t="str">
        <f t="shared" si="96"/>
        <v/>
      </c>
      <c r="M1548" s="34" t="str">
        <f t="shared" si="97"/>
        <v/>
      </c>
      <c r="N1548" s="35" t="str">
        <f t="shared" si="98"/>
        <v/>
      </c>
      <c r="O1548" s="35" t="str">
        <f t="shared" si="99"/>
        <v/>
      </c>
    </row>
    <row r="1549" spans="2:15" ht="18">
      <c r="B1549" s="2"/>
      <c r="L1549" s="35" t="str">
        <f t="shared" si="96"/>
        <v/>
      </c>
      <c r="M1549" s="34" t="str">
        <f t="shared" si="97"/>
        <v/>
      </c>
      <c r="N1549" s="35" t="str">
        <f t="shared" si="98"/>
        <v/>
      </c>
      <c r="O1549" s="35" t="str">
        <f t="shared" si="99"/>
        <v/>
      </c>
    </row>
    <row r="1550" spans="2:15" ht="18">
      <c r="B1550" s="2"/>
      <c r="L1550" s="35" t="str">
        <f t="shared" si="96"/>
        <v/>
      </c>
      <c r="M1550" s="34" t="str">
        <f t="shared" si="97"/>
        <v/>
      </c>
      <c r="N1550" s="35" t="str">
        <f t="shared" si="98"/>
        <v/>
      </c>
      <c r="O1550" s="35" t="str">
        <f t="shared" si="99"/>
        <v/>
      </c>
    </row>
    <row r="1551" spans="2:15" ht="18">
      <c r="B1551" s="2"/>
      <c r="L1551" s="35" t="str">
        <f t="shared" si="96"/>
        <v/>
      </c>
      <c r="M1551" s="34" t="str">
        <f t="shared" si="97"/>
        <v/>
      </c>
      <c r="N1551" s="35" t="str">
        <f t="shared" si="98"/>
        <v/>
      </c>
      <c r="O1551" s="35" t="str">
        <f t="shared" si="99"/>
        <v/>
      </c>
    </row>
    <row r="1552" spans="2:15" ht="18">
      <c r="B1552" s="2"/>
      <c r="L1552" s="35" t="str">
        <f t="shared" si="96"/>
        <v/>
      </c>
      <c r="M1552" s="34" t="str">
        <f t="shared" si="97"/>
        <v/>
      </c>
      <c r="N1552" s="35" t="str">
        <f t="shared" si="98"/>
        <v/>
      </c>
      <c r="O1552" s="35" t="str">
        <f t="shared" si="99"/>
        <v/>
      </c>
    </row>
    <row r="1553" spans="2:15" ht="18">
      <c r="B1553" s="2"/>
      <c r="L1553" s="35" t="str">
        <f t="shared" si="96"/>
        <v/>
      </c>
      <c r="M1553" s="34" t="str">
        <f t="shared" si="97"/>
        <v/>
      </c>
      <c r="N1553" s="35" t="str">
        <f t="shared" si="98"/>
        <v/>
      </c>
      <c r="O1553" s="35" t="str">
        <f t="shared" si="99"/>
        <v/>
      </c>
    </row>
    <row r="1554" spans="2:15" ht="18">
      <c r="B1554" s="2"/>
      <c r="L1554" s="35" t="str">
        <f t="shared" si="96"/>
        <v/>
      </c>
      <c r="M1554" s="34" t="str">
        <f t="shared" si="97"/>
        <v/>
      </c>
      <c r="N1554" s="35" t="str">
        <f t="shared" si="98"/>
        <v/>
      </c>
      <c r="O1554" s="35" t="str">
        <f t="shared" si="99"/>
        <v/>
      </c>
    </row>
    <row r="1555" spans="2:15" ht="18">
      <c r="B1555" s="2"/>
      <c r="L1555" s="35" t="str">
        <f t="shared" si="96"/>
        <v/>
      </c>
      <c r="M1555" s="34" t="str">
        <f t="shared" si="97"/>
        <v/>
      </c>
      <c r="N1555" s="35" t="str">
        <f t="shared" si="98"/>
        <v/>
      </c>
      <c r="O1555" s="35" t="str">
        <f t="shared" si="99"/>
        <v/>
      </c>
    </row>
    <row r="1556" spans="2:15" ht="18">
      <c r="B1556" s="2"/>
      <c r="L1556" s="35" t="str">
        <f t="shared" si="96"/>
        <v/>
      </c>
      <c r="M1556" s="34" t="str">
        <f t="shared" si="97"/>
        <v/>
      </c>
      <c r="N1556" s="35" t="str">
        <f t="shared" si="98"/>
        <v/>
      </c>
      <c r="O1556" s="35" t="str">
        <f t="shared" si="99"/>
        <v/>
      </c>
    </row>
    <row r="1557" spans="2:15" ht="18">
      <c r="B1557" s="2"/>
      <c r="L1557" s="35" t="str">
        <f t="shared" si="96"/>
        <v/>
      </c>
      <c r="M1557" s="34" t="str">
        <f t="shared" si="97"/>
        <v/>
      </c>
      <c r="N1557" s="35" t="str">
        <f t="shared" si="98"/>
        <v/>
      </c>
      <c r="O1557" s="35" t="str">
        <f t="shared" si="99"/>
        <v/>
      </c>
    </row>
    <row r="1558" spans="2:15" ht="18">
      <c r="B1558" s="2"/>
      <c r="L1558" s="35" t="str">
        <f t="shared" si="96"/>
        <v/>
      </c>
      <c r="M1558" s="34" t="str">
        <f t="shared" si="97"/>
        <v/>
      </c>
      <c r="N1558" s="35" t="str">
        <f t="shared" si="98"/>
        <v/>
      </c>
      <c r="O1558" s="35" t="str">
        <f t="shared" si="99"/>
        <v/>
      </c>
    </row>
    <row r="1559" spans="2:15" ht="18">
      <c r="B1559" s="2"/>
      <c r="L1559" s="35" t="str">
        <f t="shared" si="96"/>
        <v/>
      </c>
      <c r="M1559" s="34" t="str">
        <f t="shared" si="97"/>
        <v/>
      </c>
      <c r="N1559" s="35" t="str">
        <f t="shared" si="98"/>
        <v/>
      </c>
      <c r="O1559" s="35" t="str">
        <f t="shared" si="99"/>
        <v/>
      </c>
    </row>
    <row r="1560" spans="2:15" ht="18">
      <c r="B1560" s="2"/>
      <c r="L1560" s="35" t="str">
        <f t="shared" si="96"/>
        <v/>
      </c>
      <c r="M1560" s="34" t="str">
        <f t="shared" si="97"/>
        <v/>
      </c>
      <c r="N1560" s="35" t="str">
        <f t="shared" si="98"/>
        <v/>
      </c>
      <c r="O1560" s="35" t="str">
        <f t="shared" si="99"/>
        <v/>
      </c>
    </row>
    <row r="1561" spans="2:15" ht="18">
      <c r="B1561" s="2"/>
      <c r="L1561" s="35" t="str">
        <f t="shared" si="96"/>
        <v/>
      </c>
      <c r="M1561" s="34" t="str">
        <f t="shared" si="97"/>
        <v/>
      </c>
      <c r="N1561" s="35" t="str">
        <f t="shared" si="98"/>
        <v/>
      </c>
      <c r="O1561" s="35" t="str">
        <f t="shared" si="99"/>
        <v/>
      </c>
    </row>
    <row r="1562" spans="2:15" ht="18">
      <c r="B1562" s="2"/>
      <c r="L1562" s="35" t="str">
        <f t="shared" si="96"/>
        <v/>
      </c>
      <c r="M1562" s="34" t="str">
        <f t="shared" si="97"/>
        <v/>
      </c>
      <c r="N1562" s="35" t="str">
        <f t="shared" si="98"/>
        <v/>
      </c>
      <c r="O1562" s="35" t="str">
        <f t="shared" si="99"/>
        <v/>
      </c>
    </row>
    <row r="1563" spans="2:15" ht="18">
      <c r="B1563" s="2"/>
      <c r="L1563" s="35" t="str">
        <f t="shared" si="96"/>
        <v/>
      </c>
      <c r="M1563" s="34" t="str">
        <f t="shared" si="97"/>
        <v/>
      </c>
      <c r="N1563" s="35" t="str">
        <f t="shared" si="98"/>
        <v/>
      </c>
      <c r="O1563" s="35" t="str">
        <f t="shared" si="99"/>
        <v/>
      </c>
    </row>
    <row r="1564" spans="2:15" ht="18">
      <c r="B1564" s="2"/>
      <c r="L1564" s="35" t="str">
        <f t="shared" si="96"/>
        <v/>
      </c>
      <c r="M1564" s="34" t="str">
        <f t="shared" si="97"/>
        <v/>
      </c>
      <c r="N1564" s="35" t="str">
        <f t="shared" si="98"/>
        <v/>
      </c>
      <c r="O1564" s="35" t="str">
        <f t="shared" si="99"/>
        <v/>
      </c>
    </row>
    <row r="1565" spans="2:15" ht="18">
      <c r="B1565" s="2"/>
      <c r="L1565" s="35" t="str">
        <f t="shared" si="96"/>
        <v/>
      </c>
      <c r="M1565" s="34" t="str">
        <f t="shared" si="97"/>
        <v/>
      </c>
      <c r="N1565" s="35" t="str">
        <f t="shared" si="98"/>
        <v/>
      </c>
      <c r="O1565" s="35" t="str">
        <f t="shared" si="99"/>
        <v/>
      </c>
    </row>
    <row r="1566" spans="2:15" ht="18">
      <c r="B1566" s="2"/>
      <c r="L1566" s="35" t="str">
        <f t="shared" si="96"/>
        <v/>
      </c>
      <c r="M1566" s="34" t="str">
        <f t="shared" si="97"/>
        <v/>
      </c>
      <c r="N1566" s="35" t="str">
        <f t="shared" si="98"/>
        <v/>
      </c>
      <c r="O1566" s="35" t="str">
        <f t="shared" si="99"/>
        <v/>
      </c>
    </row>
    <row r="1567" spans="2:15" ht="18">
      <c r="B1567" s="2"/>
      <c r="L1567" s="35" t="str">
        <f t="shared" si="96"/>
        <v/>
      </c>
      <c r="M1567" s="34" t="str">
        <f t="shared" si="97"/>
        <v/>
      </c>
      <c r="N1567" s="35" t="str">
        <f t="shared" si="98"/>
        <v/>
      </c>
      <c r="O1567" s="35" t="str">
        <f t="shared" si="99"/>
        <v/>
      </c>
    </row>
    <row r="1568" spans="2:15" ht="18">
      <c r="B1568" s="2"/>
      <c r="L1568" s="35" t="str">
        <f t="shared" si="96"/>
        <v/>
      </c>
      <c r="M1568" s="34" t="str">
        <f t="shared" si="97"/>
        <v/>
      </c>
      <c r="N1568" s="35" t="str">
        <f t="shared" si="98"/>
        <v/>
      </c>
      <c r="O1568" s="35" t="str">
        <f t="shared" si="99"/>
        <v/>
      </c>
    </row>
    <row r="1569" spans="2:15" ht="18">
      <c r="B1569" s="2"/>
      <c r="L1569" s="35" t="str">
        <f t="shared" si="96"/>
        <v/>
      </c>
      <c r="M1569" s="34" t="str">
        <f t="shared" si="97"/>
        <v/>
      </c>
      <c r="N1569" s="35" t="str">
        <f t="shared" si="98"/>
        <v/>
      </c>
      <c r="O1569" s="35" t="str">
        <f t="shared" si="99"/>
        <v/>
      </c>
    </row>
    <row r="1570" spans="2:15" ht="18">
      <c r="B1570" s="2"/>
      <c r="L1570" s="35" t="str">
        <f t="shared" si="96"/>
        <v/>
      </c>
      <c r="M1570" s="34" t="str">
        <f t="shared" si="97"/>
        <v/>
      </c>
      <c r="N1570" s="35" t="str">
        <f t="shared" si="98"/>
        <v/>
      </c>
      <c r="O1570" s="35" t="str">
        <f t="shared" si="99"/>
        <v/>
      </c>
    </row>
    <row r="1571" spans="2:15" ht="18">
      <c r="B1571" s="2"/>
      <c r="L1571" s="35" t="str">
        <f t="shared" si="96"/>
        <v/>
      </c>
      <c r="M1571" s="34" t="str">
        <f t="shared" si="97"/>
        <v/>
      </c>
      <c r="N1571" s="35" t="str">
        <f t="shared" si="98"/>
        <v/>
      </c>
      <c r="O1571" s="35" t="str">
        <f t="shared" si="99"/>
        <v/>
      </c>
    </row>
    <row r="1572" spans="2:15" ht="18">
      <c r="B1572" s="2"/>
      <c r="L1572" s="35" t="str">
        <f t="shared" si="96"/>
        <v/>
      </c>
      <c r="M1572" s="34" t="str">
        <f t="shared" si="97"/>
        <v/>
      </c>
      <c r="N1572" s="35" t="str">
        <f t="shared" si="98"/>
        <v/>
      </c>
      <c r="O1572" s="35" t="str">
        <f t="shared" si="99"/>
        <v/>
      </c>
    </row>
    <row r="1573" spans="2:15" ht="18">
      <c r="B1573" s="2"/>
      <c r="L1573" s="35" t="str">
        <f t="shared" si="96"/>
        <v/>
      </c>
      <c r="M1573" s="34" t="str">
        <f t="shared" si="97"/>
        <v/>
      </c>
      <c r="N1573" s="35" t="str">
        <f t="shared" si="98"/>
        <v/>
      </c>
      <c r="O1573" s="35" t="str">
        <f t="shared" si="99"/>
        <v/>
      </c>
    </row>
    <row r="1574" spans="2:15" ht="18">
      <c r="B1574" s="2"/>
      <c r="L1574" s="35" t="str">
        <f t="shared" si="96"/>
        <v/>
      </c>
      <c r="M1574" s="34" t="str">
        <f t="shared" si="97"/>
        <v/>
      </c>
      <c r="N1574" s="35" t="str">
        <f t="shared" si="98"/>
        <v/>
      </c>
      <c r="O1574" s="35" t="str">
        <f t="shared" si="99"/>
        <v/>
      </c>
    </row>
    <row r="1575" spans="2:15" ht="18">
      <c r="B1575" s="2"/>
      <c r="L1575" s="35" t="str">
        <f t="shared" si="96"/>
        <v/>
      </c>
      <c r="M1575" s="34" t="str">
        <f t="shared" si="97"/>
        <v/>
      </c>
      <c r="N1575" s="35" t="str">
        <f t="shared" si="98"/>
        <v/>
      </c>
      <c r="O1575" s="35" t="str">
        <f t="shared" si="99"/>
        <v/>
      </c>
    </row>
    <row r="1576" spans="2:15" ht="18">
      <c r="B1576" s="2"/>
      <c r="L1576" s="35" t="str">
        <f t="shared" si="96"/>
        <v/>
      </c>
      <c r="M1576" s="34" t="str">
        <f t="shared" si="97"/>
        <v/>
      </c>
      <c r="N1576" s="35" t="str">
        <f t="shared" si="98"/>
        <v/>
      </c>
      <c r="O1576" s="35" t="str">
        <f t="shared" si="99"/>
        <v/>
      </c>
    </row>
    <row r="1577" spans="2:15" ht="18">
      <c r="B1577" s="2"/>
      <c r="L1577" s="35" t="str">
        <f t="shared" si="96"/>
        <v/>
      </c>
      <c r="M1577" s="34" t="str">
        <f t="shared" si="97"/>
        <v/>
      </c>
      <c r="N1577" s="35" t="str">
        <f t="shared" si="98"/>
        <v/>
      </c>
      <c r="O1577" s="35" t="str">
        <f t="shared" si="99"/>
        <v/>
      </c>
    </row>
    <row r="1578" spans="2:15" ht="18">
      <c r="B1578" s="2"/>
      <c r="L1578" s="35" t="str">
        <f t="shared" si="96"/>
        <v/>
      </c>
      <c r="M1578" s="34" t="str">
        <f t="shared" si="97"/>
        <v/>
      </c>
      <c r="N1578" s="35" t="str">
        <f t="shared" si="98"/>
        <v/>
      </c>
      <c r="O1578" s="35" t="str">
        <f t="shared" si="99"/>
        <v/>
      </c>
    </row>
    <row r="1579" spans="2:15" ht="18">
      <c r="B1579" s="2"/>
      <c r="L1579" s="35" t="str">
        <f t="shared" si="96"/>
        <v/>
      </c>
      <c r="M1579" s="34" t="str">
        <f t="shared" si="97"/>
        <v/>
      </c>
      <c r="N1579" s="35" t="str">
        <f t="shared" si="98"/>
        <v/>
      </c>
      <c r="O1579" s="35" t="str">
        <f t="shared" si="99"/>
        <v/>
      </c>
    </row>
    <row r="1580" spans="2:15" ht="18">
      <c r="B1580" s="2"/>
      <c r="L1580" s="35" t="str">
        <f t="shared" si="96"/>
        <v/>
      </c>
      <c r="M1580" s="34" t="str">
        <f t="shared" si="97"/>
        <v/>
      </c>
      <c r="N1580" s="35" t="str">
        <f t="shared" si="98"/>
        <v/>
      </c>
      <c r="O1580" s="35" t="str">
        <f t="shared" si="99"/>
        <v/>
      </c>
    </row>
    <row r="1581" spans="2:15" ht="18">
      <c r="B1581" s="2"/>
      <c r="L1581" s="35" t="str">
        <f t="shared" si="96"/>
        <v/>
      </c>
      <c r="M1581" s="34" t="str">
        <f t="shared" si="97"/>
        <v/>
      </c>
      <c r="N1581" s="35" t="str">
        <f t="shared" si="98"/>
        <v/>
      </c>
      <c r="O1581" s="35" t="str">
        <f t="shared" si="99"/>
        <v/>
      </c>
    </row>
    <row r="1582" spans="2:15" ht="18">
      <c r="B1582" s="2"/>
      <c r="L1582" s="35" t="str">
        <f t="shared" si="96"/>
        <v/>
      </c>
      <c r="M1582" s="34" t="str">
        <f t="shared" si="97"/>
        <v/>
      </c>
      <c r="N1582" s="35" t="str">
        <f t="shared" si="98"/>
        <v/>
      </c>
      <c r="O1582" s="35" t="str">
        <f t="shared" si="99"/>
        <v/>
      </c>
    </row>
    <row r="1583" spans="2:15" ht="18">
      <c r="B1583" s="2"/>
      <c r="L1583" s="35" t="str">
        <f t="shared" si="96"/>
        <v/>
      </c>
      <c r="M1583" s="34" t="str">
        <f t="shared" si="97"/>
        <v/>
      </c>
      <c r="N1583" s="35" t="str">
        <f t="shared" si="98"/>
        <v/>
      </c>
      <c r="O1583" s="35" t="str">
        <f t="shared" si="99"/>
        <v/>
      </c>
    </row>
    <row r="1584" spans="2:15" ht="18">
      <c r="B1584" s="2"/>
      <c r="L1584" s="35" t="str">
        <f t="shared" si="96"/>
        <v/>
      </c>
      <c r="M1584" s="34" t="str">
        <f t="shared" si="97"/>
        <v/>
      </c>
      <c r="N1584" s="35" t="str">
        <f t="shared" si="98"/>
        <v/>
      </c>
      <c r="O1584" s="35" t="str">
        <f t="shared" si="99"/>
        <v/>
      </c>
    </row>
    <row r="1585" spans="2:15" ht="18">
      <c r="B1585" s="2"/>
      <c r="L1585" s="35" t="str">
        <f t="shared" si="96"/>
        <v/>
      </c>
      <c r="M1585" s="34" t="str">
        <f t="shared" si="97"/>
        <v/>
      </c>
      <c r="N1585" s="35" t="str">
        <f t="shared" si="98"/>
        <v/>
      </c>
      <c r="O1585" s="35" t="str">
        <f t="shared" si="99"/>
        <v/>
      </c>
    </row>
    <row r="1586" spans="2:15" ht="18">
      <c r="B1586" s="2"/>
      <c r="L1586" s="35" t="str">
        <f t="shared" si="96"/>
        <v/>
      </c>
      <c r="M1586" s="34" t="str">
        <f t="shared" si="97"/>
        <v/>
      </c>
      <c r="N1586" s="35" t="str">
        <f t="shared" si="98"/>
        <v/>
      </c>
      <c r="O1586" s="35" t="str">
        <f t="shared" si="99"/>
        <v/>
      </c>
    </row>
    <row r="1587" spans="2:15" ht="18">
      <c r="B1587" s="2"/>
      <c r="L1587" s="35" t="str">
        <f t="shared" si="96"/>
        <v/>
      </c>
      <c r="M1587" s="34" t="str">
        <f t="shared" si="97"/>
        <v/>
      </c>
      <c r="N1587" s="35" t="str">
        <f t="shared" si="98"/>
        <v/>
      </c>
      <c r="O1587" s="35" t="str">
        <f t="shared" si="99"/>
        <v/>
      </c>
    </row>
    <row r="1588" spans="2:15" ht="18">
      <c r="B1588" s="2"/>
      <c r="L1588" s="35" t="str">
        <f t="shared" si="96"/>
        <v/>
      </c>
      <c r="M1588" s="34" t="str">
        <f t="shared" si="97"/>
        <v/>
      </c>
      <c r="N1588" s="35" t="str">
        <f t="shared" si="98"/>
        <v/>
      </c>
      <c r="O1588" s="35" t="str">
        <f t="shared" si="99"/>
        <v/>
      </c>
    </row>
    <row r="1589" spans="2:15" ht="18">
      <c r="B1589" s="2"/>
      <c r="L1589" s="35" t="str">
        <f t="shared" si="96"/>
        <v/>
      </c>
      <c r="M1589" s="34" t="str">
        <f t="shared" si="97"/>
        <v/>
      </c>
      <c r="N1589" s="35" t="str">
        <f t="shared" si="98"/>
        <v/>
      </c>
      <c r="O1589" s="35" t="str">
        <f t="shared" si="99"/>
        <v/>
      </c>
    </row>
    <row r="1590" spans="2:15" ht="18">
      <c r="B1590" s="2"/>
      <c r="L1590" s="35" t="str">
        <f t="shared" si="96"/>
        <v/>
      </c>
      <c r="M1590" s="34" t="str">
        <f t="shared" si="97"/>
        <v/>
      </c>
      <c r="N1590" s="35" t="str">
        <f t="shared" si="98"/>
        <v/>
      </c>
      <c r="O1590" s="35" t="str">
        <f t="shared" si="99"/>
        <v/>
      </c>
    </row>
    <row r="1591" spans="2:15" ht="18">
      <c r="B1591" s="2"/>
      <c r="L1591" s="35" t="str">
        <f t="shared" si="96"/>
        <v/>
      </c>
      <c r="M1591" s="34" t="str">
        <f t="shared" si="97"/>
        <v/>
      </c>
      <c r="N1591" s="35" t="str">
        <f t="shared" si="98"/>
        <v/>
      </c>
      <c r="O1591" s="35" t="str">
        <f t="shared" si="99"/>
        <v/>
      </c>
    </row>
    <row r="1592" spans="2:15" ht="18">
      <c r="B1592" s="2"/>
      <c r="L1592" s="35" t="str">
        <f t="shared" si="96"/>
        <v/>
      </c>
      <c r="M1592" s="34" t="str">
        <f t="shared" si="97"/>
        <v/>
      </c>
      <c r="N1592" s="35" t="str">
        <f t="shared" si="98"/>
        <v/>
      </c>
      <c r="O1592" s="35" t="str">
        <f t="shared" si="99"/>
        <v/>
      </c>
    </row>
    <row r="1593" spans="2:15" ht="18">
      <c r="B1593" s="2"/>
      <c r="L1593" s="35" t="str">
        <f t="shared" si="96"/>
        <v/>
      </c>
      <c r="M1593" s="34" t="str">
        <f t="shared" si="97"/>
        <v/>
      </c>
      <c r="N1593" s="35" t="str">
        <f t="shared" si="98"/>
        <v/>
      </c>
      <c r="O1593" s="35" t="str">
        <f t="shared" si="99"/>
        <v/>
      </c>
    </row>
    <row r="1594" spans="2:15" ht="18">
      <c r="B1594" s="2"/>
      <c r="L1594" s="35" t="str">
        <f t="shared" si="96"/>
        <v/>
      </c>
      <c r="M1594" s="34" t="str">
        <f t="shared" si="97"/>
        <v/>
      </c>
      <c r="N1594" s="35" t="str">
        <f t="shared" si="98"/>
        <v/>
      </c>
      <c r="O1594" s="35" t="str">
        <f t="shared" si="99"/>
        <v/>
      </c>
    </row>
    <row r="1595" spans="2:15" ht="18">
      <c r="B1595" s="2"/>
      <c r="L1595" s="35" t="str">
        <f t="shared" si="96"/>
        <v/>
      </c>
      <c r="M1595" s="34" t="str">
        <f t="shared" si="97"/>
        <v/>
      </c>
      <c r="N1595" s="35" t="str">
        <f t="shared" si="98"/>
        <v/>
      </c>
      <c r="O1595" s="35" t="str">
        <f t="shared" si="99"/>
        <v/>
      </c>
    </row>
    <row r="1596" spans="2:15" ht="18">
      <c r="B1596" s="2"/>
      <c r="L1596" s="35" t="str">
        <f t="shared" si="96"/>
        <v/>
      </c>
      <c r="M1596" s="34" t="str">
        <f t="shared" si="97"/>
        <v/>
      </c>
      <c r="N1596" s="35" t="str">
        <f t="shared" si="98"/>
        <v/>
      </c>
      <c r="O1596" s="35" t="str">
        <f t="shared" si="99"/>
        <v/>
      </c>
    </row>
    <row r="1597" spans="2:15" ht="18">
      <c r="B1597" s="2"/>
      <c r="L1597" s="35" t="str">
        <f t="shared" si="96"/>
        <v/>
      </c>
      <c r="M1597" s="34" t="str">
        <f t="shared" si="97"/>
        <v/>
      </c>
      <c r="N1597" s="35" t="str">
        <f t="shared" si="98"/>
        <v/>
      </c>
      <c r="O1597" s="35" t="str">
        <f t="shared" si="99"/>
        <v/>
      </c>
    </row>
    <row r="1598" spans="2:15" ht="18">
      <c r="B1598" s="2"/>
      <c r="L1598" s="35" t="str">
        <f t="shared" si="96"/>
        <v/>
      </c>
      <c r="M1598" s="34" t="str">
        <f t="shared" si="97"/>
        <v/>
      </c>
      <c r="N1598" s="35" t="str">
        <f t="shared" si="98"/>
        <v/>
      </c>
      <c r="O1598" s="35" t="str">
        <f t="shared" si="99"/>
        <v/>
      </c>
    </row>
    <row r="1599" spans="2:15" ht="18">
      <c r="B1599" s="2"/>
      <c r="L1599" s="35" t="str">
        <f t="shared" si="96"/>
        <v/>
      </c>
      <c r="M1599" s="34" t="str">
        <f t="shared" si="97"/>
        <v/>
      </c>
      <c r="N1599" s="35" t="str">
        <f t="shared" si="98"/>
        <v/>
      </c>
      <c r="O1599" s="35" t="str">
        <f t="shared" si="99"/>
        <v/>
      </c>
    </row>
    <row r="1600" spans="2:15" ht="18">
      <c r="B1600" s="2"/>
      <c r="L1600" s="35" t="str">
        <f t="shared" si="96"/>
        <v/>
      </c>
      <c r="M1600" s="34" t="str">
        <f t="shared" si="97"/>
        <v/>
      </c>
      <c r="N1600" s="35" t="str">
        <f t="shared" si="98"/>
        <v/>
      </c>
      <c r="O1600" s="35" t="str">
        <f t="shared" si="99"/>
        <v/>
      </c>
    </row>
    <row r="1601" spans="2:15" ht="18">
      <c r="B1601" s="2"/>
      <c r="L1601" s="35" t="str">
        <f t="shared" si="96"/>
        <v/>
      </c>
      <c r="M1601" s="34" t="str">
        <f t="shared" si="97"/>
        <v/>
      </c>
      <c r="N1601" s="35" t="str">
        <f t="shared" si="98"/>
        <v/>
      </c>
      <c r="O1601" s="35" t="str">
        <f t="shared" si="99"/>
        <v/>
      </c>
    </row>
    <row r="1602" spans="2:15" ht="18">
      <c r="B1602" s="2"/>
      <c r="L1602" s="35" t="str">
        <f t="shared" ref="L1602:L1665" si="100">IF($A1602="","",$D1602&amp;" ("&amp;$G1602&amp;")")</f>
        <v/>
      </c>
      <c r="M1602" s="34" t="str">
        <f t="shared" ref="M1602:M1665" si="101">IF($A1602="","",RIGHT(YEAR($F1602),2))</f>
        <v/>
      </c>
      <c r="N1602" s="35" t="str">
        <f t="shared" ref="N1602:N1665" si="102">IF($A1602="","",$J1602&amp;" "&amp;$I1602&amp;" ("&amp;$M1602&amp;")")</f>
        <v/>
      </c>
      <c r="O1602" s="35" t="str">
        <f t="shared" ref="O1602:O1665" si="103">IF($A1602="","",200000000+$A1602)</f>
        <v/>
      </c>
    </row>
    <row r="1603" spans="2:15" ht="18">
      <c r="B1603" s="2"/>
      <c r="L1603" s="35" t="str">
        <f t="shared" si="100"/>
        <v/>
      </c>
      <c r="M1603" s="34" t="str">
        <f t="shared" si="101"/>
        <v/>
      </c>
      <c r="N1603" s="35" t="str">
        <f t="shared" si="102"/>
        <v/>
      </c>
      <c r="O1603" s="35" t="str">
        <f t="shared" si="103"/>
        <v/>
      </c>
    </row>
    <row r="1604" spans="2:15" ht="18">
      <c r="B1604" s="2"/>
      <c r="L1604" s="35" t="str">
        <f t="shared" si="100"/>
        <v/>
      </c>
      <c r="M1604" s="34" t="str">
        <f t="shared" si="101"/>
        <v/>
      </c>
      <c r="N1604" s="35" t="str">
        <f t="shared" si="102"/>
        <v/>
      </c>
      <c r="O1604" s="35" t="str">
        <f t="shared" si="103"/>
        <v/>
      </c>
    </row>
    <row r="1605" spans="2:15" ht="18">
      <c r="B1605" s="2"/>
      <c r="L1605" s="35" t="str">
        <f t="shared" si="100"/>
        <v/>
      </c>
      <c r="M1605" s="34" t="str">
        <f t="shared" si="101"/>
        <v/>
      </c>
      <c r="N1605" s="35" t="str">
        <f t="shared" si="102"/>
        <v/>
      </c>
      <c r="O1605" s="35" t="str">
        <f t="shared" si="103"/>
        <v/>
      </c>
    </row>
    <row r="1606" spans="2:15" ht="18">
      <c r="B1606" s="2"/>
      <c r="L1606" s="35" t="str">
        <f t="shared" si="100"/>
        <v/>
      </c>
      <c r="M1606" s="34" t="str">
        <f t="shared" si="101"/>
        <v/>
      </c>
      <c r="N1606" s="35" t="str">
        <f t="shared" si="102"/>
        <v/>
      </c>
      <c r="O1606" s="35" t="str">
        <f t="shared" si="103"/>
        <v/>
      </c>
    </row>
    <row r="1607" spans="2:15" ht="18">
      <c r="B1607" s="2"/>
      <c r="L1607" s="35" t="str">
        <f t="shared" si="100"/>
        <v/>
      </c>
      <c r="M1607" s="34" t="str">
        <f t="shared" si="101"/>
        <v/>
      </c>
      <c r="N1607" s="35" t="str">
        <f t="shared" si="102"/>
        <v/>
      </c>
      <c r="O1607" s="35" t="str">
        <f t="shared" si="103"/>
        <v/>
      </c>
    </row>
    <row r="1608" spans="2:15" ht="18">
      <c r="B1608" s="2"/>
      <c r="L1608" s="35" t="str">
        <f t="shared" si="100"/>
        <v/>
      </c>
      <c r="M1608" s="34" t="str">
        <f t="shared" si="101"/>
        <v/>
      </c>
      <c r="N1608" s="35" t="str">
        <f t="shared" si="102"/>
        <v/>
      </c>
      <c r="O1608" s="35" t="str">
        <f t="shared" si="103"/>
        <v/>
      </c>
    </row>
    <row r="1609" spans="2:15" ht="18">
      <c r="B1609" s="2"/>
      <c r="L1609" s="35" t="str">
        <f t="shared" si="100"/>
        <v/>
      </c>
      <c r="M1609" s="34" t="str">
        <f t="shared" si="101"/>
        <v/>
      </c>
      <c r="N1609" s="35" t="str">
        <f t="shared" si="102"/>
        <v/>
      </c>
      <c r="O1609" s="35" t="str">
        <f t="shared" si="103"/>
        <v/>
      </c>
    </row>
    <row r="1610" spans="2:15" ht="18">
      <c r="B1610" s="2"/>
      <c r="L1610" s="35" t="str">
        <f t="shared" si="100"/>
        <v/>
      </c>
      <c r="M1610" s="34" t="str">
        <f t="shared" si="101"/>
        <v/>
      </c>
      <c r="N1610" s="35" t="str">
        <f t="shared" si="102"/>
        <v/>
      </c>
      <c r="O1610" s="35" t="str">
        <f t="shared" si="103"/>
        <v/>
      </c>
    </row>
    <row r="1611" spans="2:15" ht="18">
      <c r="B1611" s="2"/>
      <c r="L1611" s="35" t="str">
        <f t="shared" si="100"/>
        <v/>
      </c>
      <c r="M1611" s="34" t="str">
        <f t="shared" si="101"/>
        <v/>
      </c>
      <c r="N1611" s="35" t="str">
        <f t="shared" si="102"/>
        <v/>
      </c>
      <c r="O1611" s="35" t="str">
        <f t="shared" si="103"/>
        <v/>
      </c>
    </row>
    <row r="1612" spans="2:15" ht="18">
      <c r="B1612" s="2"/>
      <c r="L1612" s="35" t="str">
        <f t="shared" si="100"/>
        <v/>
      </c>
      <c r="M1612" s="34" t="str">
        <f t="shared" si="101"/>
        <v/>
      </c>
      <c r="N1612" s="35" t="str">
        <f t="shared" si="102"/>
        <v/>
      </c>
      <c r="O1612" s="35" t="str">
        <f t="shared" si="103"/>
        <v/>
      </c>
    </row>
    <row r="1613" spans="2:15" ht="18">
      <c r="B1613" s="2"/>
      <c r="L1613" s="35" t="str">
        <f t="shared" si="100"/>
        <v/>
      </c>
      <c r="M1613" s="34" t="str">
        <f t="shared" si="101"/>
        <v/>
      </c>
      <c r="N1613" s="35" t="str">
        <f t="shared" si="102"/>
        <v/>
      </c>
      <c r="O1613" s="35" t="str">
        <f t="shared" si="103"/>
        <v/>
      </c>
    </row>
    <row r="1614" spans="2:15" ht="18">
      <c r="B1614" s="2"/>
      <c r="L1614" s="35" t="str">
        <f t="shared" si="100"/>
        <v/>
      </c>
      <c r="M1614" s="34" t="str">
        <f t="shared" si="101"/>
        <v/>
      </c>
      <c r="N1614" s="35" t="str">
        <f t="shared" si="102"/>
        <v/>
      </c>
      <c r="O1614" s="35" t="str">
        <f t="shared" si="103"/>
        <v/>
      </c>
    </row>
    <row r="1615" spans="2:15" ht="18">
      <c r="B1615" s="2"/>
      <c r="L1615" s="35" t="str">
        <f t="shared" si="100"/>
        <v/>
      </c>
      <c r="M1615" s="34" t="str">
        <f t="shared" si="101"/>
        <v/>
      </c>
      <c r="N1615" s="35" t="str">
        <f t="shared" si="102"/>
        <v/>
      </c>
      <c r="O1615" s="35" t="str">
        <f t="shared" si="103"/>
        <v/>
      </c>
    </row>
    <row r="1616" spans="2:15" ht="18">
      <c r="B1616" s="2"/>
      <c r="L1616" s="35" t="str">
        <f t="shared" si="100"/>
        <v/>
      </c>
      <c r="M1616" s="34" t="str">
        <f t="shared" si="101"/>
        <v/>
      </c>
      <c r="N1616" s="35" t="str">
        <f t="shared" si="102"/>
        <v/>
      </c>
      <c r="O1616" s="35" t="str">
        <f t="shared" si="103"/>
        <v/>
      </c>
    </row>
    <row r="1617" spans="2:15" ht="18">
      <c r="B1617" s="2"/>
      <c r="L1617" s="35" t="str">
        <f t="shared" si="100"/>
        <v/>
      </c>
      <c r="M1617" s="34" t="str">
        <f t="shared" si="101"/>
        <v/>
      </c>
      <c r="N1617" s="35" t="str">
        <f t="shared" si="102"/>
        <v/>
      </c>
      <c r="O1617" s="35" t="str">
        <f t="shared" si="103"/>
        <v/>
      </c>
    </row>
    <row r="1618" spans="2:15" ht="18">
      <c r="B1618" s="2"/>
      <c r="L1618" s="35" t="str">
        <f t="shared" si="100"/>
        <v/>
      </c>
      <c r="M1618" s="34" t="str">
        <f t="shared" si="101"/>
        <v/>
      </c>
      <c r="N1618" s="35" t="str">
        <f t="shared" si="102"/>
        <v/>
      </c>
      <c r="O1618" s="35" t="str">
        <f t="shared" si="103"/>
        <v/>
      </c>
    </row>
    <row r="1619" spans="2:15" ht="18">
      <c r="B1619" s="2"/>
      <c r="L1619" s="35" t="str">
        <f t="shared" si="100"/>
        <v/>
      </c>
      <c r="M1619" s="34" t="str">
        <f t="shared" si="101"/>
        <v/>
      </c>
      <c r="N1619" s="35" t="str">
        <f t="shared" si="102"/>
        <v/>
      </c>
      <c r="O1619" s="35" t="str">
        <f t="shared" si="103"/>
        <v/>
      </c>
    </row>
    <row r="1620" spans="2:15" ht="18">
      <c r="B1620" s="2"/>
      <c r="L1620" s="35" t="str">
        <f t="shared" si="100"/>
        <v/>
      </c>
      <c r="M1620" s="34" t="str">
        <f t="shared" si="101"/>
        <v/>
      </c>
      <c r="N1620" s="35" t="str">
        <f t="shared" si="102"/>
        <v/>
      </c>
      <c r="O1620" s="35" t="str">
        <f t="shared" si="103"/>
        <v/>
      </c>
    </row>
    <row r="1621" spans="2:15" ht="18">
      <c r="B1621" s="2"/>
      <c r="L1621" s="35" t="str">
        <f t="shared" si="100"/>
        <v/>
      </c>
      <c r="M1621" s="34" t="str">
        <f t="shared" si="101"/>
        <v/>
      </c>
      <c r="N1621" s="35" t="str">
        <f t="shared" si="102"/>
        <v/>
      </c>
      <c r="O1621" s="35" t="str">
        <f t="shared" si="103"/>
        <v/>
      </c>
    </row>
    <row r="1622" spans="2:15" ht="18">
      <c r="B1622" s="2"/>
      <c r="L1622" s="35" t="str">
        <f t="shared" si="100"/>
        <v/>
      </c>
      <c r="M1622" s="34" t="str">
        <f t="shared" si="101"/>
        <v/>
      </c>
      <c r="N1622" s="35" t="str">
        <f t="shared" si="102"/>
        <v/>
      </c>
      <c r="O1622" s="35" t="str">
        <f t="shared" si="103"/>
        <v/>
      </c>
    </row>
    <row r="1623" spans="2:15" ht="18">
      <c r="B1623" s="2"/>
      <c r="L1623" s="35" t="str">
        <f t="shared" si="100"/>
        <v/>
      </c>
      <c r="M1623" s="34" t="str">
        <f t="shared" si="101"/>
        <v/>
      </c>
      <c r="N1623" s="35" t="str">
        <f t="shared" si="102"/>
        <v/>
      </c>
      <c r="O1623" s="35" t="str">
        <f t="shared" si="103"/>
        <v/>
      </c>
    </row>
    <row r="1624" spans="2:15" ht="18">
      <c r="B1624" s="2"/>
      <c r="L1624" s="35" t="str">
        <f t="shared" si="100"/>
        <v/>
      </c>
      <c r="M1624" s="34" t="str">
        <f t="shared" si="101"/>
        <v/>
      </c>
      <c r="N1624" s="35" t="str">
        <f t="shared" si="102"/>
        <v/>
      </c>
      <c r="O1624" s="35" t="str">
        <f t="shared" si="103"/>
        <v/>
      </c>
    </row>
    <row r="1625" spans="2:15" ht="18">
      <c r="B1625" s="2"/>
      <c r="L1625" s="35" t="str">
        <f t="shared" si="100"/>
        <v/>
      </c>
      <c r="M1625" s="34" t="str">
        <f t="shared" si="101"/>
        <v/>
      </c>
      <c r="N1625" s="35" t="str">
        <f t="shared" si="102"/>
        <v/>
      </c>
      <c r="O1625" s="35" t="str">
        <f t="shared" si="103"/>
        <v/>
      </c>
    </row>
    <row r="1626" spans="2:15" ht="18">
      <c r="B1626" s="2"/>
      <c r="L1626" s="35" t="str">
        <f t="shared" si="100"/>
        <v/>
      </c>
      <c r="M1626" s="34" t="str">
        <f t="shared" si="101"/>
        <v/>
      </c>
      <c r="N1626" s="35" t="str">
        <f t="shared" si="102"/>
        <v/>
      </c>
      <c r="O1626" s="35" t="str">
        <f t="shared" si="103"/>
        <v/>
      </c>
    </row>
    <row r="1627" spans="2:15" ht="18">
      <c r="B1627" s="2"/>
      <c r="L1627" s="35" t="str">
        <f t="shared" si="100"/>
        <v/>
      </c>
      <c r="M1627" s="34" t="str">
        <f t="shared" si="101"/>
        <v/>
      </c>
      <c r="N1627" s="35" t="str">
        <f t="shared" si="102"/>
        <v/>
      </c>
      <c r="O1627" s="35" t="str">
        <f t="shared" si="103"/>
        <v/>
      </c>
    </row>
    <row r="1628" spans="2:15" ht="18">
      <c r="B1628" s="2"/>
      <c r="L1628" s="35" t="str">
        <f t="shared" si="100"/>
        <v/>
      </c>
      <c r="M1628" s="34" t="str">
        <f t="shared" si="101"/>
        <v/>
      </c>
      <c r="N1628" s="35" t="str">
        <f t="shared" si="102"/>
        <v/>
      </c>
      <c r="O1628" s="35" t="str">
        <f t="shared" si="103"/>
        <v/>
      </c>
    </row>
    <row r="1629" spans="2:15" ht="18">
      <c r="B1629" s="2"/>
      <c r="L1629" s="35" t="str">
        <f t="shared" si="100"/>
        <v/>
      </c>
      <c r="M1629" s="34" t="str">
        <f t="shared" si="101"/>
        <v/>
      </c>
      <c r="N1629" s="35" t="str">
        <f t="shared" si="102"/>
        <v/>
      </c>
      <c r="O1629" s="35" t="str">
        <f t="shared" si="103"/>
        <v/>
      </c>
    </row>
    <row r="1630" spans="2:15" ht="18">
      <c r="B1630" s="2"/>
      <c r="L1630" s="35" t="str">
        <f t="shared" si="100"/>
        <v/>
      </c>
      <c r="M1630" s="34" t="str">
        <f t="shared" si="101"/>
        <v/>
      </c>
      <c r="N1630" s="35" t="str">
        <f t="shared" si="102"/>
        <v/>
      </c>
      <c r="O1630" s="35" t="str">
        <f t="shared" si="103"/>
        <v/>
      </c>
    </row>
    <row r="1631" spans="2:15" ht="18">
      <c r="B1631" s="2"/>
      <c r="L1631" s="35" t="str">
        <f t="shared" si="100"/>
        <v/>
      </c>
      <c r="M1631" s="34" t="str">
        <f t="shared" si="101"/>
        <v/>
      </c>
      <c r="N1631" s="35" t="str">
        <f t="shared" si="102"/>
        <v/>
      </c>
      <c r="O1631" s="35" t="str">
        <f t="shared" si="103"/>
        <v/>
      </c>
    </row>
    <row r="1632" spans="2:15" ht="18">
      <c r="B1632" s="2"/>
      <c r="L1632" s="35" t="str">
        <f t="shared" si="100"/>
        <v/>
      </c>
      <c r="M1632" s="34" t="str">
        <f t="shared" si="101"/>
        <v/>
      </c>
      <c r="N1632" s="35" t="str">
        <f t="shared" si="102"/>
        <v/>
      </c>
      <c r="O1632" s="35" t="str">
        <f t="shared" si="103"/>
        <v/>
      </c>
    </row>
    <row r="1633" spans="2:15" ht="18">
      <c r="B1633" s="2"/>
      <c r="L1633" s="35" t="str">
        <f t="shared" si="100"/>
        <v/>
      </c>
      <c r="M1633" s="34" t="str">
        <f t="shared" si="101"/>
        <v/>
      </c>
      <c r="N1633" s="35" t="str">
        <f t="shared" si="102"/>
        <v/>
      </c>
      <c r="O1633" s="35" t="str">
        <f t="shared" si="103"/>
        <v/>
      </c>
    </row>
    <row r="1634" spans="2:15" ht="18">
      <c r="B1634" s="2"/>
      <c r="L1634" s="35" t="str">
        <f t="shared" si="100"/>
        <v/>
      </c>
      <c r="M1634" s="34" t="str">
        <f t="shared" si="101"/>
        <v/>
      </c>
      <c r="N1634" s="35" t="str">
        <f t="shared" si="102"/>
        <v/>
      </c>
      <c r="O1634" s="35" t="str">
        <f t="shared" si="103"/>
        <v/>
      </c>
    </row>
    <row r="1635" spans="2:15" ht="18">
      <c r="B1635" s="2"/>
      <c r="L1635" s="35" t="str">
        <f t="shared" si="100"/>
        <v/>
      </c>
      <c r="M1635" s="34" t="str">
        <f t="shared" si="101"/>
        <v/>
      </c>
      <c r="N1635" s="35" t="str">
        <f t="shared" si="102"/>
        <v/>
      </c>
      <c r="O1635" s="35" t="str">
        <f t="shared" si="103"/>
        <v/>
      </c>
    </row>
    <row r="1636" spans="2:15" ht="18">
      <c r="B1636" s="2"/>
      <c r="L1636" s="35" t="str">
        <f t="shared" si="100"/>
        <v/>
      </c>
      <c r="M1636" s="34" t="str">
        <f t="shared" si="101"/>
        <v/>
      </c>
      <c r="N1636" s="35" t="str">
        <f t="shared" si="102"/>
        <v/>
      </c>
      <c r="O1636" s="35" t="str">
        <f t="shared" si="103"/>
        <v/>
      </c>
    </row>
    <row r="1637" spans="2:15" ht="18">
      <c r="B1637" s="2"/>
      <c r="L1637" s="35" t="str">
        <f t="shared" si="100"/>
        <v/>
      </c>
      <c r="M1637" s="34" t="str">
        <f t="shared" si="101"/>
        <v/>
      </c>
      <c r="N1637" s="35" t="str">
        <f t="shared" si="102"/>
        <v/>
      </c>
      <c r="O1637" s="35" t="str">
        <f t="shared" si="103"/>
        <v/>
      </c>
    </row>
    <row r="1638" spans="2:15" ht="18">
      <c r="B1638" s="2"/>
      <c r="L1638" s="35" t="str">
        <f t="shared" si="100"/>
        <v/>
      </c>
      <c r="M1638" s="34" t="str">
        <f t="shared" si="101"/>
        <v/>
      </c>
      <c r="N1638" s="35" t="str">
        <f t="shared" si="102"/>
        <v/>
      </c>
      <c r="O1638" s="35" t="str">
        <f t="shared" si="103"/>
        <v/>
      </c>
    </row>
    <row r="1639" spans="2:15" ht="18">
      <c r="B1639" s="2"/>
      <c r="L1639" s="35" t="str">
        <f t="shared" si="100"/>
        <v/>
      </c>
      <c r="M1639" s="34" t="str">
        <f t="shared" si="101"/>
        <v/>
      </c>
      <c r="N1639" s="35" t="str">
        <f t="shared" si="102"/>
        <v/>
      </c>
      <c r="O1639" s="35" t="str">
        <f t="shared" si="103"/>
        <v/>
      </c>
    </row>
    <row r="1640" spans="2:15" ht="18">
      <c r="B1640" s="2"/>
      <c r="L1640" s="35" t="str">
        <f t="shared" si="100"/>
        <v/>
      </c>
      <c r="M1640" s="34" t="str">
        <f t="shared" si="101"/>
        <v/>
      </c>
      <c r="N1640" s="35" t="str">
        <f t="shared" si="102"/>
        <v/>
      </c>
      <c r="O1640" s="35" t="str">
        <f t="shared" si="103"/>
        <v/>
      </c>
    </row>
    <row r="1641" spans="2:15" ht="18">
      <c r="B1641" s="2"/>
      <c r="L1641" s="35" t="str">
        <f t="shared" si="100"/>
        <v/>
      </c>
      <c r="M1641" s="34" t="str">
        <f t="shared" si="101"/>
        <v/>
      </c>
      <c r="N1641" s="35" t="str">
        <f t="shared" si="102"/>
        <v/>
      </c>
      <c r="O1641" s="35" t="str">
        <f t="shared" si="103"/>
        <v/>
      </c>
    </row>
    <row r="1642" spans="2:15" ht="18">
      <c r="B1642" s="2"/>
      <c r="L1642" s="35" t="str">
        <f t="shared" si="100"/>
        <v/>
      </c>
      <c r="M1642" s="34" t="str">
        <f t="shared" si="101"/>
        <v/>
      </c>
      <c r="N1642" s="35" t="str">
        <f t="shared" si="102"/>
        <v/>
      </c>
      <c r="O1642" s="35" t="str">
        <f t="shared" si="103"/>
        <v/>
      </c>
    </row>
    <row r="1643" spans="2:15" ht="18">
      <c r="B1643" s="2"/>
      <c r="L1643" s="35" t="str">
        <f t="shared" si="100"/>
        <v/>
      </c>
      <c r="M1643" s="34" t="str">
        <f t="shared" si="101"/>
        <v/>
      </c>
      <c r="N1643" s="35" t="str">
        <f t="shared" si="102"/>
        <v/>
      </c>
      <c r="O1643" s="35" t="str">
        <f t="shared" si="103"/>
        <v/>
      </c>
    </row>
    <row r="1644" spans="2:15" ht="18">
      <c r="B1644" s="2"/>
      <c r="L1644" s="35" t="str">
        <f t="shared" si="100"/>
        <v/>
      </c>
      <c r="M1644" s="34" t="str">
        <f t="shared" si="101"/>
        <v/>
      </c>
      <c r="N1644" s="35" t="str">
        <f t="shared" si="102"/>
        <v/>
      </c>
      <c r="O1644" s="35" t="str">
        <f t="shared" si="103"/>
        <v/>
      </c>
    </row>
    <row r="1645" spans="2:15" ht="18">
      <c r="B1645" s="2"/>
      <c r="L1645" s="35" t="str">
        <f t="shared" si="100"/>
        <v/>
      </c>
      <c r="M1645" s="34" t="str">
        <f t="shared" si="101"/>
        <v/>
      </c>
      <c r="N1645" s="35" t="str">
        <f t="shared" si="102"/>
        <v/>
      </c>
      <c r="O1645" s="35" t="str">
        <f t="shared" si="103"/>
        <v/>
      </c>
    </row>
    <row r="1646" spans="2:15" ht="18">
      <c r="B1646" s="2"/>
      <c r="L1646" s="35" t="str">
        <f t="shared" si="100"/>
        <v/>
      </c>
      <c r="M1646" s="34" t="str">
        <f t="shared" si="101"/>
        <v/>
      </c>
      <c r="N1646" s="35" t="str">
        <f t="shared" si="102"/>
        <v/>
      </c>
      <c r="O1646" s="35" t="str">
        <f t="shared" si="103"/>
        <v/>
      </c>
    </row>
    <row r="1647" spans="2:15" ht="18">
      <c r="B1647" s="2"/>
      <c r="L1647" s="35" t="str">
        <f t="shared" si="100"/>
        <v/>
      </c>
      <c r="M1647" s="34" t="str">
        <f t="shared" si="101"/>
        <v/>
      </c>
      <c r="N1647" s="35" t="str">
        <f t="shared" si="102"/>
        <v/>
      </c>
      <c r="O1647" s="35" t="str">
        <f t="shared" si="103"/>
        <v/>
      </c>
    </row>
    <row r="1648" spans="2:15" ht="18">
      <c r="B1648" s="2"/>
      <c r="L1648" s="35" t="str">
        <f t="shared" si="100"/>
        <v/>
      </c>
      <c r="M1648" s="34" t="str">
        <f t="shared" si="101"/>
        <v/>
      </c>
      <c r="N1648" s="35" t="str">
        <f t="shared" si="102"/>
        <v/>
      </c>
      <c r="O1648" s="35" t="str">
        <f t="shared" si="103"/>
        <v/>
      </c>
    </row>
    <row r="1649" spans="2:15" ht="18">
      <c r="B1649" s="2"/>
      <c r="L1649" s="35" t="str">
        <f t="shared" si="100"/>
        <v/>
      </c>
      <c r="M1649" s="34" t="str">
        <f t="shared" si="101"/>
        <v/>
      </c>
      <c r="N1649" s="35" t="str">
        <f t="shared" si="102"/>
        <v/>
      </c>
      <c r="O1649" s="35" t="str">
        <f t="shared" si="103"/>
        <v/>
      </c>
    </row>
    <row r="1650" spans="2:15" ht="18">
      <c r="B1650" s="2"/>
      <c r="L1650" s="35" t="str">
        <f t="shared" si="100"/>
        <v/>
      </c>
      <c r="M1650" s="34" t="str">
        <f t="shared" si="101"/>
        <v/>
      </c>
      <c r="N1650" s="35" t="str">
        <f t="shared" si="102"/>
        <v/>
      </c>
      <c r="O1650" s="35" t="str">
        <f t="shared" si="103"/>
        <v/>
      </c>
    </row>
    <row r="1651" spans="2:15" ht="18">
      <c r="B1651" s="2"/>
      <c r="L1651" s="35" t="str">
        <f t="shared" si="100"/>
        <v/>
      </c>
      <c r="M1651" s="34" t="str">
        <f t="shared" si="101"/>
        <v/>
      </c>
      <c r="N1651" s="35" t="str">
        <f t="shared" si="102"/>
        <v/>
      </c>
      <c r="O1651" s="35" t="str">
        <f t="shared" si="103"/>
        <v/>
      </c>
    </row>
    <row r="1652" spans="2:15" ht="18">
      <c r="B1652" s="2"/>
      <c r="L1652" s="35" t="str">
        <f t="shared" si="100"/>
        <v/>
      </c>
      <c r="M1652" s="34" t="str">
        <f t="shared" si="101"/>
        <v/>
      </c>
      <c r="N1652" s="35" t="str">
        <f t="shared" si="102"/>
        <v/>
      </c>
      <c r="O1652" s="35" t="str">
        <f t="shared" si="103"/>
        <v/>
      </c>
    </row>
    <row r="1653" spans="2:15" ht="18">
      <c r="B1653" s="2"/>
      <c r="L1653" s="35" t="str">
        <f t="shared" si="100"/>
        <v/>
      </c>
      <c r="M1653" s="34" t="str">
        <f t="shared" si="101"/>
        <v/>
      </c>
      <c r="N1653" s="35" t="str">
        <f t="shared" si="102"/>
        <v/>
      </c>
      <c r="O1653" s="35" t="str">
        <f t="shared" si="103"/>
        <v/>
      </c>
    </row>
    <row r="1654" spans="2:15" ht="18">
      <c r="B1654" s="2"/>
      <c r="L1654" s="35" t="str">
        <f t="shared" si="100"/>
        <v/>
      </c>
      <c r="M1654" s="34" t="str">
        <f t="shared" si="101"/>
        <v/>
      </c>
      <c r="N1654" s="35" t="str">
        <f t="shared" si="102"/>
        <v/>
      </c>
      <c r="O1654" s="35" t="str">
        <f t="shared" si="103"/>
        <v/>
      </c>
    </row>
    <row r="1655" spans="2:15" ht="18">
      <c r="B1655" s="2"/>
      <c r="L1655" s="35" t="str">
        <f t="shared" si="100"/>
        <v/>
      </c>
      <c r="M1655" s="34" t="str">
        <f t="shared" si="101"/>
        <v/>
      </c>
      <c r="N1655" s="35" t="str">
        <f t="shared" si="102"/>
        <v/>
      </c>
      <c r="O1655" s="35" t="str">
        <f t="shared" si="103"/>
        <v/>
      </c>
    </row>
    <row r="1656" spans="2:15" ht="18">
      <c r="B1656" s="2"/>
      <c r="L1656" s="35" t="str">
        <f t="shared" si="100"/>
        <v/>
      </c>
      <c r="M1656" s="34" t="str">
        <f t="shared" si="101"/>
        <v/>
      </c>
      <c r="N1656" s="35" t="str">
        <f t="shared" si="102"/>
        <v/>
      </c>
      <c r="O1656" s="35" t="str">
        <f t="shared" si="103"/>
        <v/>
      </c>
    </row>
    <row r="1657" spans="2:15" ht="18">
      <c r="B1657" s="2"/>
      <c r="L1657" s="35" t="str">
        <f t="shared" si="100"/>
        <v/>
      </c>
      <c r="M1657" s="34" t="str">
        <f t="shared" si="101"/>
        <v/>
      </c>
      <c r="N1657" s="35" t="str">
        <f t="shared" si="102"/>
        <v/>
      </c>
      <c r="O1657" s="35" t="str">
        <f t="shared" si="103"/>
        <v/>
      </c>
    </row>
    <row r="1658" spans="2:15" ht="18">
      <c r="B1658" s="2"/>
      <c r="L1658" s="35" t="str">
        <f t="shared" si="100"/>
        <v/>
      </c>
      <c r="M1658" s="34" t="str">
        <f t="shared" si="101"/>
        <v/>
      </c>
      <c r="N1658" s="35" t="str">
        <f t="shared" si="102"/>
        <v/>
      </c>
      <c r="O1658" s="35" t="str">
        <f t="shared" si="103"/>
        <v/>
      </c>
    </row>
    <row r="1659" spans="2:15" ht="18">
      <c r="B1659" s="2"/>
      <c r="L1659" s="35" t="str">
        <f t="shared" si="100"/>
        <v/>
      </c>
      <c r="M1659" s="34" t="str">
        <f t="shared" si="101"/>
        <v/>
      </c>
      <c r="N1659" s="35" t="str">
        <f t="shared" si="102"/>
        <v/>
      </c>
      <c r="O1659" s="35" t="str">
        <f t="shared" si="103"/>
        <v/>
      </c>
    </row>
    <row r="1660" spans="2:15" ht="18">
      <c r="B1660" s="2"/>
      <c r="L1660" s="35" t="str">
        <f t="shared" si="100"/>
        <v/>
      </c>
      <c r="M1660" s="34" t="str">
        <f t="shared" si="101"/>
        <v/>
      </c>
      <c r="N1660" s="35" t="str">
        <f t="shared" si="102"/>
        <v/>
      </c>
      <c r="O1660" s="35" t="str">
        <f t="shared" si="103"/>
        <v/>
      </c>
    </row>
    <row r="1661" spans="2:15" ht="18">
      <c r="B1661" s="2"/>
      <c r="L1661" s="35" t="str">
        <f t="shared" si="100"/>
        <v/>
      </c>
      <c r="M1661" s="34" t="str">
        <f t="shared" si="101"/>
        <v/>
      </c>
      <c r="N1661" s="35" t="str">
        <f t="shared" si="102"/>
        <v/>
      </c>
      <c r="O1661" s="35" t="str">
        <f t="shared" si="103"/>
        <v/>
      </c>
    </row>
    <row r="1662" spans="2:15" ht="18">
      <c r="B1662" s="2"/>
      <c r="L1662" s="35" t="str">
        <f t="shared" si="100"/>
        <v/>
      </c>
      <c r="M1662" s="34" t="str">
        <f t="shared" si="101"/>
        <v/>
      </c>
      <c r="N1662" s="35" t="str">
        <f t="shared" si="102"/>
        <v/>
      </c>
      <c r="O1662" s="35" t="str">
        <f t="shared" si="103"/>
        <v/>
      </c>
    </row>
    <row r="1663" spans="2:15" ht="18">
      <c r="B1663" s="2"/>
      <c r="L1663" s="35" t="str">
        <f t="shared" si="100"/>
        <v/>
      </c>
      <c r="M1663" s="34" t="str">
        <f t="shared" si="101"/>
        <v/>
      </c>
      <c r="N1663" s="35" t="str">
        <f t="shared" si="102"/>
        <v/>
      </c>
      <c r="O1663" s="35" t="str">
        <f t="shared" si="103"/>
        <v/>
      </c>
    </row>
    <row r="1664" spans="2:15" ht="18">
      <c r="B1664" s="2"/>
      <c r="L1664" s="35" t="str">
        <f t="shared" si="100"/>
        <v/>
      </c>
      <c r="M1664" s="34" t="str">
        <f t="shared" si="101"/>
        <v/>
      </c>
      <c r="N1664" s="35" t="str">
        <f t="shared" si="102"/>
        <v/>
      </c>
      <c r="O1664" s="35" t="str">
        <f t="shared" si="103"/>
        <v/>
      </c>
    </row>
    <row r="1665" spans="2:15" ht="18">
      <c r="B1665" s="2"/>
      <c r="L1665" s="35" t="str">
        <f t="shared" si="100"/>
        <v/>
      </c>
      <c r="M1665" s="34" t="str">
        <f t="shared" si="101"/>
        <v/>
      </c>
      <c r="N1665" s="35" t="str">
        <f t="shared" si="102"/>
        <v/>
      </c>
      <c r="O1665" s="35" t="str">
        <f t="shared" si="103"/>
        <v/>
      </c>
    </row>
    <row r="1666" spans="2:15" ht="18">
      <c r="B1666" s="2"/>
      <c r="L1666" s="35" t="str">
        <f t="shared" ref="L1666:L1729" si="104">IF($A1666="","",$D1666&amp;" ("&amp;$G1666&amp;")")</f>
        <v/>
      </c>
      <c r="M1666" s="34" t="str">
        <f t="shared" ref="M1666:M1729" si="105">IF($A1666="","",RIGHT(YEAR($F1666),2))</f>
        <v/>
      </c>
      <c r="N1666" s="35" t="str">
        <f t="shared" ref="N1666:N1729" si="106">IF($A1666="","",$J1666&amp;" "&amp;$I1666&amp;" ("&amp;$M1666&amp;")")</f>
        <v/>
      </c>
      <c r="O1666" s="35" t="str">
        <f t="shared" ref="O1666:O1729" si="107">IF($A1666="","",200000000+$A1666)</f>
        <v/>
      </c>
    </row>
    <row r="1667" spans="2:15" ht="18">
      <c r="B1667" s="2"/>
      <c r="L1667" s="35" t="str">
        <f t="shared" si="104"/>
        <v/>
      </c>
      <c r="M1667" s="34" t="str">
        <f t="shared" si="105"/>
        <v/>
      </c>
      <c r="N1667" s="35" t="str">
        <f t="shared" si="106"/>
        <v/>
      </c>
      <c r="O1667" s="35" t="str">
        <f t="shared" si="107"/>
        <v/>
      </c>
    </row>
    <row r="1668" spans="2:15" ht="18">
      <c r="B1668" s="2"/>
      <c r="L1668" s="35" t="str">
        <f t="shared" si="104"/>
        <v/>
      </c>
      <c r="M1668" s="34" t="str">
        <f t="shared" si="105"/>
        <v/>
      </c>
      <c r="N1668" s="35" t="str">
        <f t="shared" si="106"/>
        <v/>
      </c>
      <c r="O1668" s="35" t="str">
        <f t="shared" si="107"/>
        <v/>
      </c>
    </row>
    <row r="1669" spans="2:15" ht="18">
      <c r="B1669" s="2"/>
      <c r="L1669" s="35" t="str">
        <f t="shared" si="104"/>
        <v/>
      </c>
      <c r="M1669" s="34" t="str">
        <f t="shared" si="105"/>
        <v/>
      </c>
      <c r="N1669" s="35" t="str">
        <f t="shared" si="106"/>
        <v/>
      </c>
      <c r="O1669" s="35" t="str">
        <f t="shared" si="107"/>
        <v/>
      </c>
    </row>
    <row r="1670" spans="2:15" ht="18">
      <c r="B1670" s="2"/>
      <c r="L1670" s="35" t="str">
        <f t="shared" si="104"/>
        <v/>
      </c>
      <c r="M1670" s="34" t="str">
        <f t="shared" si="105"/>
        <v/>
      </c>
      <c r="N1670" s="35" t="str">
        <f t="shared" si="106"/>
        <v/>
      </c>
      <c r="O1670" s="35" t="str">
        <f t="shared" si="107"/>
        <v/>
      </c>
    </row>
    <row r="1671" spans="2:15" ht="18">
      <c r="B1671" s="2"/>
      <c r="L1671" s="35" t="str">
        <f t="shared" si="104"/>
        <v/>
      </c>
      <c r="M1671" s="34" t="str">
        <f t="shared" si="105"/>
        <v/>
      </c>
      <c r="N1671" s="35" t="str">
        <f t="shared" si="106"/>
        <v/>
      </c>
      <c r="O1671" s="35" t="str">
        <f t="shared" si="107"/>
        <v/>
      </c>
    </row>
    <row r="1672" spans="2:15" ht="18">
      <c r="B1672" s="2"/>
      <c r="L1672" s="35" t="str">
        <f t="shared" si="104"/>
        <v/>
      </c>
      <c r="M1672" s="34" t="str">
        <f t="shared" si="105"/>
        <v/>
      </c>
      <c r="N1672" s="35" t="str">
        <f t="shared" si="106"/>
        <v/>
      </c>
      <c r="O1672" s="35" t="str">
        <f t="shared" si="107"/>
        <v/>
      </c>
    </row>
    <row r="1673" spans="2:15" ht="18">
      <c r="B1673" s="2"/>
      <c r="L1673" s="35" t="str">
        <f t="shared" si="104"/>
        <v/>
      </c>
      <c r="M1673" s="34" t="str">
        <f t="shared" si="105"/>
        <v/>
      </c>
      <c r="N1673" s="35" t="str">
        <f t="shared" si="106"/>
        <v/>
      </c>
      <c r="O1673" s="35" t="str">
        <f t="shared" si="107"/>
        <v/>
      </c>
    </row>
    <row r="1674" spans="2:15" ht="18">
      <c r="B1674" s="2"/>
      <c r="L1674" s="35" t="str">
        <f t="shared" si="104"/>
        <v/>
      </c>
      <c r="M1674" s="34" t="str">
        <f t="shared" si="105"/>
        <v/>
      </c>
      <c r="N1674" s="35" t="str">
        <f t="shared" si="106"/>
        <v/>
      </c>
      <c r="O1674" s="35" t="str">
        <f t="shared" si="107"/>
        <v/>
      </c>
    </row>
    <row r="1675" spans="2:15" ht="18">
      <c r="B1675" s="2"/>
      <c r="L1675" s="35" t="str">
        <f t="shared" si="104"/>
        <v/>
      </c>
      <c r="M1675" s="34" t="str">
        <f t="shared" si="105"/>
        <v/>
      </c>
      <c r="N1675" s="35" t="str">
        <f t="shared" si="106"/>
        <v/>
      </c>
      <c r="O1675" s="35" t="str">
        <f t="shared" si="107"/>
        <v/>
      </c>
    </row>
    <row r="1676" spans="2:15" ht="18">
      <c r="B1676" s="2"/>
      <c r="L1676" s="35" t="str">
        <f t="shared" si="104"/>
        <v/>
      </c>
      <c r="M1676" s="34" t="str">
        <f t="shared" si="105"/>
        <v/>
      </c>
      <c r="N1676" s="35" t="str">
        <f t="shared" si="106"/>
        <v/>
      </c>
      <c r="O1676" s="35" t="str">
        <f t="shared" si="107"/>
        <v/>
      </c>
    </row>
    <row r="1677" spans="2:15" ht="18">
      <c r="B1677" s="2"/>
      <c r="L1677" s="35" t="str">
        <f t="shared" si="104"/>
        <v/>
      </c>
      <c r="M1677" s="34" t="str">
        <f t="shared" si="105"/>
        <v/>
      </c>
      <c r="N1677" s="35" t="str">
        <f t="shared" si="106"/>
        <v/>
      </c>
      <c r="O1677" s="35" t="str">
        <f t="shared" si="107"/>
        <v/>
      </c>
    </row>
    <row r="1678" spans="2:15" ht="18">
      <c r="B1678" s="2"/>
      <c r="L1678" s="35" t="str">
        <f t="shared" si="104"/>
        <v/>
      </c>
      <c r="M1678" s="34" t="str">
        <f t="shared" si="105"/>
        <v/>
      </c>
      <c r="N1678" s="35" t="str">
        <f t="shared" si="106"/>
        <v/>
      </c>
      <c r="O1678" s="35" t="str">
        <f t="shared" si="107"/>
        <v/>
      </c>
    </row>
    <row r="1679" spans="2:15" ht="18">
      <c r="B1679" s="2"/>
      <c r="L1679" s="35" t="str">
        <f t="shared" si="104"/>
        <v/>
      </c>
      <c r="M1679" s="34" t="str">
        <f t="shared" si="105"/>
        <v/>
      </c>
      <c r="N1679" s="35" t="str">
        <f t="shared" si="106"/>
        <v/>
      </c>
      <c r="O1679" s="35" t="str">
        <f t="shared" si="107"/>
        <v/>
      </c>
    </row>
    <row r="1680" spans="2:15" ht="18">
      <c r="B1680" s="2"/>
      <c r="L1680" s="35" t="str">
        <f t="shared" si="104"/>
        <v/>
      </c>
      <c r="M1680" s="34" t="str">
        <f t="shared" si="105"/>
        <v/>
      </c>
      <c r="N1680" s="35" t="str">
        <f t="shared" si="106"/>
        <v/>
      </c>
      <c r="O1680" s="35" t="str">
        <f t="shared" si="107"/>
        <v/>
      </c>
    </row>
    <row r="1681" spans="2:15" ht="18">
      <c r="B1681" s="2"/>
      <c r="L1681" s="35" t="str">
        <f t="shared" si="104"/>
        <v/>
      </c>
      <c r="M1681" s="34" t="str">
        <f t="shared" si="105"/>
        <v/>
      </c>
      <c r="N1681" s="35" t="str">
        <f t="shared" si="106"/>
        <v/>
      </c>
      <c r="O1681" s="35" t="str">
        <f t="shared" si="107"/>
        <v/>
      </c>
    </row>
    <row r="1682" spans="2:15" ht="18">
      <c r="B1682" s="2"/>
      <c r="L1682" s="35" t="str">
        <f t="shared" si="104"/>
        <v/>
      </c>
      <c r="M1682" s="34" t="str">
        <f t="shared" si="105"/>
        <v/>
      </c>
      <c r="N1682" s="35" t="str">
        <f t="shared" si="106"/>
        <v/>
      </c>
      <c r="O1682" s="35" t="str">
        <f t="shared" si="107"/>
        <v/>
      </c>
    </row>
    <row r="1683" spans="2:15" ht="18">
      <c r="B1683" s="2"/>
      <c r="L1683" s="35" t="str">
        <f t="shared" si="104"/>
        <v/>
      </c>
      <c r="M1683" s="34" t="str">
        <f t="shared" si="105"/>
        <v/>
      </c>
      <c r="N1683" s="35" t="str">
        <f t="shared" si="106"/>
        <v/>
      </c>
      <c r="O1683" s="35" t="str">
        <f t="shared" si="107"/>
        <v/>
      </c>
    </row>
    <row r="1684" spans="2:15" ht="18">
      <c r="B1684" s="2"/>
      <c r="L1684" s="35" t="str">
        <f t="shared" si="104"/>
        <v/>
      </c>
      <c r="M1684" s="34" t="str">
        <f t="shared" si="105"/>
        <v/>
      </c>
      <c r="N1684" s="35" t="str">
        <f t="shared" si="106"/>
        <v/>
      </c>
      <c r="O1684" s="35" t="str">
        <f t="shared" si="107"/>
        <v/>
      </c>
    </row>
    <row r="1685" spans="2:15" ht="18">
      <c r="B1685" s="2"/>
      <c r="L1685" s="35" t="str">
        <f t="shared" si="104"/>
        <v/>
      </c>
      <c r="M1685" s="34" t="str">
        <f t="shared" si="105"/>
        <v/>
      </c>
      <c r="N1685" s="35" t="str">
        <f t="shared" si="106"/>
        <v/>
      </c>
      <c r="O1685" s="35" t="str">
        <f t="shared" si="107"/>
        <v/>
      </c>
    </row>
    <row r="1686" spans="2:15" ht="18">
      <c r="B1686" s="2"/>
      <c r="L1686" s="35" t="str">
        <f t="shared" si="104"/>
        <v/>
      </c>
      <c r="M1686" s="34" t="str">
        <f t="shared" si="105"/>
        <v/>
      </c>
      <c r="N1686" s="35" t="str">
        <f t="shared" si="106"/>
        <v/>
      </c>
      <c r="O1686" s="35" t="str">
        <f t="shared" si="107"/>
        <v/>
      </c>
    </row>
    <row r="1687" spans="2:15" ht="18">
      <c r="B1687" s="2"/>
      <c r="L1687" s="35" t="str">
        <f t="shared" si="104"/>
        <v/>
      </c>
      <c r="M1687" s="34" t="str">
        <f t="shared" si="105"/>
        <v/>
      </c>
      <c r="N1687" s="35" t="str">
        <f t="shared" si="106"/>
        <v/>
      </c>
      <c r="O1687" s="35" t="str">
        <f t="shared" si="107"/>
        <v/>
      </c>
    </row>
    <row r="1688" spans="2:15" ht="18">
      <c r="B1688" s="2"/>
      <c r="L1688" s="35" t="str">
        <f t="shared" si="104"/>
        <v/>
      </c>
      <c r="M1688" s="34" t="str">
        <f t="shared" si="105"/>
        <v/>
      </c>
      <c r="N1688" s="35" t="str">
        <f t="shared" si="106"/>
        <v/>
      </c>
      <c r="O1688" s="35" t="str">
        <f t="shared" si="107"/>
        <v/>
      </c>
    </row>
    <row r="1689" spans="2:15" ht="18">
      <c r="B1689" s="2"/>
      <c r="L1689" s="35" t="str">
        <f t="shared" si="104"/>
        <v/>
      </c>
      <c r="M1689" s="34" t="str">
        <f t="shared" si="105"/>
        <v/>
      </c>
      <c r="N1689" s="35" t="str">
        <f t="shared" si="106"/>
        <v/>
      </c>
      <c r="O1689" s="35" t="str">
        <f t="shared" si="107"/>
        <v/>
      </c>
    </row>
    <row r="1690" spans="2:15" ht="18">
      <c r="B1690" s="2"/>
      <c r="L1690" s="35" t="str">
        <f t="shared" si="104"/>
        <v/>
      </c>
      <c r="M1690" s="34" t="str">
        <f t="shared" si="105"/>
        <v/>
      </c>
      <c r="N1690" s="35" t="str">
        <f t="shared" si="106"/>
        <v/>
      </c>
      <c r="O1690" s="35" t="str">
        <f t="shared" si="107"/>
        <v/>
      </c>
    </row>
    <row r="1691" spans="2:15" ht="18">
      <c r="B1691" s="2"/>
      <c r="L1691" s="35" t="str">
        <f t="shared" si="104"/>
        <v/>
      </c>
      <c r="M1691" s="34" t="str">
        <f t="shared" si="105"/>
        <v/>
      </c>
      <c r="N1691" s="35" t="str">
        <f t="shared" si="106"/>
        <v/>
      </c>
      <c r="O1691" s="35" t="str">
        <f t="shared" si="107"/>
        <v/>
      </c>
    </row>
    <row r="1692" spans="2:15" ht="18">
      <c r="B1692" s="2"/>
      <c r="L1692" s="35" t="str">
        <f t="shared" si="104"/>
        <v/>
      </c>
      <c r="M1692" s="34" t="str">
        <f t="shared" si="105"/>
        <v/>
      </c>
      <c r="N1692" s="35" t="str">
        <f t="shared" si="106"/>
        <v/>
      </c>
      <c r="O1692" s="35" t="str">
        <f t="shared" si="107"/>
        <v/>
      </c>
    </row>
    <row r="1693" spans="2:15" ht="18">
      <c r="B1693" s="2"/>
      <c r="L1693" s="35" t="str">
        <f t="shared" si="104"/>
        <v/>
      </c>
      <c r="M1693" s="34" t="str">
        <f t="shared" si="105"/>
        <v/>
      </c>
      <c r="N1693" s="35" t="str">
        <f t="shared" si="106"/>
        <v/>
      </c>
      <c r="O1693" s="35" t="str">
        <f t="shared" si="107"/>
        <v/>
      </c>
    </row>
    <row r="1694" spans="2:15" ht="18">
      <c r="B1694" s="2"/>
      <c r="L1694" s="35" t="str">
        <f t="shared" si="104"/>
        <v/>
      </c>
      <c r="M1694" s="34" t="str">
        <f t="shared" si="105"/>
        <v/>
      </c>
      <c r="N1694" s="35" t="str">
        <f t="shared" si="106"/>
        <v/>
      </c>
      <c r="O1694" s="35" t="str">
        <f t="shared" si="107"/>
        <v/>
      </c>
    </row>
    <row r="1695" spans="2:15" ht="18">
      <c r="B1695" s="2"/>
      <c r="L1695" s="35" t="str">
        <f t="shared" si="104"/>
        <v/>
      </c>
      <c r="M1695" s="34" t="str">
        <f t="shared" si="105"/>
        <v/>
      </c>
      <c r="N1695" s="35" t="str">
        <f t="shared" si="106"/>
        <v/>
      </c>
      <c r="O1695" s="35" t="str">
        <f t="shared" si="107"/>
        <v/>
      </c>
    </row>
    <row r="1696" spans="2:15" ht="18">
      <c r="B1696" s="2"/>
      <c r="L1696" s="35" t="str">
        <f t="shared" si="104"/>
        <v/>
      </c>
      <c r="M1696" s="34" t="str">
        <f t="shared" si="105"/>
        <v/>
      </c>
      <c r="N1696" s="35" t="str">
        <f t="shared" si="106"/>
        <v/>
      </c>
      <c r="O1696" s="35" t="str">
        <f t="shared" si="107"/>
        <v/>
      </c>
    </row>
    <row r="1697" spans="2:15" ht="18">
      <c r="B1697" s="2"/>
      <c r="L1697" s="35" t="str">
        <f t="shared" si="104"/>
        <v/>
      </c>
      <c r="M1697" s="34" t="str">
        <f t="shared" si="105"/>
        <v/>
      </c>
      <c r="N1697" s="35" t="str">
        <f t="shared" si="106"/>
        <v/>
      </c>
      <c r="O1697" s="35" t="str">
        <f t="shared" si="107"/>
        <v/>
      </c>
    </row>
    <row r="1698" spans="2:15" ht="18">
      <c r="B1698" s="2"/>
      <c r="L1698" s="35" t="str">
        <f t="shared" si="104"/>
        <v/>
      </c>
      <c r="M1698" s="34" t="str">
        <f t="shared" si="105"/>
        <v/>
      </c>
      <c r="N1698" s="35" t="str">
        <f t="shared" si="106"/>
        <v/>
      </c>
      <c r="O1698" s="35" t="str">
        <f t="shared" si="107"/>
        <v/>
      </c>
    </row>
    <row r="1699" spans="2:15" ht="18">
      <c r="B1699" s="2"/>
      <c r="L1699" s="35" t="str">
        <f t="shared" si="104"/>
        <v/>
      </c>
      <c r="M1699" s="34" t="str">
        <f t="shared" si="105"/>
        <v/>
      </c>
      <c r="N1699" s="35" t="str">
        <f t="shared" si="106"/>
        <v/>
      </c>
      <c r="O1699" s="35" t="str">
        <f t="shared" si="107"/>
        <v/>
      </c>
    </row>
    <row r="1700" spans="2:15" ht="18">
      <c r="B1700" s="2"/>
      <c r="L1700" s="35" t="str">
        <f t="shared" si="104"/>
        <v/>
      </c>
      <c r="M1700" s="34" t="str">
        <f t="shared" si="105"/>
        <v/>
      </c>
      <c r="N1700" s="35" t="str">
        <f t="shared" si="106"/>
        <v/>
      </c>
      <c r="O1700" s="35" t="str">
        <f t="shared" si="107"/>
        <v/>
      </c>
    </row>
    <row r="1701" spans="2:15" ht="18">
      <c r="B1701" s="2"/>
      <c r="L1701" s="35" t="str">
        <f t="shared" si="104"/>
        <v/>
      </c>
      <c r="M1701" s="34" t="str">
        <f t="shared" si="105"/>
        <v/>
      </c>
      <c r="N1701" s="35" t="str">
        <f t="shared" si="106"/>
        <v/>
      </c>
      <c r="O1701" s="35" t="str">
        <f t="shared" si="107"/>
        <v/>
      </c>
    </row>
    <row r="1702" spans="2:15" ht="18">
      <c r="B1702" s="2"/>
      <c r="L1702" s="35" t="str">
        <f t="shared" si="104"/>
        <v/>
      </c>
      <c r="M1702" s="34" t="str">
        <f t="shared" si="105"/>
        <v/>
      </c>
      <c r="N1702" s="35" t="str">
        <f t="shared" si="106"/>
        <v/>
      </c>
      <c r="O1702" s="35" t="str">
        <f t="shared" si="107"/>
        <v/>
      </c>
    </row>
    <row r="1703" spans="2:15" ht="18">
      <c r="B1703" s="2"/>
      <c r="L1703" s="35" t="str">
        <f t="shared" si="104"/>
        <v/>
      </c>
      <c r="M1703" s="34" t="str">
        <f t="shared" si="105"/>
        <v/>
      </c>
      <c r="N1703" s="35" t="str">
        <f t="shared" si="106"/>
        <v/>
      </c>
      <c r="O1703" s="35" t="str">
        <f t="shared" si="107"/>
        <v/>
      </c>
    </row>
    <row r="1704" spans="2:15" ht="18">
      <c r="B1704" s="2"/>
      <c r="L1704" s="35" t="str">
        <f t="shared" si="104"/>
        <v/>
      </c>
      <c r="M1704" s="34" t="str">
        <f t="shared" si="105"/>
        <v/>
      </c>
      <c r="N1704" s="35" t="str">
        <f t="shared" si="106"/>
        <v/>
      </c>
      <c r="O1704" s="35" t="str">
        <f t="shared" si="107"/>
        <v/>
      </c>
    </row>
    <row r="1705" spans="2:15" ht="18">
      <c r="B1705" s="2"/>
      <c r="L1705" s="35" t="str">
        <f t="shared" si="104"/>
        <v/>
      </c>
      <c r="M1705" s="34" t="str">
        <f t="shared" si="105"/>
        <v/>
      </c>
      <c r="N1705" s="35" t="str">
        <f t="shared" si="106"/>
        <v/>
      </c>
      <c r="O1705" s="35" t="str">
        <f t="shared" si="107"/>
        <v/>
      </c>
    </row>
    <row r="1706" spans="2:15" ht="18">
      <c r="B1706" s="2"/>
      <c r="L1706" s="35" t="str">
        <f t="shared" si="104"/>
        <v/>
      </c>
      <c r="M1706" s="34" t="str">
        <f t="shared" si="105"/>
        <v/>
      </c>
      <c r="N1706" s="35" t="str">
        <f t="shared" si="106"/>
        <v/>
      </c>
      <c r="O1706" s="35" t="str">
        <f t="shared" si="107"/>
        <v/>
      </c>
    </row>
    <row r="1707" spans="2:15" ht="18">
      <c r="B1707" s="2"/>
      <c r="L1707" s="35" t="str">
        <f t="shared" si="104"/>
        <v/>
      </c>
      <c r="M1707" s="34" t="str">
        <f t="shared" si="105"/>
        <v/>
      </c>
      <c r="N1707" s="35" t="str">
        <f t="shared" si="106"/>
        <v/>
      </c>
      <c r="O1707" s="35" t="str">
        <f t="shared" si="107"/>
        <v/>
      </c>
    </row>
    <row r="1708" spans="2:15" ht="18">
      <c r="B1708" s="2"/>
      <c r="L1708" s="35" t="str">
        <f t="shared" si="104"/>
        <v/>
      </c>
      <c r="M1708" s="34" t="str">
        <f t="shared" si="105"/>
        <v/>
      </c>
      <c r="N1708" s="35" t="str">
        <f t="shared" si="106"/>
        <v/>
      </c>
      <c r="O1708" s="35" t="str">
        <f t="shared" si="107"/>
        <v/>
      </c>
    </row>
    <row r="1709" spans="2:15" ht="18">
      <c r="B1709" s="2"/>
      <c r="L1709" s="35" t="str">
        <f t="shared" si="104"/>
        <v/>
      </c>
      <c r="M1709" s="34" t="str">
        <f t="shared" si="105"/>
        <v/>
      </c>
      <c r="N1709" s="35" t="str">
        <f t="shared" si="106"/>
        <v/>
      </c>
      <c r="O1709" s="35" t="str">
        <f t="shared" si="107"/>
        <v/>
      </c>
    </row>
    <row r="1710" spans="2:15" ht="18">
      <c r="B1710" s="2"/>
      <c r="L1710" s="35" t="str">
        <f t="shared" si="104"/>
        <v/>
      </c>
      <c r="M1710" s="34" t="str">
        <f t="shared" si="105"/>
        <v/>
      </c>
      <c r="N1710" s="35" t="str">
        <f t="shared" si="106"/>
        <v/>
      </c>
      <c r="O1710" s="35" t="str">
        <f t="shared" si="107"/>
        <v/>
      </c>
    </row>
    <row r="1711" spans="2:15" ht="18">
      <c r="B1711" s="2"/>
      <c r="L1711" s="35" t="str">
        <f t="shared" si="104"/>
        <v/>
      </c>
      <c r="M1711" s="34" t="str">
        <f t="shared" si="105"/>
        <v/>
      </c>
      <c r="N1711" s="35" t="str">
        <f t="shared" si="106"/>
        <v/>
      </c>
      <c r="O1711" s="35" t="str">
        <f t="shared" si="107"/>
        <v/>
      </c>
    </row>
    <row r="1712" spans="2:15" ht="18">
      <c r="B1712" s="2"/>
      <c r="L1712" s="35" t="str">
        <f t="shared" si="104"/>
        <v/>
      </c>
      <c r="M1712" s="34" t="str">
        <f t="shared" si="105"/>
        <v/>
      </c>
      <c r="N1712" s="35" t="str">
        <f t="shared" si="106"/>
        <v/>
      </c>
      <c r="O1712" s="35" t="str">
        <f t="shared" si="107"/>
        <v/>
      </c>
    </row>
    <row r="1713" spans="2:15" ht="18">
      <c r="B1713" s="2"/>
      <c r="L1713" s="35" t="str">
        <f t="shared" si="104"/>
        <v/>
      </c>
      <c r="M1713" s="34" t="str">
        <f t="shared" si="105"/>
        <v/>
      </c>
      <c r="N1713" s="35" t="str">
        <f t="shared" si="106"/>
        <v/>
      </c>
      <c r="O1713" s="35" t="str">
        <f t="shared" si="107"/>
        <v/>
      </c>
    </row>
    <row r="1714" spans="2:15" ht="18">
      <c r="B1714" s="2"/>
      <c r="L1714" s="35" t="str">
        <f t="shared" si="104"/>
        <v/>
      </c>
      <c r="M1714" s="34" t="str">
        <f t="shared" si="105"/>
        <v/>
      </c>
      <c r="N1714" s="35" t="str">
        <f t="shared" si="106"/>
        <v/>
      </c>
      <c r="O1714" s="35" t="str">
        <f t="shared" si="107"/>
        <v/>
      </c>
    </row>
    <row r="1715" spans="2:15" ht="18">
      <c r="B1715" s="2"/>
      <c r="L1715" s="35" t="str">
        <f t="shared" si="104"/>
        <v/>
      </c>
      <c r="M1715" s="34" t="str">
        <f t="shared" si="105"/>
        <v/>
      </c>
      <c r="N1715" s="35" t="str">
        <f t="shared" si="106"/>
        <v/>
      </c>
      <c r="O1715" s="35" t="str">
        <f t="shared" si="107"/>
        <v/>
      </c>
    </row>
    <row r="1716" spans="2:15" ht="18">
      <c r="B1716" s="2"/>
      <c r="L1716" s="35" t="str">
        <f t="shared" si="104"/>
        <v/>
      </c>
      <c r="M1716" s="34" t="str">
        <f t="shared" si="105"/>
        <v/>
      </c>
      <c r="N1716" s="35" t="str">
        <f t="shared" si="106"/>
        <v/>
      </c>
      <c r="O1716" s="35" t="str">
        <f t="shared" si="107"/>
        <v/>
      </c>
    </row>
    <row r="1717" spans="2:15" ht="18">
      <c r="B1717" s="2"/>
      <c r="L1717" s="35" t="str">
        <f t="shared" si="104"/>
        <v/>
      </c>
      <c r="M1717" s="34" t="str">
        <f t="shared" si="105"/>
        <v/>
      </c>
      <c r="N1717" s="35" t="str">
        <f t="shared" si="106"/>
        <v/>
      </c>
      <c r="O1717" s="35" t="str">
        <f t="shared" si="107"/>
        <v/>
      </c>
    </row>
    <row r="1718" spans="2:15" ht="18">
      <c r="B1718" s="2"/>
      <c r="L1718" s="35" t="str">
        <f t="shared" si="104"/>
        <v/>
      </c>
      <c r="M1718" s="34" t="str">
        <f t="shared" si="105"/>
        <v/>
      </c>
      <c r="N1718" s="35" t="str">
        <f t="shared" si="106"/>
        <v/>
      </c>
      <c r="O1718" s="35" t="str">
        <f t="shared" si="107"/>
        <v/>
      </c>
    </row>
    <row r="1719" spans="2:15" ht="18">
      <c r="B1719" s="2"/>
      <c r="L1719" s="35" t="str">
        <f t="shared" si="104"/>
        <v/>
      </c>
      <c r="M1719" s="34" t="str">
        <f t="shared" si="105"/>
        <v/>
      </c>
      <c r="N1719" s="35" t="str">
        <f t="shared" si="106"/>
        <v/>
      </c>
      <c r="O1719" s="35" t="str">
        <f t="shared" si="107"/>
        <v/>
      </c>
    </row>
    <row r="1720" spans="2:15" ht="18">
      <c r="B1720" s="2"/>
      <c r="L1720" s="35" t="str">
        <f t="shared" si="104"/>
        <v/>
      </c>
      <c r="M1720" s="34" t="str">
        <f t="shared" si="105"/>
        <v/>
      </c>
      <c r="N1720" s="35" t="str">
        <f t="shared" si="106"/>
        <v/>
      </c>
      <c r="O1720" s="35" t="str">
        <f t="shared" si="107"/>
        <v/>
      </c>
    </row>
    <row r="1721" spans="2:15" ht="18">
      <c r="B1721" s="2"/>
      <c r="L1721" s="35" t="str">
        <f t="shared" si="104"/>
        <v/>
      </c>
      <c r="M1721" s="34" t="str">
        <f t="shared" si="105"/>
        <v/>
      </c>
      <c r="N1721" s="35" t="str">
        <f t="shared" si="106"/>
        <v/>
      </c>
      <c r="O1721" s="35" t="str">
        <f t="shared" si="107"/>
        <v/>
      </c>
    </row>
    <row r="1722" spans="2:15" ht="18">
      <c r="B1722" s="2"/>
      <c r="L1722" s="35" t="str">
        <f t="shared" si="104"/>
        <v/>
      </c>
      <c r="M1722" s="34" t="str">
        <f t="shared" si="105"/>
        <v/>
      </c>
      <c r="N1722" s="35" t="str">
        <f t="shared" si="106"/>
        <v/>
      </c>
      <c r="O1722" s="35" t="str">
        <f t="shared" si="107"/>
        <v/>
      </c>
    </row>
    <row r="1723" spans="2:15" ht="18">
      <c r="B1723" s="2"/>
      <c r="L1723" s="35" t="str">
        <f t="shared" si="104"/>
        <v/>
      </c>
      <c r="M1723" s="34" t="str">
        <f t="shared" si="105"/>
        <v/>
      </c>
      <c r="N1723" s="35" t="str">
        <f t="shared" si="106"/>
        <v/>
      </c>
      <c r="O1723" s="35" t="str">
        <f t="shared" si="107"/>
        <v/>
      </c>
    </row>
    <row r="1724" spans="2:15" ht="18">
      <c r="B1724" s="2"/>
      <c r="L1724" s="35" t="str">
        <f t="shared" si="104"/>
        <v/>
      </c>
      <c r="M1724" s="34" t="str">
        <f t="shared" si="105"/>
        <v/>
      </c>
      <c r="N1724" s="35" t="str">
        <f t="shared" si="106"/>
        <v/>
      </c>
      <c r="O1724" s="35" t="str">
        <f t="shared" si="107"/>
        <v/>
      </c>
    </row>
    <row r="1725" spans="2:15" ht="18">
      <c r="B1725" s="2"/>
      <c r="L1725" s="35" t="str">
        <f t="shared" si="104"/>
        <v/>
      </c>
      <c r="M1725" s="34" t="str">
        <f t="shared" si="105"/>
        <v/>
      </c>
      <c r="N1725" s="35" t="str">
        <f t="shared" si="106"/>
        <v/>
      </c>
      <c r="O1725" s="35" t="str">
        <f t="shared" si="107"/>
        <v/>
      </c>
    </row>
    <row r="1726" spans="2:15" ht="18">
      <c r="B1726" s="2"/>
      <c r="L1726" s="35" t="str">
        <f t="shared" si="104"/>
        <v/>
      </c>
      <c r="M1726" s="34" t="str">
        <f t="shared" si="105"/>
        <v/>
      </c>
      <c r="N1726" s="35" t="str">
        <f t="shared" si="106"/>
        <v/>
      </c>
      <c r="O1726" s="35" t="str">
        <f t="shared" si="107"/>
        <v/>
      </c>
    </row>
    <row r="1727" spans="2:15" ht="18">
      <c r="B1727" s="2"/>
      <c r="L1727" s="35" t="str">
        <f t="shared" si="104"/>
        <v/>
      </c>
      <c r="M1727" s="34" t="str">
        <f t="shared" si="105"/>
        <v/>
      </c>
      <c r="N1727" s="35" t="str">
        <f t="shared" si="106"/>
        <v/>
      </c>
      <c r="O1727" s="35" t="str">
        <f t="shared" si="107"/>
        <v/>
      </c>
    </row>
    <row r="1728" spans="2:15" ht="18">
      <c r="B1728" s="2"/>
      <c r="L1728" s="35" t="str">
        <f t="shared" si="104"/>
        <v/>
      </c>
      <c r="M1728" s="34" t="str">
        <f t="shared" si="105"/>
        <v/>
      </c>
      <c r="N1728" s="35" t="str">
        <f t="shared" si="106"/>
        <v/>
      </c>
      <c r="O1728" s="35" t="str">
        <f t="shared" si="107"/>
        <v/>
      </c>
    </row>
    <row r="1729" spans="2:15" ht="18">
      <c r="B1729" s="2"/>
      <c r="L1729" s="35" t="str">
        <f t="shared" si="104"/>
        <v/>
      </c>
      <c r="M1729" s="34" t="str">
        <f t="shared" si="105"/>
        <v/>
      </c>
      <c r="N1729" s="35" t="str">
        <f t="shared" si="106"/>
        <v/>
      </c>
      <c r="O1729" s="35" t="str">
        <f t="shared" si="107"/>
        <v/>
      </c>
    </row>
    <row r="1730" spans="2:15" ht="18">
      <c r="B1730" s="2"/>
      <c r="L1730" s="35" t="str">
        <f t="shared" ref="L1730:L1793" si="108">IF($A1730="","",$D1730&amp;" ("&amp;$G1730&amp;")")</f>
        <v/>
      </c>
      <c r="M1730" s="34" t="str">
        <f t="shared" ref="M1730:M1793" si="109">IF($A1730="","",RIGHT(YEAR($F1730),2))</f>
        <v/>
      </c>
      <c r="N1730" s="35" t="str">
        <f t="shared" ref="N1730:N1793" si="110">IF($A1730="","",$J1730&amp;" "&amp;$I1730&amp;" ("&amp;$M1730&amp;")")</f>
        <v/>
      </c>
      <c r="O1730" s="35" t="str">
        <f t="shared" ref="O1730:O1793" si="111">IF($A1730="","",200000000+$A1730)</f>
        <v/>
      </c>
    </row>
    <row r="1731" spans="2:15" ht="18">
      <c r="B1731" s="2"/>
      <c r="L1731" s="35" t="str">
        <f t="shared" si="108"/>
        <v/>
      </c>
      <c r="M1731" s="34" t="str">
        <f t="shared" si="109"/>
        <v/>
      </c>
      <c r="N1731" s="35" t="str">
        <f t="shared" si="110"/>
        <v/>
      </c>
      <c r="O1731" s="35" t="str">
        <f t="shared" si="111"/>
        <v/>
      </c>
    </row>
    <row r="1732" spans="2:15" ht="18">
      <c r="B1732" s="2"/>
      <c r="L1732" s="35" t="str">
        <f t="shared" si="108"/>
        <v/>
      </c>
      <c r="M1732" s="34" t="str">
        <f t="shared" si="109"/>
        <v/>
      </c>
      <c r="N1732" s="35" t="str">
        <f t="shared" si="110"/>
        <v/>
      </c>
      <c r="O1732" s="35" t="str">
        <f t="shared" si="111"/>
        <v/>
      </c>
    </row>
    <row r="1733" spans="2:15" ht="18">
      <c r="B1733" s="2"/>
      <c r="L1733" s="35" t="str">
        <f t="shared" si="108"/>
        <v/>
      </c>
      <c r="M1733" s="34" t="str">
        <f t="shared" si="109"/>
        <v/>
      </c>
      <c r="N1733" s="35" t="str">
        <f t="shared" si="110"/>
        <v/>
      </c>
      <c r="O1733" s="35" t="str">
        <f t="shared" si="111"/>
        <v/>
      </c>
    </row>
    <row r="1734" spans="2:15" ht="18">
      <c r="B1734" s="2"/>
      <c r="L1734" s="35" t="str">
        <f t="shared" si="108"/>
        <v/>
      </c>
      <c r="M1734" s="34" t="str">
        <f t="shared" si="109"/>
        <v/>
      </c>
      <c r="N1734" s="35" t="str">
        <f t="shared" si="110"/>
        <v/>
      </c>
      <c r="O1734" s="35" t="str">
        <f t="shared" si="111"/>
        <v/>
      </c>
    </row>
    <row r="1735" spans="2:15" ht="18">
      <c r="B1735" s="2"/>
      <c r="L1735" s="35" t="str">
        <f t="shared" si="108"/>
        <v/>
      </c>
      <c r="M1735" s="34" t="str">
        <f t="shared" si="109"/>
        <v/>
      </c>
      <c r="N1735" s="35" t="str">
        <f t="shared" si="110"/>
        <v/>
      </c>
      <c r="O1735" s="35" t="str">
        <f t="shared" si="111"/>
        <v/>
      </c>
    </row>
    <row r="1736" spans="2:15" ht="18">
      <c r="B1736" s="2"/>
      <c r="L1736" s="35" t="str">
        <f t="shared" si="108"/>
        <v/>
      </c>
      <c r="M1736" s="34" t="str">
        <f t="shared" si="109"/>
        <v/>
      </c>
      <c r="N1736" s="35" t="str">
        <f t="shared" si="110"/>
        <v/>
      </c>
      <c r="O1736" s="35" t="str">
        <f t="shared" si="111"/>
        <v/>
      </c>
    </row>
    <row r="1737" spans="2:15" ht="18">
      <c r="B1737" s="2"/>
      <c r="L1737" s="35" t="str">
        <f t="shared" si="108"/>
        <v/>
      </c>
      <c r="M1737" s="34" t="str">
        <f t="shared" si="109"/>
        <v/>
      </c>
      <c r="N1737" s="35" t="str">
        <f t="shared" si="110"/>
        <v/>
      </c>
      <c r="O1737" s="35" t="str">
        <f t="shared" si="111"/>
        <v/>
      </c>
    </row>
    <row r="1738" spans="2:15" ht="18">
      <c r="B1738" s="2"/>
      <c r="L1738" s="35" t="str">
        <f t="shared" si="108"/>
        <v/>
      </c>
      <c r="M1738" s="34" t="str">
        <f t="shared" si="109"/>
        <v/>
      </c>
      <c r="N1738" s="35" t="str">
        <f t="shared" si="110"/>
        <v/>
      </c>
      <c r="O1738" s="35" t="str">
        <f t="shared" si="111"/>
        <v/>
      </c>
    </row>
    <row r="1739" spans="2:15" ht="18">
      <c r="B1739" s="2"/>
      <c r="L1739" s="35" t="str">
        <f t="shared" si="108"/>
        <v/>
      </c>
      <c r="M1739" s="34" t="str">
        <f t="shared" si="109"/>
        <v/>
      </c>
      <c r="N1739" s="35" t="str">
        <f t="shared" si="110"/>
        <v/>
      </c>
      <c r="O1739" s="35" t="str">
        <f t="shared" si="111"/>
        <v/>
      </c>
    </row>
    <row r="1740" spans="2:15" ht="18">
      <c r="B1740" s="2"/>
      <c r="L1740" s="35" t="str">
        <f t="shared" si="108"/>
        <v/>
      </c>
      <c r="M1740" s="34" t="str">
        <f t="shared" si="109"/>
        <v/>
      </c>
      <c r="N1740" s="35" t="str">
        <f t="shared" si="110"/>
        <v/>
      </c>
      <c r="O1740" s="35" t="str">
        <f t="shared" si="111"/>
        <v/>
      </c>
    </row>
    <row r="1741" spans="2:15" ht="18">
      <c r="B1741" s="2"/>
      <c r="L1741" s="35" t="str">
        <f t="shared" si="108"/>
        <v/>
      </c>
      <c r="M1741" s="34" t="str">
        <f t="shared" si="109"/>
        <v/>
      </c>
      <c r="N1741" s="35" t="str">
        <f t="shared" si="110"/>
        <v/>
      </c>
      <c r="O1741" s="35" t="str">
        <f t="shared" si="111"/>
        <v/>
      </c>
    </row>
    <row r="1742" spans="2:15" ht="18">
      <c r="B1742" s="2"/>
      <c r="L1742" s="35" t="str">
        <f t="shared" si="108"/>
        <v/>
      </c>
      <c r="M1742" s="34" t="str">
        <f t="shared" si="109"/>
        <v/>
      </c>
      <c r="N1742" s="35" t="str">
        <f t="shared" si="110"/>
        <v/>
      </c>
      <c r="O1742" s="35" t="str">
        <f t="shared" si="111"/>
        <v/>
      </c>
    </row>
    <row r="1743" spans="2:15" ht="18">
      <c r="B1743" s="2"/>
      <c r="L1743" s="35" t="str">
        <f t="shared" si="108"/>
        <v/>
      </c>
      <c r="M1743" s="34" t="str">
        <f t="shared" si="109"/>
        <v/>
      </c>
      <c r="N1743" s="35" t="str">
        <f t="shared" si="110"/>
        <v/>
      </c>
      <c r="O1743" s="35" t="str">
        <f t="shared" si="111"/>
        <v/>
      </c>
    </row>
    <row r="1744" spans="2:15" ht="18">
      <c r="B1744" s="2"/>
      <c r="L1744" s="35" t="str">
        <f t="shared" si="108"/>
        <v/>
      </c>
      <c r="M1744" s="34" t="str">
        <f t="shared" si="109"/>
        <v/>
      </c>
      <c r="N1744" s="35" t="str">
        <f t="shared" si="110"/>
        <v/>
      </c>
      <c r="O1744" s="35" t="str">
        <f t="shared" si="111"/>
        <v/>
      </c>
    </row>
    <row r="1745" spans="2:15" ht="18">
      <c r="B1745" s="2"/>
      <c r="L1745" s="35" t="str">
        <f t="shared" si="108"/>
        <v/>
      </c>
      <c r="M1745" s="34" t="str">
        <f t="shared" si="109"/>
        <v/>
      </c>
      <c r="N1745" s="35" t="str">
        <f t="shared" si="110"/>
        <v/>
      </c>
      <c r="O1745" s="35" t="str">
        <f t="shared" si="111"/>
        <v/>
      </c>
    </row>
    <row r="1746" spans="2:15" ht="18">
      <c r="B1746" s="2"/>
      <c r="L1746" s="35" t="str">
        <f t="shared" si="108"/>
        <v/>
      </c>
      <c r="M1746" s="34" t="str">
        <f t="shared" si="109"/>
        <v/>
      </c>
      <c r="N1746" s="35" t="str">
        <f t="shared" si="110"/>
        <v/>
      </c>
      <c r="O1746" s="35" t="str">
        <f t="shared" si="111"/>
        <v/>
      </c>
    </row>
    <row r="1747" spans="2:15" ht="18">
      <c r="B1747" s="2"/>
      <c r="L1747" s="35" t="str">
        <f t="shared" si="108"/>
        <v/>
      </c>
      <c r="M1747" s="34" t="str">
        <f t="shared" si="109"/>
        <v/>
      </c>
      <c r="N1747" s="35" t="str">
        <f t="shared" si="110"/>
        <v/>
      </c>
      <c r="O1747" s="35" t="str">
        <f t="shared" si="111"/>
        <v/>
      </c>
    </row>
    <row r="1748" spans="2:15" ht="18">
      <c r="B1748" s="2"/>
      <c r="L1748" s="35" t="str">
        <f t="shared" si="108"/>
        <v/>
      </c>
      <c r="M1748" s="34" t="str">
        <f t="shared" si="109"/>
        <v/>
      </c>
      <c r="N1748" s="35" t="str">
        <f t="shared" si="110"/>
        <v/>
      </c>
      <c r="O1748" s="35" t="str">
        <f t="shared" si="111"/>
        <v/>
      </c>
    </row>
    <row r="1749" spans="2:15" ht="18">
      <c r="B1749" s="2"/>
      <c r="L1749" s="35" t="str">
        <f t="shared" si="108"/>
        <v/>
      </c>
      <c r="M1749" s="34" t="str">
        <f t="shared" si="109"/>
        <v/>
      </c>
      <c r="N1749" s="35" t="str">
        <f t="shared" si="110"/>
        <v/>
      </c>
      <c r="O1749" s="35" t="str">
        <f t="shared" si="111"/>
        <v/>
      </c>
    </row>
    <row r="1750" spans="2:15" ht="18">
      <c r="B1750" s="2"/>
      <c r="L1750" s="35" t="str">
        <f t="shared" si="108"/>
        <v/>
      </c>
      <c r="M1750" s="34" t="str">
        <f t="shared" si="109"/>
        <v/>
      </c>
      <c r="N1750" s="35" t="str">
        <f t="shared" si="110"/>
        <v/>
      </c>
      <c r="O1750" s="35" t="str">
        <f t="shared" si="111"/>
        <v/>
      </c>
    </row>
    <row r="1751" spans="2:15" ht="18">
      <c r="B1751" s="2"/>
      <c r="L1751" s="35" t="str">
        <f t="shared" si="108"/>
        <v/>
      </c>
      <c r="M1751" s="34" t="str">
        <f t="shared" si="109"/>
        <v/>
      </c>
      <c r="N1751" s="35" t="str">
        <f t="shared" si="110"/>
        <v/>
      </c>
      <c r="O1751" s="35" t="str">
        <f t="shared" si="111"/>
        <v/>
      </c>
    </row>
    <row r="1752" spans="2:15" ht="18">
      <c r="B1752" s="2"/>
      <c r="L1752" s="35" t="str">
        <f t="shared" si="108"/>
        <v/>
      </c>
      <c r="M1752" s="34" t="str">
        <f t="shared" si="109"/>
        <v/>
      </c>
      <c r="N1752" s="35" t="str">
        <f t="shared" si="110"/>
        <v/>
      </c>
      <c r="O1752" s="35" t="str">
        <f t="shared" si="111"/>
        <v/>
      </c>
    </row>
    <row r="1753" spans="2:15" ht="18">
      <c r="B1753" s="2"/>
      <c r="L1753" s="35" t="str">
        <f t="shared" si="108"/>
        <v/>
      </c>
      <c r="M1753" s="34" t="str">
        <f t="shared" si="109"/>
        <v/>
      </c>
      <c r="N1753" s="35" t="str">
        <f t="shared" si="110"/>
        <v/>
      </c>
      <c r="O1753" s="35" t="str">
        <f t="shared" si="111"/>
        <v/>
      </c>
    </row>
    <row r="1754" spans="2:15" ht="18">
      <c r="B1754" s="2"/>
      <c r="L1754" s="35" t="str">
        <f t="shared" si="108"/>
        <v/>
      </c>
      <c r="M1754" s="34" t="str">
        <f t="shared" si="109"/>
        <v/>
      </c>
      <c r="N1754" s="35" t="str">
        <f t="shared" si="110"/>
        <v/>
      </c>
      <c r="O1754" s="35" t="str">
        <f t="shared" si="111"/>
        <v/>
      </c>
    </row>
    <row r="1755" spans="2:15" ht="18">
      <c r="B1755" s="2"/>
      <c r="L1755" s="35" t="str">
        <f t="shared" si="108"/>
        <v/>
      </c>
      <c r="M1755" s="34" t="str">
        <f t="shared" si="109"/>
        <v/>
      </c>
      <c r="N1755" s="35" t="str">
        <f t="shared" si="110"/>
        <v/>
      </c>
      <c r="O1755" s="35" t="str">
        <f t="shared" si="111"/>
        <v/>
      </c>
    </row>
    <row r="1756" spans="2:15" ht="18">
      <c r="B1756" s="2"/>
      <c r="L1756" s="35" t="str">
        <f t="shared" si="108"/>
        <v/>
      </c>
      <c r="M1756" s="34" t="str">
        <f t="shared" si="109"/>
        <v/>
      </c>
      <c r="N1756" s="35" t="str">
        <f t="shared" si="110"/>
        <v/>
      </c>
      <c r="O1756" s="35" t="str">
        <f t="shared" si="111"/>
        <v/>
      </c>
    </row>
    <row r="1757" spans="2:15" ht="18">
      <c r="B1757" s="2"/>
      <c r="L1757" s="35" t="str">
        <f t="shared" si="108"/>
        <v/>
      </c>
      <c r="M1757" s="34" t="str">
        <f t="shared" si="109"/>
        <v/>
      </c>
      <c r="N1757" s="35" t="str">
        <f t="shared" si="110"/>
        <v/>
      </c>
      <c r="O1757" s="35" t="str">
        <f t="shared" si="111"/>
        <v/>
      </c>
    </row>
    <row r="1758" spans="2:15" ht="18">
      <c r="B1758" s="2"/>
      <c r="L1758" s="35" t="str">
        <f t="shared" si="108"/>
        <v/>
      </c>
      <c r="M1758" s="34" t="str">
        <f t="shared" si="109"/>
        <v/>
      </c>
      <c r="N1758" s="35" t="str">
        <f t="shared" si="110"/>
        <v/>
      </c>
      <c r="O1758" s="35" t="str">
        <f t="shared" si="111"/>
        <v/>
      </c>
    </row>
    <row r="1759" spans="2:15" ht="18">
      <c r="B1759" s="2"/>
      <c r="L1759" s="35" t="str">
        <f t="shared" si="108"/>
        <v/>
      </c>
      <c r="M1759" s="34" t="str">
        <f t="shared" si="109"/>
        <v/>
      </c>
      <c r="N1759" s="35" t="str">
        <f t="shared" si="110"/>
        <v/>
      </c>
      <c r="O1759" s="35" t="str">
        <f t="shared" si="111"/>
        <v/>
      </c>
    </row>
    <row r="1760" spans="2:15" ht="18">
      <c r="B1760" s="2"/>
      <c r="L1760" s="35" t="str">
        <f t="shared" si="108"/>
        <v/>
      </c>
      <c r="M1760" s="34" t="str">
        <f t="shared" si="109"/>
        <v/>
      </c>
      <c r="N1760" s="35" t="str">
        <f t="shared" si="110"/>
        <v/>
      </c>
      <c r="O1760" s="35" t="str">
        <f t="shared" si="111"/>
        <v/>
      </c>
    </row>
    <row r="1761" spans="2:15" ht="18">
      <c r="B1761" s="2"/>
      <c r="L1761" s="35" t="str">
        <f t="shared" si="108"/>
        <v/>
      </c>
      <c r="M1761" s="34" t="str">
        <f t="shared" si="109"/>
        <v/>
      </c>
      <c r="N1761" s="35" t="str">
        <f t="shared" si="110"/>
        <v/>
      </c>
      <c r="O1761" s="35" t="str">
        <f t="shared" si="111"/>
        <v/>
      </c>
    </row>
    <row r="1762" spans="2:15" ht="18">
      <c r="B1762" s="2"/>
      <c r="L1762" s="35" t="str">
        <f t="shared" si="108"/>
        <v/>
      </c>
      <c r="M1762" s="34" t="str">
        <f t="shared" si="109"/>
        <v/>
      </c>
      <c r="N1762" s="35" t="str">
        <f t="shared" si="110"/>
        <v/>
      </c>
      <c r="O1762" s="35" t="str">
        <f t="shared" si="111"/>
        <v/>
      </c>
    </row>
    <row r="1763" spans="2:15" ht="18">
      <c r="B1763" s="2"/>
      <c r="L1763" s="35" t="str">
        <f t="shared" si="108"/>
        <v/>
      </c>
      <c r="M1763" s="34" t="str">
        <f t="shared" si="109"/>
        <v/>
      </c>
      <c r="N1763" s="35" t="str">
        <f t="shared" si="110"/>
        <v/>
      </c>
      <c r="O1763" s="35" t="str">
        <f t="shared" si="111"/>
        <v/>
      </c>
    </row>
    <row r="1764" spans="2:15" ht="18">
      <c r="B1764" s="2"/>
      <c r="L1764" s="35" t="str">
        <f t="shared" si="108"/>
        <v/>
      </c>
      <c r="M1764" s="34" t="str">
        <f t="shared" si="109"/>
        <v/>
      </c>
      <c r="N1764" s="35" t="str">
        <f t="shared" si="110"/>
        <v/>
      </c>
      <c r="O1764" s="35" t="str">
        <f t="shared" si="111"/>
        <v/>
      </c>
    </row>
    <row r="1765" spans="2:15" ht="18">
      <c r="B1765" s="2"/>
      <c r="L1765" s="35" t="str">
        <f t="shared" si="108"/>
        <v/>
      </c>
      <c r="M1765" s="34" t="str">
        <f t="shared" si="109"/>
        <v/>
      </c>
      <c r="N1765" s="35" t="str">
        <f t="shared" si="110"/>
        <v/>
      </c>
      <c r="O1765" s="35" t="str">
        <f t="shared" si="111"/>
        <v/>
      </c>
    </row>
    <row r="1766" spans="2:15" ht="18">
      <c r="B1766" s="2"/>
      <c r="L1766" s="35" t="str">
        <f t="shared" si="108"/>
        <v/>
      </c>
      <c r="M1766" s="34" t="str">
        <f t="shared" si="109"/>
        <v/>
      </c>
      <c r="N1766" s="35" t="str">
        <f t="shared" si="110"/>
        <v/>
      </c>
      <c r="O1766" s="35" t="str">
        <f t="shared" si="111"/>
        <v/>
      </c>
    </row>
    <row r="1767" spans="2:15" ht="18">
      <c r="B1767" s="2"/>
      <c r="L1767" s="35" t="str">
        <f t="shared" si="108"/>
        <v/>
      </c>
      <c r="M1767" s="34" t="str">
        <f t="shared" si="109"/>
        <v/>
      </c>
      <c r="N1767" s="35" t="str">
        <f t="shared" si="110"/>
        <v/>
      </c>
      <c r="O1767" s="35" t="str">
        <f t="shared" si="111"/>
        <v/>
      </c>
    </row>
    <row r="1768" spans="2:15" ht="18">
      <c r="B1768" s="2"/>
      <c r="L1768" s="35" t="str">
        <f t="shared" si="108"/>
        <v/>
      </c>
      <c r="M1768" s="34" t="str">
        <f t="shared" si="109"/>
        <v/>
      </c>
      <c r="N1768" s="35" t="str">
        <f t="shared" si="110"/>
        <v/>
      </c>
      <c r="O1768" s="35" t="str">
        <f t="shared" si="111"/>
        <v/>
      </c>
    </row>
    <row r="1769" spans="2:15" ht="18">
      <c r="B1769" s="2"/>
      <c r="L1769" s="35" t="str">
        <f t="shared" si="108"/>
        <v/>
      </c>
      <c r="M1769" s="34" t="str">
        <f t="shared" si="109"/>
        <v/>
      </c>
      <c r="N1769" s="35" t="str">
        <f t="shared" si="110"/>
        <v/>
      </c>
      <c r="O1769" s="35" t="str">
        <f t="shared" si="111"/>
        <v/>
      </c>
    </row>
    <row r="1770" spans="2:15" ht="18">
      <c r="B1770" s="2"/>
      <c r="L1770" s="35" t="str">
        <f t="shared" si="108"/>
        <v/>
      </c>
      <c r="M1770" s="34" t="str">
        <f t="shared" si="109"/>
        <v/>
      </c>
      <c r="N1770" s="35" t="str">
        <f t="shared" si="110"/>
        <v/>
      </c>
      <c r="O1770" s="35" t="str">
        <f t="shared" si="111"/>
        <v/>
      </c>
    </row>
    <row r="1771" spans="2:15" ht="18">
      <c r="B1771" s="2"/>
      <c r="L1771" s="35" t="str">
        <f t="shared" si="108"/>
        <v/>
      </c>
      <c r="M1771" s="34" t="str">
        <f t="shared" si="109"/>
        <v/>
      </c>
      <c r="N1771" s="35" t="str">
        <f t="shared" si="110"/>
        <v/>
      </c>
      <c r="O1771" s="35" t="str">
        <f t="shared" si="111"/>
        <v/>
      </c>
    </row>
    <row r="1772" spans="2:15" ht="18">
      <c r="B1772" s="2"/>
      <c r="L1772" s="35" t="str">
        <f t="shared" si="108"/>
        <v/>
      </c>
      <c r="M1772" s="34" t="str">
        <f t="shared" si="109"/>
        <v/>
      </c>
      <c r="N1772" s="35" t="str">
        <f t="shared" si="110"/>
        <v/>
      </c>
      <c r="O1772" s="35" t="str">
        <f t="shared" si="111"/>
        <v/>
      </c>
    </row>
    <row r="1773" spans="2:15" ht="18">
      <c r="B1773" s="2"/>
      <c r="L1773" s="35" t="str">
        <f t="shared" si="108"/>
        <v/>
      </c>
      <c r="M1773" s="34" t="str">
        <f t="shared" si="109"/>
        <v/>
      </c>
      <c r="N1773" s="35" t="str">
        <f t="shared" si="110"/>
        <v/>
      </c>
      <c r="O1773" s="35" t="str">
        <f t="shared" si="111"/>
        <v/>
      </c>
    </row>
    <row r="1774" spans="2:15" ht="18">
      <c r="B1774" s="2"/>
      <c r="L1774" s="35" t="str">
        <f t="shared" si="108"/>
        <v/>
      </c>
      <c r="M1774" s="34" t="str">
        <f t="shared" si="109"/>
        <v/>
      </c>
      <c r="N1774" s="35" t="str">
        <f t="shared" si="110"/>
        <v/>
      </c>
      <c r="O1774" s="35" t="str">
        <f t="shared" si="111"/>
        <v/>
      </c>
    </row>
    <row r="1775" spans="2:15" ht="18">
      <c r="B1775" s="2"/>
      <c r="L1775" s="35" t="str">
        <f t="shared" si="108"/>
        <v/>
      </c>
      <c r="M1775" s="34" t="str">
        <f t="shared" si="109"/>
        <v/>
      </c>
      <c r="N1775" s="35" t="str">
        <f t="shared" si="110"/>
        <v/>
      </c>
      <c r="O1775" s="35" t="str">
        <f t="shared" si="111"/>
        <v/>
      </c>
    </row>
    <row r="1776" spans="2:15" ht="18">
      <c r="B1776" s="2"/>
      <c r="L1776" s="35" t="str">
        <f t="shared" si="108"/>
        <v/>
      </c>
      <c r="M1776" s="34" t="str">
        <f t="shared" si="109"/>
        <v/>
      </c>
      <c r="N1776" s="35" t="str">
        <f t="shared" si="110"/>
        <v/>
      </c>
      <c r="O1776" s="35" t="str">
        <f t="shared" si="111"/>
        <v/>
      </c>
    </row>
    <row r="1777" spans="2:15" ht="18">
      <c r="B1777" s="2"/>
      <c r="L1777" s="35" t="str">
        <f t="shared" si="108"/>
        <v/>
      </c>
      <c r="M1777" s="34" t="str">
        <f t="shared" si="109"/>
        <v/>
      </c>
      <c r="N1777" s="35" t="str">
        <f t="shared" si="110"/>
        <v/>
      </c>
      <c r="O1777" s="35" t="str">
        <f t="shared" si="111"/>
        <v/>
      </c>
    </row>
    <row r="1778" spans="2:15" ht="18">
      <c r="B1778" s="2"/>
      <c r="L1778" s="35" t="str">
        <f t="shared" si="108"/>
        <v/>
      </c>
      <c r="M1778" s="34" t="str">
        <f t="shared" si="109"/>
        <v/>
      </c>
      <c r="N1778" s="35" t="str">
        <f t="shared" si="110"/>
        <v/>
      </c>
      <c r="O1778" s="35" t="str">
        <f t="shared" si="111"/>
        <v/>
      </c>
    </row>
    <row r="1779" spans="2:15" ht="18">
      <c r="B1779" s="2"/>
      <c r="L1779" s="35" t="str">
        <f t="shared" si="108"/>
        <v/>
      </c>
      <c r="M1779" s="34" t="str">
        <f t="shared" si="109"/>
        <v/>
      </c>
      <c r="N1779" s="35" t="str">
        <f t="shared" si="110"/>
        <v/>
      </c>
      <c r="O1779" s="35" t="str">
        <f t="shared" si="111"/>
        <v/>
      </c>
    </row>
    <row r="1780" spans="2:15" ht="18">
      <c r="B1780" s="2"/>
      <c r="L1780" s="35" t="str">
        <f t="shared" si="108"/>
        <v/>
      </c>
      <c r="M1780" s="34" t="str">
        <f t="shared" si="109"/>
        <v/>
      </c>
      <c r="N1780" s="35" t="str">
        <f t="shared" si="110"/>
        <v/>
      </c>
      <c r="O1780" s="35" t="str">
        <f t="shared" si="111"/>
        <v/>
      </c>
    </row>
    <row r="1781" spans="2:15" ht="18">
      <c r="B1781" s="2"/>
      <c r="L1781" s="35" t="str">
        <f t="shared" si="108"/>
        <v/>
      </c>
      <c r="M1781" s="34" t="str">
        <f t="shared" si="109"/>
        <v/>
      </c>
      <c r="N1781" s="35" t="str">
        <f t="shared" si="110"/>
        <v/>
      </c>
      <c r="O1781" s="35" t="str">
        <f t="shared" si="111"/>
        <v/>
      </c>
    </row>
    <row r="1782" spans="2:15" ht="18">
      <c r="B1782" s="2"/>
      <c r="L1782" s="35" t="str">
        <f t="shared" si="108"/>
        <v/>
      </c>
      <c r="M1782" s="34" t="str">
        <f t="shared" si="109"/>
        <v/>
      </c>
      <c r="N1782" s="35" t="str">
        <f t="shared" si="110"/>
        <v/>
      </c>
      <c r="O1782" s="35" t="str">
        <f t="shared" si="111"/>
        <v/>
      </c>
    </row>
    <row r="1783" spans="2:15" ht="18">
      <c r="B1783" s="2"/>
      <c r="L1783" s="35" t="str">
        <f t="shared" si="108"/>
        <v/>
      </c>
      <c r="M1783" s="34" t="str">
        <f t="shared" si="109"/>
        <v/>
      </c>
      <c r="N1783" s="35" t="str">
        <f t="shared" si="110"/>
        <v/>
      </c>
      <c r="O1783" s="35" t="str">
        <f t="shared" si="111"/>
        <v/>
      </c>
    </row>
    <row r="1784" spans="2:15" ht="18">
      <c r="B1784" s="2"/>
      <c r="L1784" s="35" t="str">
        <f t="shared" si="108"/>
        <v/>
      </c>
      <c r="M1784" s="34" t="str">
        <f t="shared" si="109"/>
        <v/>
      </c>
      <c r="N1784" s="35" t="str">
        <f t="shared" si="110"/>
        <v/>
      </c>
      <c r="O1784" s="35" t="str">
        <f t="shared" si="111"/>
        <v/>
      </c>
    </row>
    <row r="1785" spans="2:15" ht="18">
      <c r="B1785" s="2"/>
      <c r="L1785" s="35" t="str">
        <f t="shared" si="108"/>
        <v/>
      </c>
      <c r="M1785" s="34" t="str">
        <f t="shared" si="109"/>
        <v/>
      </c>
      <c r="N1785" s="35" t="str">
        <f t="shared" si="110"/>
        <v/>
      </c>
      <c r="O1785" s="35" t="str">
        <f t="shared" si="111"/>
        <v/>
      </c>
    </row>
    <row r="1786" spans="2:15" ht="18">
      <c r="B1786" s="2"/>
      <c r="L1786" s="35" t="str">
        <f t="shared" si="108"/>
        <v/>
      </c>
      <c r="M1786" s="34" t="str">
        <f t="shared" si="109"/>
        <v/>
      </c>
      <c r="N1786" s="35" t="str">
        <f t="shared" si="110"/>
        <v/>
      </c>
      <c r="O1786" s="35" t="str">
        <f t="shared" si="111"/>
        <v/>
      </c>
    </row>
    <row r="1787" spans="2:15" ht="18">
      <c r="B1787" s="2"/>
      <c r="L1787" s="35" t="str">
        <f t="shared" si="108"/>
        <v/>
      </c>
      <c r="M1787" s="34" t="str">
        <f t="shared" si="109"/>
        <v/>
      </c>
      <c r="N1787" s="35" t="str">
        <f t="shared" si="110"/>
        <v/>
      </c>
      <c r="O1787" s="35" t="str">
        <f t="shared" si="111"/>
        <v/>
      </c>
    </row>
    <row r="1788" spans="2:15" ht="18">
      <c r="B1788" s="2"/>
      <c r="L1788" s="35" t="str">
        <f t="shared" si="108"/>
        <v/>
      </c>
      <c r="M1788" s="34" t="str">
        <f t="shared" si="109"/>
        <v/>
      </c>
      <c r="N1788" s="35" t="str">
        <f t="shared" si="110"/>
        <v/>
      </c>
      <c r="O1788" s="35" t="str">
        <f t="shared" si="111"/>
        <v/>
      </c>
    </row>
    <row r="1789" spans="2:15" ht="18">
      <c r="B1789" s="2"/>
      <c r="L1789" s="35" t="str">
        <f t="shared" si="108"/>
        <v/>
      </c>
      <c r="M1789" s="34" t="str">
        <f t="shared" si="109"/>
        <v/>
      </c>
      <c r="N1789" s="35" t="str">
        <f t="shared" si="110"/>
        <v/>
      </c>
      <c r="O1789" s="35" t="str">
        <f t="shared" si="111"/>
        <v/>
      </c>
    </row>
    <row r="1790" spans="2:15" ht="18">
      <c r="B1790" s="2"/>
      <c r="L1790" s="35" t="str">
        <f t="shared" si="108"/>
        <v/>
      </c>
      <c r="M1790" s="34" t="str">
        <f t="shared" si="109"/>
        <v/>
      </c>
      <c r="N1790" s="35" t="str">
        <f t="shared" si="110"/>
        <v/>
      </c>
      <c r="O1790" s="35" t="str">
        <f t="shared" si="111"/>
        <v/>
      </c>
    </row>
    <row r="1791" spans="2:15" ht="18">
      <c r="B1791" s="2"/>
      <c r="L1791" s="35" t="str">
        <f t="shared" si="108"/>
        <v/>
      </c>
      <c r="M1791" s="34" t="str">
        <f t="shared" si="109"/>
        <v/>
      </c>
      <c r="N1791" s="35" t="str">
        <f t="shared" si="110"/>
        <v/>
      </c>
      <c r="O1791" s="35" t="str">
        <f t="shared" si="111"/>
        <v/>
      </c>
    </row>
    <row r="1792" spans="2:15" ht="18">
      <c r="B1792" s="2"/>
      <c r="L1792" s="35" t="str">
        <f t="shared" si="108"/>
        <v/>
      </c>
      <c r="M1792" s="34" t="str">
        <f t="shared" si="109"/>
        <v/>
      </c>
      <c r="N1792" s="35" t="str">
        <f t="shared" si="110"/>
        <v/>
      </c>
      <c r="O1792" s="35" t="str">
        <f t="shared" si="111"/>
        <v/>
      </c>
    </row>
    <row r="1793" spans="2:15" ht="18">
      <c r="B1793" s="2"/>
      <c r="L1793" s="35" t="str">
        <f t="shared" si="108"/>
        <v/>
      </c>
      <c r="M1793" s="34" t="str">
        <f t="shared" si="109"/>
        <v/>
      </c>
      <c r="N1793" s="35" t="str">
        <f t="shared" si="110"/>
        <v/>
      </c>
      <c r="O1793" s="35" t="str">
        <f t="shared" si="111"/>
        <v/>
      </c>
    </row>
    <row r="1794" spans="2:15" ht="18">
      <c r="B1794" s="2"/>
      <c r="L1794" s="35" t="str">
        <f t="shared" ref="L1794:L1857" si="112">IF($A1794="","",$D1794&amp;" ("&amp;$G1794&amp;")")</f>
        <v/>
      </c>
      <c r="M1794" s="34" t="str">
        <f t="shared" ref="M1794:M1857" si="113">IF($A1794="","",RIGHT(YEAR($F1794),2))</f>
        <v/>
      </c>
      <c r="N1794" s="35" t="str">
        <f t="shared" ref="N1794:N1857" si="114">IF($A1794="","",$J1794&amp;" "&amp;$I1794&amp;" ("&amp;$M1794&amp;")")</f>
        <v/>
      </c>
      <c r="O1794" s="35" t="str">
        <f t="shared" ref="O1794:O1857" si="115">IF($A1794="","",200000000+$A1794)</f>
        <v/>
      </c>
    </row>
    <row r="1795" spans="2:15" ht="18">
      <c r="B1795" s="2"/>
      <c r="L1795" s="35" t="str">
        <f t="shared" si="112"/>
        <v/>
      </c>
      <c r="M1795" s="34" t="str">
        <f t="shared" si="113"/>
        <v/>
      </c>
      <c r="N1795" s="35" t="str">
        <f t="shared" si="114"/>
        <v/>
      </c>
      <c r="O1795" s="35" t="str">
        <f t="shared" si="115"/>
        <v/>
      </c>
    </row>
    <row r="1796" spans="2:15" ht="18">
      <c r="B1796" s="2"/>
      <c r="L1796" s="35" t="str">
        <f t="shared" si="112"/>
        <v/>
      </c>
      <c r="M1796" s="34" t="str">
        <f t="shared" si="113"/>
        <v/>
      </c>
      <c r="N1796" s="35" t="str">
        <f t="shared" si="114"/>
        <v/>
      </c>
      <c r="O1796" s="35" t="str">
        <f t="shared" si="115"/>
        <v/>
      </c>
    </row>
    <row r="1797" spans="2:15" ht="18">
      <c r="B1797" s="2"/>
      <c r="L1797" s="35" t="str">
        <f t="shared" si="112"/>
        <v/>
      </c>
      <c r="M1797" s="34" t="str">
        <f t="shared" si="113"/>
        <v/>
      </c>
      <c r="N1797" s="35" t="str">
        <f t="shared" si="114"/>
        <v/>
      </c>
      <c r="O1797" s="35" t="str">
        <f t="shared" si="115"/>
        <v/>
      </c>
    </row>
    <row r="1798" spans="2:15" ht="18">
      <c r="B1798" s="2"/>
      <c r="L1798" s="35" t="str">
        <f t="shared" si="112"/>
        <v/>
      </c>
      <c r="M1798" s="34" t="str">
        <f t="shared" si="113"/>
        <v/>
      </c>
      <c r="N1798" s="35" t="str">
        <f t="shared" si="114"/>
        <v/>
      </c>
      <c r="O1798" s="35" t="str">
        <f t="shared" si="115"/>
        <v/>
      </c>
    </row>
    <row r="1799" spans="2:15" ht="18">
      <c r="B1799" s="2"/>
      <c r="L1799" s="35" t="str">
        <f t="shared" si="112"/>
        <v/>
      </c>
      <c r="M1799" s="34" t="str">
        <f t="shared" si="113"/>
        <v/>
      </c>
      <c r="N1799" s="35" t="str">
        <f t="shared" si="114"/>
        <v/>
      </c>
      <c r="O1799" s="35" t="str">
        <f t="shared" si="115"/>
        <v/>
      </c>
    </row>
    <row r="1800" spans="2:15" ht="18">
      <c r="B1800" s="2"/>
      <c r="L1800" s="35" t="str">
        <f t="shared" si="112"/>
        <v/>
      </c>
      <c r="M1800" s="34" t="str">
        <f t="shared" si="113"/>
        <v/>
      </c>
      <c r="N1800" s="35" t="str">
        <f t="shared" si="114"/>
        <v/>
      </c>
      <c r="O1800" s="35" t="str">
        <f t="shared" si="115"/>
        <v/>
      </c>
    </row>
    <row r="1801" spans="2:15" ht="18">
      <c r="B1801" s="2"/>
      <c r="L1801" s="35" t="str">
        <f t="shared" si="112"/>
        <v/>
      </c>
      <c r="M1801" s="34" t="str">
        <f t="shared" si="113"/>
        <v/>
      </c>
      <c r="N1801" s="35" t="str">
        <f t="shared" si="114"/>
        <v/>
      </c>
      <c r="O1801" s="35" t="str">
        <f t="shared" si="115"/>
        <v/>
      </c>
    </row>
    <row r="1802" spans="2:15" ht="18">
      <c r="B1802" s="2"/>
      <c r="L1802" s="35" t="str">
        <f t="shared" si="112"/>
        <v/>
      </c>
      <c r="M1802" s="34" t="str">
        <f t="shared" si="113"/>
        <v/>
      </c>
      <c r="N1802" s="35" t="str">
        <f t="shared" si="114"/>
        <v/>
      </c>
      <c r="O1802" s="35" t="str">
        <f t="shared" si="115"/>
        <v/>
      </c>
    </row>
    <row r="1803" spans="2:15" ht="18">
      <c r="B1803" s="2"/>
      <c r="L1803" s="35" t="str">
        <f t="shared" si="112"/>
        <v/>
      </c>
      <c r="M1803" s="34" t="str">
        <f t="shared" si="113"/>
        <v/>
      </c>
      <c r="N1803" s="35" t="str">
        <f t="shared" si="114"/>
        <v/>
      </c>
      <c r="O1803" s="35" t="str">
        <f t="shared" si="115"/>
        <v/>
      </c>
    </row>
    <row r="1804" spans="2:15" ht="18">
      <c r="B1804" s="2"/>
      <c r="L1804" s="35" t="str">
        <f t="shared" si="112"/>
        <v/>
      </c>
      <c r="M1804" s="34" t="str">
        <f t="shared" si="113"/>
        <v/>
      </c>
      <c r="N1804" s="35" t="str">
        <f t="shared" si="114"/>
        <v/>
      </c>
      <c r="O1804" s="35" t="str">
        <f t="shared" si="115"/>
        <v/>
      </c>
    </row>
    <row r="1805" spans="2:15" ht="18">
      <c r="B1805" s="2"/>
      <c r="L1805" s="35" t="str">
        <f t="shared" si="112"/>
        <v/>
      </c>
      <c r="M1805" s="34" t="str">
        <f t="shared" si="113"/>
        <v/>
      </c>
      <c r="N1805" s="35" t="str">
        <f t="shared" si="114"/>
        <v/>
      </c>
      <c r="O1805" s="35" t="str">
        <f t="shared" si="115"/>
        <v/>
      </c>
    </row>
    <row r="1806" spans="2:15" ht="18">
      <c r="B1806" s="2"/>
      <c r="L1806" s="35" t="str">
        <f t="shared" si="112"/>
        <v/>
      </c>
      <c r="M1806" s="34" t="str">
        <f t="shared" si="113"/>
        <v/>
      </c>
      <c r="N1806" s="35" t="str">
        <f t="shared" si="114"/>
        <v/>
      </c>
      <c r="O1806" s="35" t="str">
        <f t="shared" si="115"/>
        <v/>
      </c>
    </row>
    <row r="1807" spans="2:15" ht="18">
      <c r="B1807" s="2"/>
      <c r="L1807" s="35" t="str">
        <f t="shared" si="112"/>
        <v/>
      </c>
      <c r="M1807" s="34" t="str">
        <f t="shared" si="113"/>
        <v/>
      </c>
      <c r="N1807" s="35" t="str">
        <f t="shared" si="114"/>
        <v/>
      </c>
      <c r="O1807" s="35" t="str">
        <f t="shared" si="115"/>
        <v/>
      </c>
    </row>
    <row r="1808" spans="2:15" ht="18">
      <c r="B1808" s="2"/>
      <c r="L1808" s="35" t="str">
        <f t="shared" si="112"/>
        <v/>
      </c>
      <c r="M1808" s="34" t="str">
        <f t="shared" si="113"/>
        <v/>
      </c>
      <c r="N1808" s="35" t="str">
        <f t="shared" si="114"/>
        <v/>
      </c>
      <c r="O1808" s="35" t="str">
        <f t="shared" si="115"/>
        <v/>
      </c>
    </row>
    <row r="1809" spans="2:15" ht="18">
      <c r="B1809" s="2"/>
      <c r="L1809" s="35" t="str">
        <f t="shared" si="112"/>
        <v/>
      </c>
      <c r="M1809" s="34" t="str">
        <f t="shared" si="113"/>
        <v/>
      </c>
      <c r="N1809" s="35" t="str">
        <f t="shared" si="114"/>
        <v/>
      </c>
      <c r="O1809" s="35" t="str">
        <f t="shared" si="115"/>
        <v/>
      </c>
    </row>
    <row r="1810" spans="2:15" ht="18">
      <c r="B1810" s="2"/>
      <c r="L1810" s="35" t="str">
        <f t="shared" si="112"/>
        <v/>
      </c>
      <c r="M1810" s="34" t="str">
        <f t="shared" si="113"/>
        <v/>
      </c>
      <c r="N1810" s="35" t="str">
        <f t="shared" si="114"/>
        <v/>
      </c>
      <c r="O1810" s="35" t="str">
        <f t="shared" si="115"/>
        <v/>
      </c>
    </row>
    <row r="1811" spans="2:15" ht="18">
      <c r="B1811" s="2"/>
      <c r="L1811" s="35" t="str">
        <f t="shared" si="112"/>
        <v/>
      </c>
      <c r="M1811" s="34" t="str">
        <f t="shared" si="113"/>
        <v/>
      </c>
      <c r="N1811" s="35" t="str">
        <f t="shared" si="114"/>
        <v/>
      </c>
      <c r="O1811" s="35" t="str">
        <f t="shared" si="115"/>
        <v/>
      </c>
    </row>
    <row r="1812" spans="2:15" ht="18">
      <c r="B1812" s="2"/>
      <c r="L1812" s="35" t="str">
        <f t="shared" si="112"/>
        <v/>
      </c>
      <c r="M1812" s="34" t="str">
        <f t="shared" si="113"/>
        <v/>
      </c>
      <c r="N1812" s="35" t="str">
        <f t="shared" si="114"/>
        <v/>
      </c>
      <c r="O1812" s="35" t="str">
        <f t="shared" si="115"/>
        <v/>
      </c>
    </row>
    <row r="1813" spans="2:15" ht="18">
      <c r="B1813" s="2"/>
      <c r="L1813" s="35" t="str">
        <f t="shared" si="112"/>
        <v/>
      </c>
      <c r="M1813" s="34" t="str">
        <f t="shared" si="113"/>
        <v/>
      </c>
      <c r="N1813" s="35" t="str">
        <f t="shared" si="114"/>
        <v/>
      </c>
      <c r="O1813" s="35" t="str">
        <f t="shared" si="115"/>
        <v/>
      </c>
    </row>
    <row r="1814" spans="2:15" ht="18">
      <c r="B1814" s="2"/>
      <c r="L1814" s="35" t="str">
        <f t="shared" si="112"/>
        <v/>
      </c>
      <c r="M1814" s="34" t="str">
        <f t="shared" si="113"/>
        <v/>
      </c>
      <c r="N1814" s="35" t="str">
        <f t="shared" si="114"/>
        <v/>
      </c>
      <c r="O1814" s="35" t="str">
        <f t="shared" si="115"/>
        <v/>
      </c>
    </row>
    <row r="1815" spans="2:15" ht="18">
      <c r="B1815" s="2"/>
      <c r="L1815" s="35" t="str">
        <f t="shared" si="112"/>
        <v/>
      </c>
      <c r="M1815" s="34" t="str">
        <f t="shared" si="113"/>
        <v/>
      </c>
      <c r="N1815" s="35" t="str">
        <f t="shared" si="114"/>
        <v/>
      </c>
      <c r="O1815" s="35" t="str">
        <f t="shared" si="115"/>
        <v/>
      </c>
    </row>
    <row r="1816" spans="2:15" ht="18">
      <c r="B1816" s="2"/>
      <c r="L1816" s="35" t="str">
        <f t="shared" si="112"/>
        <v/>
      </c>
      <c r="M1816" s="34" t="str">
        <f t="shared" si="113"/>
        <v/>
      </c>
      <c r="N1816" s="35" t="str">
        <f t="shared" si="114"/>
        <v/>
      </c>
      <c r="O1816" s="35" t="str">
        <f t="shared" si="115"/>
        <v/>
      </c>
    </row>
    <row r="1817" spans="2:15" ht="18">
      <c r="B1817" s="2"/>
      <c r="L1817" s="35" t="str">
        <f t="shared" si="112"/>
        <v/>
      </c>
      <c r="M1817" s="34" t="str">
        <f t="shared" si="113"/>
        <v/>
      </c>
      <c r="N1817" s="35" t="str">
        <f t="shared" si="114"/>
        <v/>
      </c>
      <c r="O1817" s="35" t="str">
        <f t="shared" si="115"/>
        <v/>
      </c>
    </row>
    <row r="1818" spans="2:15" ht="18">
      <c r="B1818" s="2"/>
      <c r="L1818" s="35" t="str">
        <f t="shared" si="112"/>
        <v/>
      </c>
      <c r="M1818" s="34" t="str">
        <f t="shared" si="113"/>
        <v/>
      </c>
      <c r="N1818" s="35" t="str">
        <f t="shared" si="114"/>
        <v/>
      </c>
      <c r="O1818" s="35" t="str">
        <f t="shared" si="115"/>
        <v/>
      </c>
    </row>
    <row r="1819" spans="2:15" ht="18">
      <c r="B1819" s="2"/>
      <c r="L1819" s="35" t="str">
        <f t="shared" si="112"/>
        <v/>
      </c>
      <c r="M1819" s="34" t="str">
        <f t="shared" si="113"/>
        <v/>
      </c>
      <c r="N1819" s="35" t="str">
        <f t="shared" si="114"/>
        <v/>
      </c>
      <c r="O1819" s="35" t="str">
        <f t="shared" si="115"/>
        <v/>
      </c>
    </row>
    <row r="1820" spans="2:15" ht="18">
      <c r="B1820" s="2"/>
      <c r="L1820" s="35" t="str">
        <f t="shared" si="112"/>
        <v/>
      </c>
      <c r="M1820" s="34" t="str">
        <f t="shared" si="113"/>
        <v/>
      </c>
      <c r="N1820" s="35" t="str">
        <f t="shared" si="114"/>
        <v/>
      </c>
      <c r="O1820" s="35" t="str">
        <f t="shared" si="115"/>
        <v/>
      </c>
    </row>
    <row r="1821" spans="2:15" ht="18">
      <c r="B1821" s="2"/>
      <c r="L1821" s="35" t="str">
        <f t="shared" si="112"/>
        <v/>
      </c>
      <c r="M1821" s="34" t="str">
        <f t="shared" si="113"/>
        <v/>
      </c>
      <c r="N1821" s="35" t="str">
        <f t="shared" si="114"/>
        <v/>
      </c>
      <c r="O1821" s="35" t="str">
        <f t="shared" si="115"/>
        <v/>
      </c>
    </row>
    <row r="1822" spans="2:15" ht="18">
      <c r="B1822" s="2"/>
      <c r="L1822" s="35" t="str">
        <f t="shared" si="112"/>
        <v/>
      </c>
      <c r="M1822" s="34" t="str">
        <f t="shared" si="113"/>
        <v/>
      </c>
      <c r="N1822" s="35" t="str">
        <f t="shared" si="114"/>
        <v/>
      </c>
      <c r="O1822" s="35" t="str">
        <f t="shared" si="115"/>
        <v/>
      </c>
    </row>
    <row r="1823" spans="2:15" ht="18">
      <c r="B1823" s="2"/>
      <c r="L1823" s="35" t="str">
        <f t="shared" si="112"/>
        <v/>
      </c>
      <c r="M1823" s="34" t="str">
        <f t="shared" si="113"/>
        <v/>
      </c>
      <c r="N1823" s="35" t="str">
        <f t="shared" si="114"/>
        <v/>
      </c>
      <c r="O1823" s="35" t="str">
        <f t="shared" si="115"/>
        <v/>
      </c>
    </row>
    <row r="1824" spans="2:15" ht="18">
      <c r="B1824" s="2"/>
      <c r="L1824" s="35" t="str">
        <f t="shared" si="112"/>
        <v/>
      </c>
      <c r="M1824" s="34" t="str">
        <f t="shared" si="113"/>
        <v/>
      </c>
      <c r="N1824" s="35" t="str">
        <f t="shared" si="114"/>
        <v/>
      </c>
      <c r="O1824" s="35" t="str">
        <f t="shared" si="115"/>
        <v/>
      </c>
    </row>
    <row r="1825" spans="2:15" ht="18">
      <c r="B1825" s="2"/>
      <c r="L1825" s="35" t="str">
        <f t="shared" si="112"/>
        <v/>
      </c>
      <c r="M1825" s="34" t="str">
        <f t="shared" si="113"/>
        <v/>
      </c>
      <c r="N1825" s="35" t="str">
        <f t="shared" si="114"/>
        <v/>
      </c>
      <c r="O1825" s="35" t="str">
        <f t="shared" si="115"/>
        <v/>
      </c>
    </row>
    <row r="1826" spans="2:15" ht="18">
      <c r="B1826" s="2"/>
      <c r="L1826" s="35" t="str">
        <f t="shared" si="112"/>
        <v/>
      </c>
      <c r="M1826" s="34" t="str">
        <f t="shared" si="113"/>
        <v/>
      </c>
      <c r="N1826" s="35" t="str">
        <f t="shared" si="114"/>
        <v/>
      </c>
      <c r="O1826" s="35" t="str">
        <f t="shared" si="115"/>
        <v/>
      </c>
    </row>
    <row r="1827" spans="2:15" ht="18">
      <c r="B1827" s="2"/>
      <c r="L1827" s="35" t="str">
        <f t="shared" si="112"/>
        <v/>
      </c>
      <c r="M1827" s="34" t="str">
        <f t="shared" si="113"/>
        <v/>
      </c>
      <c r="N1827" s="35" t="str">
        <f t="shared" si="114"/>
        <v/>
      </c>
      <c r="O1827" s="35" t="str">
        <f t="shared" si="115"/>
        <v/>
      </c>
    </row>
    <row r="1828" spans="2:15" ht="18">
      <c r="B1828" s="2"/>
      <c r="L1828" s="35" t="str">
        <f t="shared" si="112"/>
        <v/>
      </c>
      <c r="M1828" s="34" t="str">
        <f t="shared" si="113"/>
        <v/>
      </c>
      <c r="N1828" s="35" t="str">
        <f t="shared" si="114"/>
        <v/>
      </c>
      <c r="O1828" s="35" t="str">
        <f t="shared" si="115"/>
        <v/>
      </c>
    </row>
    <row r="1829" spans="2:15" ht="18">
      <c r="B1829" s="2"/>
      <c r="L1829" s="35" t="str">
        <f t="shared" si="112"/>
        <v/>
      </c>
      <c r="M1829" s="34" t="str">
        <f t="shared" si="113"/>
        <v/>
      </c>
      <c r="N1829" s="35" t="str">
        <f t="shared" si="114"/>
        <v/>
      </c>
      <c r="O1829" s="35" t="str">
        <f t="shared" si="115"/>
        <v/>
      </c>
    </row>
    <row r="1830" spans="2:15" ht="18">
      <c r="B1830" s="2"/>
      <c r="L1830" s="35" t="str">
        <f t="shared" si="112"/>
        <v/>
      </c>
      <c r="M1830" s="34" t="str">
        <f t="shared" si="113"/>
        <v/>
      </c>
      <c r="N1830" s="35" t="str">
        <f t="shared" si="114"/>
        <v/>
      </c>
      <c r="O1830" s="35" t="str">
        <f t="shared" si="115"/>
        <v/>
      </c>
    </row>
    <row r="1831" spans="2:15" ht="18">
      <c r="B1831" s="2"/>
      <c r="L1831" s="35" t="str">
        <f t="shared" si="112"/>
        <v/>
      </c>
      <c r="M1831" s="34" t="str">
        <f t="shared" si="113"/>
        <v/>
      </c>
      <c r="N1831" s="35" t="str">
        <f t="shared" si="114"/>
        <v/>
      </c>
      <c r="O1831" s="35" t="str">
        <f t="shared" si="115"/>
        <v/>
      </c>
    </row>
    <row r="1832" spans="2:15" ht="18">
      <c r="B1832" s="2"/>
      <c r="L1832" s="35" t="str">
        <f t="shared" si="112"/>
        <v/>
      </c>
      <c r="M1832" s="34" t="str">
        <f t="shared" si="113"/>
        <v/>
      </c>
      <c r="N1832" s="35" t="str">
        <f t="shared" si="114"/>
        <v/>
      </c>
      <c r="O1832" s="35" t="str">
        <f t="shared" si="115"/>
        <v/>
      </c>
    </row>
    <row r="1833" spans="2:15" ht="18">
      <c r="B1833" s="2"/>
      <c r="L1833" s="35" t="str">
        <f t="shared" si="112"/>
        <v/>
      </c>
      <c r="M1833" s="34" t="str">
        <f t="shared" si="113"/>
        <v/>
      </c>
      <c r="N1833" s="35" t="str">
        <f t="shared" si="114"/>
        <v/>
      </c>
      <c r="O1833" s="35" t="str">
        <f t="shared" si="115"/>
        <v/>
      </c>
    </row>
    <row r="1834" spans="2:15" ht="18">
      <c r="B1834" s="2"/>
      <c r="L1834" s="35" t="str">
        <f t="shared" si="112"/>
        <v/>
      </c>
      <c r="M1834" s="34" t="str">
        <f t="shared" si="113"/>
        <v/>
      </c>
      <c r="N1834" s="35" t="str">
        <f t="shared" si="114"/>
        <v/>
      </c>
      <c r="O1834" s="35" t="str">
        <f t="shared" si="115"/>
        <v/>
      </c>
    </row>
    <row r="1835" spans="2:15" ht="18">
      <c r="B1835" s="2"/>
      <c r="L1835" s="35" t="str">
        <f t="shared" si="112"/>
        <v/>
      </c>
      <c r="M1835" s="34" t="str">
        <f t="shared" si="113"/>
        <v/>
      </c>
      <c r="N1835" s="35" t="str">
        <f t="shared" si="114"/>
        <v/>
      </c>
      <c r="O1835" s="35" t="str">
        <f t="shared" si="115"/>
        <v/>
      </c>
    </row>
    <row r="1836" spans="2:15" ht="18">
      <c r="B1836" s="2"/>
      <c r="L1836" s="35" t="str">
        <f t="shared" si="112"/>
        <v/>
      </c>
      <c r="M1836" s="34" t="str">
        <f t="shared" si="113"/>
        <v/>
      </c>
      <c r="N1836" s="35" t="str">
        <f t="shared" si="114"/>
        <v/>
      </c>
      <c r="O1836" s="35" t="str">
        <f t="shared" si="115"/>
        <v/>
      </c>
    </row>
    <row r="1837" spans="2:15" ht="18">
      <c r="B1837" s="2"/>
      <c r="L1837" s="35" t="str">
        <f t="shared" si="112"/>
        <v/>
      </c>
      <c r="M1837" s="34" t="str">
        <f t="shared" si="113"/>
        <v/>
      </c>
      <c r="N1837" s="35" t="str">
        <f t="shared" si="114"/>
        <v/>
      </c>
      <c r="O1837" s="35" t="str">
        <f t="shared" si="115"/>
        <v/>
      </c>
    </row>
    <row r="1838" spans="2:15" ht="18">
      <c r="B1838" s="2"/>
      <c r="L1838" s="35" t="str">
        <f t="shared" si="112"/>
        <v/>
      </c>
      <c r="M1838" s="34" t="str">
        <f t="shared" si="113"/>
        <v/>
      </c>
      <c r="N1838" s="35" t="str">
        <f t="shared" si="114"/>
        <v/>
      </c>
      <c r="O1838" s="35" t="str">
        <f t="shared" si="115"/>
        <v/>
      </c>
    </row>
    <row r="1839" spans="2:15" ht="18">
      <c r="B1839" s="2"/>
      <c r="L1839" s="35" t="str">
        <f t="shared" si="112"/>
        <v/>
      </c>
      <c r="M1839" s="34" t="str">
        <f t="shared" si="113"/>
        <v/>
      </c>
      <c r="N1839" s="35" t="str">
        <f t="shared" si="114"/>
        <v/>
      </c>
      <c r="O1839" s="35" t="str">
        <f t="shared" si="115"/>
        <v/>
      </c>
    </row>
    <row r="1840" spans="2:15" ht="18">
      <c r="B1840" s="2"/>
      <c r="L1840" s="35" t="str">
        <f t="shared" si="112"/>
        <v/>
      </c>
      <c r="M1840" s="34" t="str">
        <f t="shared" si="113"/>
        <v/>
      </c>
      <c r="N1840" s="35" t="str">
        <f t="shared" si="114"/>
        <v/>
      </c>
      <c r="O1840" s="35" t="str">
        <f t="shared" si="115"/>
        <v/>
      </c>
    </row>
    <row r="1841" spans="2:15" ht="18">
      <c r="B1841" s="2"/>
      <c r="L1841" s="35" t="str">
        <f t="shared" si="112"/>
        <v/>
      </c>
      <c r="M1841" s="34" t="str">
        <f t="shared" si="113"/>
        <v/>
      </c>
      <c r="N1841" s="35" t="str">
        <f t="shared" si="114"/>
        <v/>
      </c>
      <c r="O1841" s="35" t="str">
        <f t="shared" si="115"/>
        <v/>
      </c>
    </row>
    <row r="1842" spans="2:15" ht="18">
      <c r="B1842" s="2"/>
      <c r="L1842" s="35" t="str">
        <f t="shared" si="112"/>
        <v/>
      </c>
      <c r="M1842" s="34" t="str">
        <f t="shared" si="113"/>
        <v/>
      </c>
      <c r="N1842" s="35" t="str">
        <f t="shared" si="114"/>
        <v/>
      </c>
      <c r="O1842" s="35" t="str">
        <f t="shared" si="115"/>
        <v/>
      </c>
    </row>
    <row r="1843" spans="2:15" ht="18">
      <c r="B1843" s="2"/>
      <c r="L1843" s="35" t="str">
        <f t="shared" si="112"/>
        <v/>
      </c>
      <c r="M1843" s="34" t="str">
        <f t="shared" si="113"/>
        <v/>
      </c>
      <c r="N1843" s="35" t="str">
        <f t="shared" si="114"/>
        <v/>
      </c>
      <c r="O1843" s="35" t="str">
        <f t="shared" si="115"/>
        <v/>
      </c>
    </row>
    <row r="1844" spans="2:15" ht="18">
      <c r="B1844" s="2"/>
      <c r="L1844" s="35" t="str">
        <f t="shared" si="112"/>
        <v/>
      </c>
      <c r="M1844" s="34" t="str">
        <f t="shared" si="113"/>
        <v/>
      </c>
      <c r="N1844" s="35" t="str">
        <f t="shared" si="114"/>
        <v/>
      </c>
      <c r="O1844" s="35" t="str">
        <f t="shared" si="115"/>
        <v/>
      </c>
    </row>
    <row r="1845" spans="2:15" ht="18">
      <c r="B1845" s="2"/>
      <c r="L1845" s="35" t="str">
        <f t="shared" si="112"/>
        <v/>
      </c>
      <c r="M1845" s="34" t="str">
        <f t="shared" si="113"/>
        <v/>
      </c>
      <c r="N1845" s="35" t="str">
        <f t="shared" si="114"/>
        <v/>
      </c>
      <c r="O1845" s="35" t="str">
        <f t="shared" si="115"/>
        <v/>
      </c>
    </row>
    <row r="1846" spans="2:15" ht="18">
      <c r="B1846" s="2"/>
      <c r="L1846" s="35" t="str">
        <f t="shared" si="112"/>
        <v/>
      </c>
      <c r="M1846" s="34" t="str">
        <f t="shared" si="113"/>
        <v/>
      </c>
      <c r="N1846" s="35" t="str">
        <f t="shared" si="114"/>
        <v/>
      </c>
      <c r="O1846" s="35" t="str">
        <f t="shared" si="115"/>
        <v/>
      </c>
    </row>
    <row r="1847" spans="2:15" ht="18">
      <c r="B1847" s="2"/>
      <c r="L1847" s="35" t="str">
        <f t="shared" si="112"/>
        <v/>
      </c>
      <c r="M1847" s="34" t="str">
        <f t="shared" si="113"/>
        <v/>
      </c>
      <c r="N1847" s="35" t="str">
        <f t="shared" si="114"/>
        <v/>
      </c>
      <c r="O1847" s="35" t="str">
        <f t="shared" si="115"/>
        <v/>
      </c>
    </row>
    <row r="1848" spans="2:15" ht="18">
      <c r="B1848" s="2"/>
      <c r="L1848" s="35" t="str">
        <f t="shared" si="112"/>
        <v/>
      </c>
      <c r="M1848" s="34" t="str">
        <f t="shared" si="113"/>
        <v/>
      </c>
      <c r="N1848" s="35" t="str">
        <f t="shared" si="114"/>
        <v/>
      </c>
      <c r="O1848" s="35" t="str">
        <f t="shared" si="115"/>
        <v/>
      </c>
    </row>
    <row r="1849" spans="2:15" ht="18">
      <c r="B1849" s="2"/>
      <c r="L1849" s="35" t="str">
        <f t="shared" si="112"/>
        <v/>
      </c>
      <c r="M1849" s="34" t="str">
        <f t="shared" si="113"/>
        <v/>
      </c>
      <c r="N1849" s="35" t="str">
        <f t="shared" si="114"/>
        <v/>
      </c>
      <c r="O1849" s="35" t="str">
        <f t="shared" si="115"/>
        <v/>
      </c>
    </row>
    <row r="1850" spans="2:15" ht="18">
      <c r="B1850" s="2"/>
      <c r="L1850" s="35" t="str">
        <f t="shared" si="112"/>
        <v/>
      </c>
      <c r="M1850" s="34" t="str">
        <f t="shared" si="113"/>
        <v/>
      </c>
      <c r="N1850" s="35" t="str">
        <f t="shared" si="114"/>
        <v/>
      </c>
      <c r="O1850" s="35" t="str">
        <f t="shared" si="115"/>
        <v/>
      </c>
    </row>
    <row r="1851" spans="2:15" ht="18">
      <c r="B1851" s="2"/>
      <c r="L1851" s="35" t="str">
        <f t="shared" si="112"/>
        <v/>
      </c>
      <c r="M1851" s="34" t="str">
        <f t="shared" si="113"/>
        <v/>
      </c>
      <c r="N1851" s="35" t="str">
        <f t="shared" si="114"/>
        <v/>
      </c>
      <c r="O1851" s="35" t="str">
        <f t="shared" si="115"/>
        <v/>
      </c>
    </row>
    <row r="1852" spans="2:15" ht="18">
      <c r="B1852" s="2"/>
      <c r="L1852" s="35" t="str">
        <f t="shared" si="112"/>
        <v/>
      </c>
      <c r="M1852" s="34" t="str">
        <f t="shared" si="113"/>
        <v/>
      </c>
      <c r="N1852" s="35" t="str">
        <f t="shared" si="114"/>
        <v/>
      </c>
      <c r="O1852" s="35" t="str">
        <f t="shared" si="115"/>
        <v/>
      </c>
    </row>
    <row r="1853" spans="2:15" ht="18">
      <c r="B1853" s="2"/>
      <c r="L1853" s="35" t="str">
        <f t="shared" si="112"/>
        <v/>
      </c>
      <c r="M1853" s="34" t="str">
        <f t="shared" si="113"/>
        <v/>
      </c>
      <c r="N1853" s="35" t="str">
        <f t="shared" si="114"/>
        <v/>
      </c>
      <c r="O1853" s="35" t="str">
        <f t="shared" si="115"/>
        <v/>
      </c>
    </row>
    <row r="1854" spans="2:15" ht="18">
      <c r="B1854" s="2"/>
      <c r="L1854" s="35" t="str">
        <f t="shared" si="112"/>
        <v/>
      </c>
      <c r="M1854" s="34" t="str">
        <f t="shared" si="113"/>
        <v/>
      </c>
      <c r="N1854" s="35" t="str">
        <f t="shared" si="114"/>
        <v/>
      </c>
      <c r="O1854" s="35" t="str">
        <f t="shared" si="115"/>
        <v/>
      </c>
    </row>
    <row r="1855" spans="2:15" ht="18">
      <c r="B1855" s="2"/>
      <c r="L1855" s="35" t="str">
        <f t="shared" si="112"/>
        <v/>
      </c>
      <c r="M1855" s="34" t="str">
        <f t="shared" si="113"/>
        <v/>
      </c>
      <c r="N1855" s="35" t="str">
        <f t="shared" si="114"/>
        <v/>
      </c>
      <c r="O1855" s="35" t="str">
        <f t="shared" si="115"/>
        <v/>
      </c>
    </row>
    <row r="1856" spans="2:15" ht="18">
      <c r="B1856" s="2"/>
      <c r="L1856" s="35" t="str">
        <f t="shared" si="112"/>
        <v/>
      </c>
      <c r="M1856" s="34" t="str">
        <f t="shared" si="113"/>
        <v/>
      </c>
      <c r="N1856" s="35" t="str">
        <f t="shared" si="114"/>
        <v/>
      </c>
      <c r="O1856" s="35" t="str">
        <f t="shared" si="115"/>
        <v/>
      </c>
    </row>
    <row r="1857" spans="2:15" ht="18">
      <c r="B1857" s="2"/>
      <c r="L1857" s="35" t="str">
        <f t="shared" si="112"/>
        <v/>
      </c>
      <c r="M1857" s="34" t="str">
        <f t="shared" si="113"/>
        <v/>
      </c>
      <c r="N1857" s="35" t="str">
        <f t="shared" si="114"/>
        <v/>
      </c>
      <c r="O1857" s="35" t="str">
        <f t="shared" si="115"/>
        <v/>
      </c>
    </row>
    <row r="1858" spans="2:15" ht="18">
      <c r="B1858" s="2"/>
      <c r="L1858" s="35" t="str">
        <f t="shared" ref="L1858:L1921" si="116">IF($A1858="","",$D1858&amp;" ("&amp;$G1858&amp;")")</f>
        <v/>
      </c>
      <c r="M1858" s="34" t="str">
        <f t="shared" ref="M1858:M1921" si="117">IF($A1858="","",RIGHT(YEAR($F1858),2))</f>
        <v/>
      </c>
      <c r="N1858" s="35" t="str">
        <f t="shared" ref="N1858:N1921" si="118">IF($A1858="","",$J1858&amp;" "&amp;$I1858&amp;" ("&amp;$M1858&amp;")")</f>
        <v/>
      </c>
      <c r="O1858" s="35" t="str">
        <f t="shared" ref="O1858:O1921" si="119">IF($A1858="","",200000000+$A1858)</f>
        <v/>
      </c>
    </row>
    <row r="1859" spans="2:15" ht="18">
      <c r="B1859" s="2"/>
      <c r="L1859" s="35" t="str">
        <f t="shared" si="116"/>
        <v/>
      </c>
      <c r="M1859" s="34" t="str">
        <f t="shared" si="117"/>
        <v/>
      </c>
      <c r="N1859" s="35" t="str">
        <f t="shared" si="118"/>
        <v/>
      </c>
      <c r="O1859" s="35" t="str">
        <f t="shared" si="119"/>
        <v/>
      </c>
    </row>
    <row r="1860" spans="2:15" ht="18">
      <c r="B1860" s="2"/>
      <c r="L1860" s="35" t="str">
        <f t="shared" si="116"/>
        <v/>
      </c>
      <c r="M1860" s="34" t="str">
        <f t="shared" si="117"/>
        <v/>
      </c>
      <c r="N1860" s="35" t="str">
        <f t="shared" si="118"/>
        <v/>
      </c>
      <c r="O1860" s="35" t="str">
        <f t="shared" si="119"/>
        <v/>
      </c>
    </row>
    <row r="1861" spans="2:15" ht="18">
      <c r="B1861" s="2"/>
      <c r="L1861" s="35" t="str">
        <f t="shared" si="116"/>
        <v/>
      </c>
      <c r="M1861" s="34" t="str">
        <f t="shared" si="117"/>
        <v/>
      </c>
      <c r="N1861" s="35" t="str">
        <f t="shared" si="118"/>
        <v/>
      </c>
      <c r="O1861" s="35" t="str">
        <f t="shared" si="119"/>
        <v/>
      </c>
    </row>
    <row r="1862" spans="2:15" ht="18">
      <c r="B1862" s="2"/>
      <c r="L1862" s="35" t="str">
        <f t="shared" si="116"/>
        <v/>
      </c>
      <c r="M1862" s="34" t="str">
        <f t="shared" si="117"/>
        <v/>
      </c>
      <c r="N1862" s="35" t="str">
        <f t="shared" si="118"/>
        <v/>
      </c>
      <c r="O1862" s="35" t="str">
        <f t="shared" si="119"/>
        <v/>
      </c>
    </row>
    <row r="1863" spans="2:15" ht="18">
      <c r="B1863" s="2"/>
      <c r="L1863" s="35" t="str">
        <f t="shared" si="116"/>
        <v/>
      </c>
      <c r="M1863" s="34" t="str">
        <f t="shared" si="117"/>
        <v/>
      </c>
      <c r="N1863" s="35" t="str">
        <f t="shared" si="118"/>
        <v/>
      </c>
      <c r="O1863" s="35" t="str">
        <f t="shared" si="119"/>
        <v/>
      </c>
    </row>
    <row r="1864" spans="2:15" ht="18">
      <c r="B1864" s="2"/>
      <c r="L1864" s="35" t="str">
        <f t="shared" si="116"/>
        <v/>
      </c>
      <c r="M1864" s="34" t="str">
        <f t="shared" si="117"/>
        <v/>
      </c>
      <c r="N1864" s="35" t="str">
        <f t="shared" si="118"/>
        <v/>
      </c>
      <c r="O1864" s="35" t="str">
        <f t="shared" si="119"/>
        <v/>
      </c>
    </row>
    <row r="1865" spans="2:15" ht="18">
      <c r="B1865" s="2"/>
      <c r="L1865" s="35" t="str">
        <f t="shared" si="116"/>
        <v/>
      </c>
      <c r="M1865" s="34" t="str">
        <f t="shared" si="117"/>
        <v/>
      </c>
      <c r="N1865" s="35" t="str">
        <f t="shared" si="118"/>
        <v/>
      </c>
      <c r="O1865" s="35" t="str">
        <f t="shared" si="119"/>
        <v/>
      </c>
    </row>
    <row r="1866" spans="2:15" ht="18">
      <c r="B1866" s="2"/>
      <c r="L1866" s="35" t="str">
        <f t="shared" si="116"/>
        <v/>
      </c>
      <c r="M1866" s="34" t="str">
        <f t="shared" si="117"/>
        <v/>
      </c>
      <c r="N1866" s="35" t="str">
        <f t="shared" si="118"/>
        <v/>
      </c>
      <c r="O1866" s="35" t="str">
        <f t="shared" si="119"/>
        <v/>
      </c>
    </row>
    <row r="1867" spans="2:15" ht="18">
      <c r="B1867" s="2"/>
      <c r="L1867" s="35" t="str">
        <f t="shared" si="116"/>
        <v/>
      </c>
      <c r="M1867" s="34" t="str">
        <f t="shared" si="117"/>
        <v/>
      </c>
      <c r="N1867" s="35" t="str">
        <f t="shared" si="118"/>
        <v/>
      </c>
      <c r="O1867" s="35" t="str">
        <f t="shared" si="119"/>
        <v/>
      </c>
    </row>
    <row r="1868" spans="2:15" ht="18">
      <c r="B1868" s="2"/>
      <c r="L1868" s="35" t="str">
        <f t="shared" si="116"/>
        <v/>
      </c>
      <c r="M1868" s="34" t="str">
        <f t="shared" si="117"/>
        <v/>
      </c>
      <c r="N1868" s="35" t="str">
        <f t="shared" si="118"/>
        <v/>
      </c>
      <c r="O1868" s="35" t="str">
        <f t="shared" si="119"/>
        <v/>
      </c>
    </row>
    <row r="1869" spans="2:15" ht="18">
      <c r="B1869" s="2"/>
      <c r="L1869" s="35" t="str">
        <f t="shared" si="116"/>
        <v/>
      </c>
      <c r="M1869" s="34" t="str">
        <f t="shared" si="117"/>
        <v/>
      </c>
      <c r="N1869" s="35" t="str">
        <f t="shared" si="118"/>
        <v/>
      </c>
      <c r="O1869" s="35" t="str">
        <f t="shared" si="119"/>
        <v/>
      </c>
    </row>
    <row r="1870" spans="2:15" ht="18">
      <c r="B1870" s="2"/>
      <c r="L1870" s="35" t="str">
        <f t="shared" si="116"/>
        <v/>
      </c>
      <c r="M1870" s="34" t="str">
        <f t="shared" si="117"/>
        <v/>
      </c>
      <c r="N1870" s="35" t="str">
        <f t="shared" si="118"/>
        <v/>
      </c>
      <c r="O1870" s="35" t="str">
        <f t="shared" si="119"/>
        <v/>
      </c>
    </row>
    <row r="1871" spans="2:15" ht="18">
      <c r="B1871" s="2"/>
      <c r="L1871" s="35" t="str">
        <f t="shared" si="116"/>
        <v/>
      </c>
      <c r="M1871" s="34" t="str">
        <f t="shared" si="117"/>
        <v/>
      </c>
      <c r="N1871" s="35" t="str">
        <f t="shared" si="118"/>
        <v/>
      </c>
      <c r="O1871" s="35" t="str">
        <f t="shared" si="119"/>
        <v/>
      </c>
    </row>
    <row r="1872" spans="2:15" ht="18">
      <c r="B1872" s="2"/>
      <c r="L1872" s="35" t="str">
        <f t="shared" si="116"/>
        <v/>
      </c>
      <c r="M1872" s="34" t="str">
        <f t="shared" si="117"/>
        <v/>
      </c>
      <c r="N1872" s="35" t="str">
        <f t="shared" si="118"/>
        <v/>
      </c>
      <c r="O1872" s="35" t="str">
        <f t="shared" si="119"/>
        <v/>
      </c>
    </row>
    <row r="1873" spans="2:15" ht="18">
      <c r="B1873" s="2"/>
      <c r="L1873" s="35" t="str">
        <f t="shared" si="116"/>
        <v/>
      </c>
      <c r="M1873" s="34" t="str">
        <f t="shared" si="117"/>
        <v/>
      </c>
      <c r="N1873" s="35" t="str">
        <f t="shared" si="118"/>
        <v/>
      </c>
      <c r="O1873" s="35" t="str">
        <f t="shared" si="119"/>
        <v/>
      </c>
    </row>
    <row r="1874" spans="2:15" ht="18">
      <c r="B1874" s="2"/>
      <c r="L1874" s="35" t="str">
        <f t="shared" si="116"/>
        <v/>
      </c>
      <c r="M1874" s="34" t="str">
        <f t="shared" si="117"/>
        <v/>
      </c>
      <c r="N1874" s="35" t="str">
        <f t="shared" si="118"/>
        <v/>
      </c>
      <c r="O1874" s="35" t="str">
        <f t="shared" si="119"/>
        <v/>
      </c>
    </row>
    <row r="1875" spans="2:15" ht="18">
      <c r="B1875" s="2"/>
      <c r="L1875" s="35" t="str">
        <f t="shared" si="116"/>
        <v/>
      </c>
      <c r="M1875" s="34" t="str">
        <f t="shared" si="117"/>
        <v/>
      </c>
      <c r="N1875" s="35" t="str">
        <f t="shared" si="118"/>
        <v/>
      </c>
      <c r="O1875" s="35" t="str">
        <f t="shared" si="119"/>
        <v/>
      </c>
    </row>
    <row r="1876" spans="2:15" ht="18">
      <c r="B1876" s="2"/>
      <c r="L1876" s="35" t="str">
        <f t="shared" si="116"/>
        <v/>
      </c>
      <c r="M1876" s="34" t="str">
        <f t="shared" si="117"/>
        <v/>
      </c>
      <c r="N1876" s="35" t="str">
        <f t="shared" si="118"/>
        <v/>
      </c>
      <c r="O1876" s="35" t="str">
        <f t="shared" si="119"/>
        <v/>
      </c>
    </row>
    <row r="1877" spans="2:15" ht="18">
      <c r="B1877" s="2"/>
      <c r="L1877" s="35" t="str">
        <f t="shared" si="116"/>
        <v/>
      </c>
      <c r="M1877" s="34" t="str">
        <f t="shared" si="117"/>
        <v/>
      </c>
      <c r="N1877" s="35" t="str">
        <f t="shared" si="118"/>
        <v/>
      </c>
      <c r="O1877" s="35" t="str">
        <f t="shared" si="119"/>
        <v/>
      </c>
    </row>
    <row r="1878" spans="2:15" ht="18">
      <c r="B1878" s="2"/>
      <c r="L1878" s="35" t="str">
        <f t="shared" si="116"/>
        <v/>
      </c>
      <c r="M1878" s="34" t="str">
        <f t="shared" si="117"/>
        <v/>
      </c>
      <c r="N1878" s="35" t="str">
        <f t="shared" si="118"/>
        <v/>
      </c>
      <c r="O1878" s="35" t="str">
        <f t="shared" si="119"/>
        <v/>
      </c>
    </row>
    <row r="1879" spans="2:15" ht="18">
      <c r="B1879" s="2"/>
      <c r="L1879" s="35" t="str">
        <f t="shared" si="116"/>
        <v/>
      </c>
      <c r="M1879" s="34" t="str">
        <f t="shared" si="117"/>
        <v/>
      </c>
      <c r="N1879" s="35" t="str">
        <f t="shared" si="118"/>
        <v/>
      </c>
      <c r="O1879" s="35" t="str">
        <f t="shared" si="119"/>
        <v/>
      </c>
    </row>
    <row r="1880" spans="2:15" ht="18">
      <c r="B1880" s="2"/>
      <c r="L1880" s="35" t="str">
        <f t="shared" si="116"/>
        <v/>
      </c>
      <c r="M1880" s="34" t="str">
        <f t="shared" si="117"/>
        <v/>
      </c>
      <c r="N1880" s="35" t="str">
        <f t="shared" si="118"/>
        <v/>
      </c>
      <c r="O1880" s="35" t="str">
        <f t="shared" si="119"/>
        <v/>
      </c>
    </row>
    <row r="1881" spans="2:15" ht="18">
      <c r="B1881" s="2"/>
      <c r="L1881" s="35" t="str">
        <f t="shared" si="116"/>
        <v/>
      </c>
      <c r="M1881" s="34" t="str">
        <f t="shared" si="117"/>
        <v/>
      </c>
      <c r="N1881" s="35" t="str">
        <f t="shared" si="118"/>
        <v/>
      </c>
      <c r="O1881" s="35" t="str">
        <f t="shared" si="119"/>
        <v/>
      </c>
    </row>
    <row r="1882" spans="2:15" ht="18">
      <c r="B1882" s="2"/>
      <c r="L1882" s="35" t="str">
        <f t="shared" si="116"/>
        <v/>
      </c>
      <c r="M1882" s="34" t="str">
        <f t="shared" si="117"/>
        <v/>
      </c>
      <c r="N1882" s="35" t="str">
        <f t="shared" si="118"/>
        <v/>
      </c>
      <c r="O1882" s="35" t="str">
        <f t="shared" si="119"/>
        <v/>
      </c>
    </row>
    <row r="1883" spans="2:15" ht="18">
      <c r="B1883" s="2"/>
      <c r="L1883" s="35" t="str">
        <f t="shared" si="116"/>
        <v/>
      </c>
      <c r="M1883" s="34" t="str">
        <f t="shared" si="117"/>
        <v/>
      </c>
      <c r="N1883" s="35" t="str">
        <f t="shared" si="118"/>
        <v/>
      </c>
      <c r="O1883" s="35" t="str">
        <f t="shared" si="119"/>
        <v/>
      </c>
    </row>
    <row r="1884" spans="2:15" ht="18">
      <c r="B1884" s="2"/>
      <c r="L1884" s="35" t="str">
        <f t="shared" si="116"/>
        <v/>
      </c>
      <c r="M1884" s="34" t="str">
        <f t="shared" si="117"/>
        <v/>
      </c>
      <c r="N1884" s="35" t="str">
        <f t="shared" si="118"/>
        <v/>
      </c>
      <c r="O1884" s="35" t="str">
        <f t="shared" si="119"/>
        <v/>
      </c>
    </row>
    <row r="1885" spans="2:15" ht="18">
      <c r="B1885" s="2"/>
      <c r="L1885" s="35" t="str">
        <f t="shared" si="116"/>
        <v/>
      </c>
      <c r="M1885" s="34" t="str">
        <f t="shared" si="117"/>
        <v/>
      </c>
      <c r="N1885" s="35" t="str">
        <f t="shared" si="118"/>
        <v/>
      </c>
      <c r="O1885" s="35" t="str">
        <f t="shared" si="119"/>
        <v/>
      </c>
    </row>
    <row r="1886" spans="2:15" ht="18">
      <c r="B1886" s="2"/>
      <c r="L1886" s="35" t="str">
        <f t="shared" si="116"/>
        <v/>
      </c>
      <c r="M1886" s="34" t="str">
        <f t="shared" si="117"/>
        <v/>
      </c>
      <c r="N1886" s="35" t="str">
        <f t="shared" si="118"/>
        <v/>
      </c>
      <c r="O1886" s="35" t="str">
        <f t="shared" si="119"/>
        <v/>
      </c>
    </row>
    <row r="1887" spans="2:15" ht="18">
      <c r="B1887" s="2"/>
      <c r="L1887" s="35" t="str">
        <f t="shared" si="116"/>
        <v/>
      </c>
      <c r="M1887" s="34" t="str">
        <f t="shared" si="117"/>
        <v/>
      </c>
      <c r="N1887" s="35" t="str">
        <f t="shared" si="118"/>
        <v/>
      </c>
      <c r="O1887" s="35" t="str">
        <f t="shared" si="119"/>
        <v/>
      </c>
    </row>
    <row r="1888" spans="2:15" ht="18">
      <c r="B1888" s="2"/>
      <c r="L1888" s="35" t="str">
        <f t="shared" si="116"/>
        <v/>
      </c>
      <c r="M1888" s="34" t="str">
        <f t="shared" si="117"/>
        <v/>
      </c>
      <c r="N1888" s="35" t="str">
        <f t="shared" si="118"/>
        <v/>
      </c>
      <c r="O1888" s="35" t="str">
        <f t="shared" si="119"/>
        <v/>
      </c>
    </row>
    <row r="1889" spans="2:15" ht="18">
      <c r="B1889" s="2"/>
      <c r="L1889" s="35" t="str">
        <f t="shared" si="116"/>
        <v/>
      </c>
      <c r="M1889" s="34" t="str">
        <f t="shared" si="117"/>
        <v/>
      </c>
      <c r="N1889" s="35" t="str">
        <f t="shared" si="118"/>
        <v/>
      </c>
      <c r="O1889" s="35" t="str">
        <f t="shared" si="119"/>
        <v/>
      </c>
    </row>
    <row r="1890" spans="2:15" ht="18">
      <c r="B1890" s="2"/>
      <c r="L1890" s="35" t="str">
        <f t="shared" si="116"/>
        <v/>
      </c>
      <c r="M1890" s="34" t="str">
        <f t="shared" si="117"/>
        <v/>
      </c>
      <c r="N1890" s="35" t="str">
        <f t="shared" si="118"/>
        <v/>
      </c>
      <c r="O1890" s="35" t="str">
        <f t="shared" si="119"/>
        <v/>
      </c>
    </row>
    <row r="1891" spans="2:15" ht="18">
      <c r="B1891" s="2"/>
      <c r="L1891" s="35" t="str">
        <f t="shared" si="116"/>
        <v/>
      </c>
      <c r="M1891" s="34" t="str">
        <f t="shared" si="117"/>
        <v/>
      </c>
      <c r="N1891" s="35" t="str">
        <f t="shared" si="118"/>
        <v/>
      </c>
      <c r="O1891" s="35" t="str">
        <f t="shared" si="119"/>
        <v/>
      </c>
    </row>
    <row r="1892" spans="2:15" ht="18">
      <c r="B1892" s="2"/>
      <c r="L1892" s="35" t="str">
        <f t="shared" si="116"/>
        <v/>
      </c>
      <c r="M1892" s="34" t="str">
        <f t="shared" si="117"/>
        <v/>
      </c>
      <c r="N1892" s="35" t="str">
        <f t="shared" si="118"/>
        <v/>
      </c>
      <c r="O1892" s="35" t="str">
        <f t="shared" si="119"/>
        <v/>
      </c>
    </row>
    <row r="1893" spans="2:15" ht="18">
      <c r="B1893" s="2"/>
      <c r="L1893" s="35" t="str">
        <f t="shared" si="116"/>
        <v/>
      </c>
      <c r="M1893" s="34" t="str">
        <f t="shared" si="117"/>
        <v/>
      </c>
      <c r="N1893" s="35" t="str">
        <f t="shared" si="118"/>
        <v/>
      </c>
      <c r="O1893" s="35" t="str">
        <f t="shared" si="119"/>
        <v/>
      </c>
    </row>
    <row r="1894" spans="2:15" ht="18">
      <c r="B1894" s="2"/>
      <c r="L1894" s="35" t="str">
        <f t="shared" si="116"/>
        <v/>
      </c>
      <c r="M1894" s="34" t="str">
        <f t="shared" si="117"/>
        <v/>
      </c>
      <c r="N1894" s="35" t="str">
        <f t="shared" si="118"/>
        <v/>
      </c>
      <c r="O1894" s="35" t="str">
        <f t="shared" si="119"/>
        <v/>
      </c>
    </row>
    <row r="1895" spans="2:15" ht="18">
      <c r="B1895" s="2"/>
      <c r="L1895" s="35" t="str">
        <f t="shared" si="116"/>
        <v/>
      </c>
      <c r="M1895" s="34" t="str">
        <f t="shared" si="117"/>
        <v/>
      </c>
      <c r="N1895" s="35" t="str">
        <f t="shared" si="118"/>
        <v/>
      </c>
      <c r="O1895" s="35" t="str">
        <f t="shared" si="119"/>
        <v/>
      </c>
    </row>
    <row r="1896" spans="2:15" ht="18">
      <c r="B1896" s="2"/>
      <c r="L1896" s="35" t="str">
        <f t="shared" si="116"/>
        <v/>
      </c>
      <c r="M1896" s="34" t="str">
        <f t="shared" si="117"/>
        <v/>
      </c>
      <c r="N1896" s="35" t="str">
        <f t="shared" si="118"/>
        <v/>
      </c>
      <c r="O1896" s="35" t="str">
        <f t="shared" si="119"/>
        <v/>
      </c>
    </row>
    <row r="1897" spans="2:15" ht="18">
      <c r="B1897" s="2"/>
      <c r="L1897" s="35" t="str">
        <f t="shared" si="116"/>
        <v/>
      </c>
      <c r="M1897" s="34" t="str">
        <f t="shared" si="117"/>
        <v/>
      </c>
      <c r="N1897" s="35" t="str">
        <f t="shared" si="118"/>
        <v/>
      </c>
      <c r="O1897" s="35" t="str">
        <f t="shared" si="119"/>
        <v/>
      </c>
    </row>
    <row r="1898" spans="2:15" ht="18">
      <c r="B1898" s="2"/>
      <c r="L1898" s="35" t="str">
        <f t="shared" si="116"/>
        <v/>
      </c>
      <c r="M1898" s="34" t="str">
        <f t="shared" si="117"/>
        <v/>
      </c>
      <c r="N1898" s="35" t="str">
        <f t="shared" si="118"/>
        <v/>
      </c>
      <c r="O1898" s="35" t="str">
        <f t="shared" si="119"/>
        <v/>
      </c>
    </row>
    <row r="1899" spans="2:15" ht="18">
      <c r="B1899" s="2"/>
      <c r="L1899" s="35" t="str">
        <f t="shared" si="116"/>
        <v/>
      </c>
      <c r="M1899" s="34" t="str">
        <f t="shared" si="117"/>
        <v/>
      </c>
      <c r="N1899" s="35" t="str">
        <f t="shared" si="118"/>
        <v/>
      </c>
      <c r="O1899" s="35" t="str">
        <f t="shared" si="119"/>
        <v/>
      </c>
    </row>
    <row r="1900" spans="2:15" ht="18">
      <c r="B1900" s="2"/>
      <c r="L1900" s="35" t="str">
        <f t="shared" si="116"/>
        <v/>
      </c>
      <c r="M1900" s="34" t="str">
        <f t="shared" si="117"/>
        <v/>
      </c>
      <c r="N1900" s="35" t="str">
        <f t="shared" si="118"/>
        <v/>
      </c>
      <c r="O1900" s="35" t="str">
        <f t="shared" si="119"/>
        <v/>
      </c>
    </row>
    <row r="1901" spans="2:15" ht="18">
      <c r="B1901" s="2"/>
      <c r="L1901" s="35" t="str">
        <f t="shared" si="116"/>
        <v/>
      </c>
      <c r="M1901" s="34" t="str">
        <f t="shared" si="117"/>
        <v/>
      </c>
      <c r="N1901" s="35" t="str">
        <f t="shared" si="118"/>
        <v/>
      </c>
      <c r="O1901" s="35" t="str">
        <f t="shared" si="119"/>
        <v/>
      </c>
    </row>
    <row r="1902" spans="2:15" ht="18">
      <c r="B1902" s="2"/>
      <c r="L1902" s="35" t="str">
        <f t="shared" si="116"/>
        <v/>
      </c>
      <c r="M1902" s="34" t="str">
        <f t="shared" si="117"/>
        <v/>
      </c>
      <c r="N1902" s="35" t="str">
        <f t="shared" si="118"/>
        <v/>
      </c>
      <c r="O1902" s="35" t="str">
        <f t="shared" si="119"/>
        <v/>
      </c>
    </row>
    <row r="1903" spans="2:15" ht="18">
      <c r="B1903" s="2"/>
      <c r="L1903" s="35" t="str">
        <f t="shared" si="116"/>
        <v/>
      </c>
      <c r="M1903" s="34" t="str">
        <f t="shared" si="117"/>
        <v/>
      </c>
      <c r="N1903" s="35" t="str">
        <f t="shared" si="118"/>
        <v/>
      </c>
      <c r="O1903" s="35" t="str">
        <f t="shared" si="119"/>
        <v/>
      </c>
    </row>
    <row r="1904" spans="2:15" ht="18">
      <c r="B1904" s="2"/>
      <c r="L1904" s="35" t="str">
        <f t="shared" si="116"/>
        <v/>
      </c>
      <c r="M1904" s="34" t="str">
        <f t="shared" si="117"/>
        <v/>
      </c>
      <c r="N1904" s="35" t="str">
        <f t="shared" si="118"/>
        <v/>
      </c>
      <c r="O1904" s="35" t="str">
        <f t="shared" si="119"/>
        <v/>
      </c>
    </row>
    <row r="1905" spans="2:15" ht="18">
      <c r="B1905" s="2"/>
      <c r="L1905" s="35" t="str">
        <f t="shared" si="116"/>
        <v/>
      </c>
      <c r="M1905" s="34" t="str">
        <f t="shared" si="117"/>
        <v/>
      </c>
      <c r="N1905" s="35" t="str">
        <f t="shared" si="118"/>
        <v/>
      </c>
      <c r="O1905" s="35" t="str">
        <f t="shared" si="119"/>
        <v/>
      </c>
    </row>
    <row r="1906" spans="2:15" ht="18">
      <c r="B1906" s="2"/>
      <c r="L1906" s="35" t="str">
        <f t="shared" si="116"/>
        <v/>
      </c>
      <c r="M1906" s="34" t="str">
        <f t="shared" si="117"/>
        <v/>
      </c>
      <c r="N1906" s="35" t="str">
        <f t="shared" si="118"/>
        <v/>
      </c>
      <c r="O1906" s="35" t="str">
        <f t="shared" si="119"/>
        <v/>
      </c>
    </row>
    <row r="1907" spans="2:15" ht="18">
      <c r="B1907" s="2"/>
      <c r="L1907" s="35" t="str">
        <f t="shared" si="116"/>
        <v/>
      </c>
      <c r="M1907" s="34" t="str">
        <f t="shared" si="117"/>
        <v/>
      </c>
      <c r="N1907" s="35" t="str">
        <f t="shared" si="118"/>
        <v/>
      </c>
      <c r="O1907" s="35" t="str">
        <f t="shared" si="119"/>
        <v/>
      </c>
    </row>
    <row r="1908" spans="2:15" ht="18">
      <c r="B1908" s="2"/>
      <c r="L1908" s="35" t="str">
        <f t="shared" si="116"/>
        <v/>
      </c>
      <c r="M1908" s="34" t="str">
        <f t="shared" si="117"/>
        <v/>
      </c>
      <c r="N1908" s="35" t="str">
        <f t="shared" si="118"/>
        <v/>
      </c>
      <c r="O1908" s="35" t="str">
        <f t="shared" si="119"/>
        <v/>
      </c>
    </row>
    <row r="1909" spans="2:15" ht="18">
      <c r="B1909" s="2"/>
      <c r="L1909" s="35" t="str">
        <f t="shared" si="116"/>
        <v/>
      </c>
      <c r="M1909" s="34" t="str">
        <f t="shared" si="117"/>
        <v/>
      </c>
      <c r="N1909" s="35" t="str">
        <f t="shared" si="118"/>
        <v/>
      </c>
      <c r="O1909" s="35" t="str">
        <f t="shared" si="119"/>
        <v/>
      </c>
    </row>
    <row r="1910" spans="2:15" ht="18">
      <c r="B1910" s="2"/>
      <c r="L1910" s="35" t="str">
        <f t="shared" si="116"/>
        <v/>
      </c>
      <c r="M1910" s="34" t="str">
        <f t="shared" si="117"/>
        <v/>
      </c>
      <c r="N1910" s="35" t="str">
        <f t="shared" si="118"/>
        <v/>
      </c>
      <c r="O1910" s="35" t="str">
        <f t="shared" si="119"/>
        <v/>
      </c>
    </row>
    <row r="1911" spans="2:15" ht="18">
      <c r="B1911" s="2"/>
      <c r="L1911" s="35" t="str">
        <f t="shared" si="116"/>
        <v/>
      </c>
      <c r="M1911" s="34" t="str">
        <f t="shared" si="117"/>
        <v/>
      </c>
      <c r="N1911" s="35" t="str">
        <f t="shared" si="118"/>
        <v/>
      </c>
      <c r="O1911" s="35" t="str">
        <f t="shared" si="119"/>
        <v/>
      </c>
    </row>
    <row r="1912" spans="2:15" ht="18">
      <c r="B1912" s="2"/>
      <c r="L1912" s="35" t="str">
        <f t="shared" si="116"/>
        <v/>
      </c>
      <c r="M1912" s="34" t="str">
        <f t="shared" si="117"/>
        <v/>
      </c>
      <c r="N1912" s="35" t="str">
        <f t="shared" si="118"/>
        <v/>
      </c>
      <c r="O1912" s="35" t="str">
        <f t="shared" si="119"/>
        <v/>
      </c>
    </row>
    <row r="1913" spans="2:15" ht="18">
      <c r="B1913" s="2"/>
      <c r="L1913" s="35" t="str">
        <f t="shared" si="116"/>
        <v/>
      </c>
      <c r="M1913" s="34" t="str">
        <f t="shared" si="117"/>
        <v/>
      </c>
      <c r="N1913" s="35" t="str">
        <f t="shared" si="118"/>
        <v/>
      </c>
      <c r="O1913" s="35" t="str">
        <f t="shared" si="119"/>
        <v/>
      </c>
    </row>
    <row r="1914" spans="2:15" ht="18">
      <c r="B1914" s="2"/>
      <c r="L1914" s="35" t="str">
        <f t="shared" si="116"/>
        <v/>
      </c>
      <c r="M1914" s="34" t="str">
        <f t="shared" si="117"/>
        <v/>
      </c>
      <c r="N1914" s="35" t="str">
        <f t="shared" si="118"/>
        <v/>
      </c>
      <c r="O1914" s="35" t="str">
        <f t="shared" si="119"/>
        <v/>
      </c>
    </row>
    <row r="1915" spans="2:15" ht="18">
      <c r="B1915" s="2"/>
      <c r="L1915" s="35" t="str">
        <f t="shared" si="116"/>
        <v/>
      </c>
      <c r="M1915" s="34" t="str">
        <f t="shared" si="117"/>
        <v/>
      </c>
      <c r="N1915" s="35" t="str">
        <f t="shared" si="118"/>
        <v/>
      </c>
      <c r="O1915" s="35" t="str">
        <f t="shared" si="119"/>
        <v/>
      </c>
    </row>
    <row r="1916" spans="2:15" ht="18">
      <c r="B1916" s="2"/>
      <c r="L1916" s="35" t="str">
        <f t="shared" si="116"/>
        <v/>
      </c>
      <c r="M1916" s="34" t="str">
        <f t="shared" si="117"/>
        <v/>
      </c>
      <c r="N1916" s="35" t="str">
        <f t="shared" si="118"/>
        <v/>
      </c>
      <c r="O1916" s="35" t="str">
        <f t="shared" si="119"/>
        <v/>
      </c>
    </row>
    <row r="1917" spans="2:15" ht="18">
      <c r="B1917" s="2"/>
      <c r="L1917" s="35" t="str">
        <f t="shared" si="116"/>
        <v/>
      </c>
      <c r="M1917" s="34" t="str">
        <f t="shared" si="117"/>
        <v/>
      </c>
      <c r="N1917" s="35" t="str">
        <f t="shared" si="118"/>
        <v/>
      </c>
      <c r="O1917" s="35" t="str">
        <f t="shared" si="119"/>
        <v/>
      </c>
    </row>
    <row r="1918" spans="2:15" ht="18">
      <c r="B1918" s="2"/>
      <c r="L1918" s="35" t="str">
        <f t="shared" si="116"/>
        <v/>
      </c>
      <c r="M1918" s="34" t="str">
        <f t="shared" si="117"/>
        <v/>
      </c>
      <c r="N1918" s="35" t="str">
        <f t="shared" si="118"/>
        <v/>
      </c>
      <c r="O1918" s="35" t="str">
        <f t="shared" si="119"/>
        <v/>
      </c>
    </row>
    <row r="1919" spans="2:15" ht="18">
      <c r="B1919" s="2"/>
      <c r="L1919" s="35" t="str">
        <f t="shared" si="116"/>
        <v/>
      </c>
      <c r="M1919" s="34" t="str">
        <f t="shared" si="117"/>
        <v/>
      </c>
      <c r="N1919" s="35" t="str">
        <f t="shared" si="118"/>
        <v/>
      </c>
      <c r="O1919" s="35" t="str">
        <f t="shared" si="119"/>
        <v/>
      </c>
    </row>
    <row r="1920" spans="2:15" ht="18">
      <c r="B1920" s="2"/>
      <c r="L1920" s="35" t="str">
        <f t="shared" si="116"/>
        <v/>
      </c>
      <c r="M1920" s="34" t="str">
        <f t="shared" si="117"/>
        <v/>
      </c>
      <c r="N1920" s="35" t="str">
        <f t="shared" si="118"/>
        <v/>
      </c>
      <c r="O1920" s="35" t="str">
        <f t="shared" si="119"/>
        <v/>
      </c>
    </row>
    <row r="1921" spans="2:15" ht="18">
      <c r="B1921" s="2"/>
      <c r="L1921" s="35" t="str">
        <f t="shared" si="116"/>
        <v/>
      </c>
      <c r="M1921" s="34" t="str">
        <f t="shared" si="117"/>
        <v/>
      </c>
      <c r="N1921" s="35" t="str">
        <f t="shared" si="118"/>
        <v/>
      </c>
      <c r="O1921" s="35" t="str">
        <f t="shared" si="119"/>
        <v/>
      </c>
    </row>
    <row r="1922" spans="2:15" ht="18">
      <c r="B1922" s="2"/>
      <c r="L1922" s="35" t="str">
        <f t="shared" ref="L1922:L1982" si="120">IF($A1922="","",$D1922&amp;" ("&amp;$G1922&amp;")")</f>
        <v/>
      </c>
      <c r="M1922" s="34" t="str">
        <f t="shared" ref="M1922:M1982" si="121">IF($A1922="","",RIGHT(YEAR($F1922),2))</f>
        <v/>
      </c>
      <c r="N1922" s="35" t="str">
        <f t="shared" ref="N1922:N1982" si="122">IF($A1922="","",$J1922&amp;" "&amp;$I1922&amp;" ("&amp;$M1922&amp;")")</f>
        <v/>
      </c>
      <c r="O1922" s="35" t="str">
        <f t="shared" ref="O1922:O1982" si="123">IF($A1922="","",200000000+$A1922)</f>
        <v/>
      </c>
    </row>
    <row r="1923" spans="2:15" ht="18">
      <c r="B1923" s="2"/>
      <c r="L1923" s="35" t="str">
        <f t="shared" si="120"/>
        <v/>
      </c>
      <c r="M1923" s="34" t="str">
        <f t="shared" si="121"/>
        <v/>
      </c>
      <c r="N1923" s="35" t="str">
        <f t="shared" si="122"/>
        <v/>
      </c>
      <c r="O1923" s="35" t="str">
        <f t="shared" si="123"/>
        <v/>
      </c>
    </row>
    <row r="1924" spans="2:15" ht="18">
      <c r="B1924" s="2"/>
      <c r="L1924" s="35" t="str">
        <f t="shared" si="120"/>
        <v/>
      </c>
      <c r="M1924" s="34" t="str">
        <f t="shared" si="121"/>
        <v/>
      </c>
      <c r="N1924" s="35" t="str">
        <f t="shared" si="122"/>
        <v/>
      </c>
      <c r="O1924" s="35" t="str">
        <f t="shared" si="123"/>
        <v/>
      </c>
    </row>
    <row r="1925" spans="2:15" ht="18">
      <c r="B1925" s="2"/>
      <c r="L1925" s="35" t="str">
        <f t="shared" si="120"/>
        <v/>
      </c>
      <c r="M1925" s="34" t="str">
        <f t="shared" si="121"/>
        <v/>
      </c>
      <c r="N1925" s="35" t="str">
        <f t="shared" si="122"/>
        <v/>
      </c>
      <c r="O1925" s="35" t="str">
        <f t="shared" si="123"/>
        <v/>
      </c>
    </row>
    <row r="1926" spans="2:15" ht="18">
      <c r="B1926" s="2"/>
      <c r="L1926" s="35" t="str">
        <f t="shared" si="120"/>
        <v/>
      </c>
      <c r="M1926" s="34" t="str">
        <f t="shared" si="121"/>
        <v/>
      </c>
      <c r="N1926" s="35" t="str">
        <f t="shared" si="122"/>
        <v/>
      </c>
      <c r="O1926" s="35" t="str">
        <f t="shared" si="123"/>
        <v/>
      </c>
    </row>
    <row r="1927" spans="2:15" ht="18">
      <c r="B1927" s="2"/>
      <c r="L1927" s="35" t="str">
        <f t="shared" si="120"/>
        <v/>
      </c>
      <c r="M1927" s="34" t="str">
        <f t="shared" si="121"/>
        <v/>
      </c>
      <c r="N1927" s="35" t="str">
        <f t="shared" si="122"/>
        <v/>
      </c>
      <c r="O1927" s="35" t="str">
        <f t="shared" si="123"/>
        <v/>
      </c>
    </row>
    <row r="1928" spans="2:15" ht="18">
      <c r="B1928" s="2"/>
      <c r="L1928" s="35" t="str">
        <f t="shared" si="120"/>
        <v/>
      </c>
      <c r="M1928" s="34" t="str">
        <f t="shared" si="121"/>
        <v/>
      </c>
      <c r="N1928" s="35" t="str">
        <f t="shared" si="122"/>
        <v/>
      </c>
      <c r="O1928" s="35" t="str">
        <f t="shared" si="123"/>
        <v/>
      </c>
    </row>
    <row r="1929" spans="2:15" ht="18">
      <c r="B1929" s="2"/>
      <c r="L1929" s="35" t="str">
        <f t="shared" si="120"/>
        <v/>
      </c>
      <c r="M1929" s="34" t="str">
        <f t="shared" si="121"/>
        <v/>
      </c>
      <c r="N1929" s="35" t="str">
        <f t="shared" si="122"/>
        <v/>
      </c>
      <c r="O1929" s="35" t="str">
        <f t="shared" si="123"/>
        <v/>
      </c>
    </row>
    <row r="1930" spans="2:15" ht="18">
      <c r="B1930" s="2"/>
      <c r="L1930" s="35" t="str">
        <f t="shared" si="120"/>
        <v/>
      </c>
      <c r="M1930" s="34" t="str">
        <f t="shared" si="121"/>
        <v/>
      </c>
      <c r="N1930" s="35" t="str">
        <f t="shared" si="122"/>
        <v/>
      </c>
      <c r="O1930" s="35" t="str">
        <f t="shared" si="123"/>
        <v/>
      </c>
    </row>
    <row r="1931" spans="2:15" ht="18">
      <c r="B1931" s="2"/>
      <c r="L1931" s="35" t="str">
        <f t="shared" si="120"/>
        <v/>
      </c>
      <c r="M1931" s="34" t="str">
        <f t="shared" si="121"/>
        <v/>
      </c>
      <c r="N1931" s="35" t="str">
        <f t="shared" si="122"/>
        <v/>
      </c>
      <c r="O1931" s="35" t="str">
        <f t="shared" si="123"/>
        <v/>
      </c>
    </row>
    <row r="1932" spans="2:15" ht="18">
      <c r="B1932" s="2"/>
      <c r="L1932" s="35" t="str">
        <f t="shared" si="120"/>
        <v/>
      </c>
      <c r="M1932" s="34" t="str">
        <f t="shared" si="121"/>
        <v/>
      </c>
      <c r="N1932" s="35" t="str">
        <f t="shared" si="122"/>
        <v/>
      </c>
      <c r="O1932" s="35" t="str">
        <f t="shared" si="123"/>
        <v/>
      </c>
    </row>
    <row r="1933" spans="2:15" ht="18">
      <c r="B1933" s="2"/>
      <c r="L1933" s="35" t="str">
        <f t="shared" si="120"/>
        <v/>
      </c>
      <c r="M1933" s="34" t="str">
        <f t="shared" si="121"/>
        <v/>
      </c>
      <c r="N1933" s="35" t="str">
        <f t="shared" si="122"/>
        <v/>
      </c>
      <c r="O1933" s="35" t="str">
        <f t="shared" si="123"/>
        <v/>
      </c>
    </row>
    <row r="1934" spans="2:15" ht="18">
      <c r="B1934" s="2"/>
      <c r="L1934" s="35" t="str">
        <f t="shared" si="120"/>
        <v/>
      </c>
      <c r="M1934" s="34" t="str">
        <f t="shared" si="121"/>
        <v/>
      </c>
      <c r="N1934" s="35" t="str">
        <f t="shared" si="122"/>
        <v/>
      </c>
      <c r="O1934" s="35" t="str">
        <f t="shared" si="123"/>
        <v/>
      </c>
    </row>
    <row r="1935" spans="2:15" ht="18">
      <c r="B1935" s="2"/>
      <c r="L1935" s="35" t="str">
        <f t="shared" si="120"/>
        <v/>
      </c>
      <c r="M1935" s="34" t="str">
        <f t="shared" si="121"/>
        <v/>
      </c>
      <c r="N1935" s="35" t="str">
        <f t="shared" si="122"/>
        <v/>
      </c>
      <c r="O1935" s="35" t="str">
        <f t="shared" si="123"/>
        <v/>
      </c>
    </row>
    <row r="1936" spans="2:15" ht="18">
      <c r="B1936" s="2"/>
      <c r="L1936" s="35" t="str">
        <f t="shared" si="120"/>
        <v/>
      </c>
      <c r="M1936" s="34" t="str">
        <f t="shared" si="121"/>
        <v/>
      </c>
      <c r="N1936" s="35" t="str">
        <f t="shared" si="122"/>
        <v/>
      </c>
      <c r="O1936" s="35" t="str">
        <f t="shared" si="123"/>
        <v/>
      </c>
    </row>
    <row r="1937" spans="2:15" ht="18">
      <c r="B1937" s="2"/>
      <c r="L1937" s="35" t="str">
        <f t="shared" si="120"/>
        <v/>
      </c>
      <c r="M1937" s="34" t="str">
        <f t="shared" si="121"/>
        <v/>
      </c>
      <c r="N1937" s="35" t="str">
        <f t="shared" si="122"/>
        <v/>
      </c>
      <c r="O1937" s="35" t="str">
        <f t="shared" si="123"/>
        <v/>
      </c>
    </row>
    <row r="1938" spans="2:15" ht="18">
      <c r="B1938" s="2"/>
      <c r="L1938" s="35" t="str">
        <f t="shared" si="120"/>
        <v/>
      </c>
      <c r="M1938" s="34" t="str">
        <f t="shared" si="121"/>
        <v/>
      </c>
      <c r="N1938" s="35" t="str">
        <f t="shared" si="122"/>
        <v/>
      </c>
      <c r="O1938" s="35" t="str">
        <f t="shared" si="123"/>
        <v/>
      </c>
    </row>
    <row r="1939" spans="2:15" ht="18">
      <c r="B1939" s="2"/>
      <c r="L1939" s="35" t="str">
        <f t="shared" si="120"/>
        <v/>
      </c>
      <c r="M1939" s="34" t="str">
        <f t="shared" si="121"/>
        <v/>
      </c>
      <c r="N1939" s="35" t="str">
        <f t="shared" si="122"/>
        <v/>
      </c>
      <c r="O1939" s="35" t="str">
        <f t="shared" si="123"/>
        <v/>
      </c>
    </row>
    <row r="1940" spans="2:15" ht="18">
      <c r="B1940" s="2"/>
      <c r="L1940" s="35" t="str">
        <f t="shared" si="120"/>
        <v/>
      </c>
      <c r="M1940" s="34" t="str">
        <f t="shared" si="121"/>
        <v/>
      </c>
      <c r="N1940" s="35" t="str">
        <f t="shared" si="122"/>
        <v/>
      </c>
      <c r="O1940" s="35" t="str">
        <f t="shared" si="123"/>
        <v/>
      </c>
    </row>
    <row r="1941" spans="2:15" ht="18">
      <c r="B1941" s="2"/>
      <c r="L1941" s="35" t="str">
        <f t="shared" si="120"/>
        <v/>
      </c>
      <c r="M1941" s="34" t="str">
        <f t="shared" si="121"/>
        <v/>
      </c>
      <c r="N1941" s="35" t="str">
        <f t="shared" si="122"/>
        <v/>
      </c>
      <c r="O1941" s="35" t="str">
        <f t="shared" si="123"/>
        <v/>
      </c>
    </row>
    <row r="1942" spans="2:15" ht="18">
      <c r="B1942" s="2"/>
      <c r="L1942" s="35" t="str">
        <f t="shared" si="120"/>
        <v/>
      </c>
      <c r="M1942" s="34" t="str">
        <f t="shared" si="121"/>
        <v/>
      </c>
      <c r="N1942" s="35" t="str">
        <f t="shared" si="122"/>
        <v/>
      </c>
      <c r="O1942" s="35" t="str">
        <f t="shared" si="123"/>
        <v/>
      </c>
    </row>
    <row r="1943" spans="2:15" ht="18">
      <c r="B1943" s="2"/>
      <c r="L1943" s="35" t="str">
        <f t="shared" si="120"/>
        <v/>
      </c>
      <c r="M1943" s="34" t="str">
        <f t="shared" si="121"/>
        <v/>
      </c>
      <c r="N1943" s="35" t="str">
        <f t="shared" si="122"/>
        <v/>
      </c>
      <c r="O1943" s="35" t="str">
        <f t="shared" si="123"/>
        <v/>
      </c>
    </row>
    <row r="1944" spans="2:15" ht="18">
      <c r="B1944" s="2"/>
      <c r="L1944" s="35" t="str">
        <f t="shared" si="120"/>
        <v/>
      </c>
      <c r="M1944" s="34" t="str">
        <f t="shared" si="121"/>
        <v/>
      </c>
      <c r="N1944" s="35" t="str">
        <f t="shared" si="122"/>
        <v/>
      </c>
      <c r="O1944" s="35" t="str">
        <f t="shared" si="123"/>
        <v/>
      </c>
    </row>
    <row r="1945" spans="2:15" ht="18">
      <c r="B1945" s="2"/>
      <c r="L1945" s="35" t="str">
        <f t="shared" si="120"/>
        <v/>
      </c>
      <c r="M1945" s="34" t="str">
        <f t="shared" si="121"/>
        <v/>
      </c>
      <c r="N1945" s="35" t="str">
        <f t="shared" si="122"/>
        <v/>
      </c>
      <c r="O1945" s="35" t="str">
        <f t="shared" si="123"/>
        <v/>
      </c>
    </row>
    <row r="1946" spans="2:15" ht="18">
      <c r="B1946" s="2"/>
      <c r="L1946" s="35" t="str">
        <f t="shared" si="120"/>
        <v/>
      </c>
      <c r="M1946" s="34" t="str">
        <f t="shared" si="121"/>
        <v/>
      </c>
      <c r="N1946" s="35" t="str">
        <f t="shared" si="122"/>
        <v/>
      </c>
      <c r="O1946" s="35" t="str">
        <f t="shared" si="123"/>
        <v/>
      </c>
    </row>
    <row r="1947" spans="2:15" ht="18">
      <c r="B1947" s="2"/>
      <c r="L1947" s="35" t="str">
        <f t="shared" si="120"/>
        <v/>
      </c>
      <c r="M1947" s="34" t="str">
        <f t="shared" si="121"/>
        <v/>
      </c>
      <c r="N1947" s="35" t="str">
        <f t="shared" si="122"/>
        <v/>
      </c>
      <c r="O1947" s="35" t="str">
        <f t="shared" si="123"/>
        <v/>
      </c>
    </row>
    <row r="1948" spans="2:15" ht="18">
      <c r="B1948" s="2"/>
      <c r="L1948" s="35" t="str">
        <f t="shared" si="120"/>
        <v/>
      </c>
      <c r="M1948" s="34" t="str">
        <f t="shared" si="121"/>
        <v/>
      </c>
      <c r="N1948" s="35" t="str">
        <f t="shared" si="122"/>
        <v/>
      </c>
      <c r="O1948" s="35" t="str">
        <f t="shared" si="123"/>
        <v/>
      </c>
    </row>
    <row r="1949" spans="2:15" ht="18">
      <c r="B1949" s="2"/>
      <c r="L1949" s="35" t="str">
        <f t="shared" si="120"/>
        <v/>
      </c>
      <c r="M1949" s="34" t="str">
        <f t="shared" si="121"/>
        <v/>
      </c>
      <c r="N1949" s="35" t="str">
        <f t="shared" si="122"/>
        <v/>
      </c>
      <c r="O1949" s="35" t="str">
        <f t="shared" si="123"/>
        <v/>
      </c>
    </row>
    <row r="1950" spans="2:15" ht="18">
      <c r="B1950" s="2"/>
      <c r="L1950" s="35" t="str">
        <f t="shared" si="120"/>
        <v/>
      </c>
      <c r="M1950" s="34" t="str">
        <f t="shared" si="121"/>
        <v/>
      </c>
      <c r="N1950" s="35" t="str">
        <f t="shared" si="122"/>
        <v/>
      </c>
      <c r="O1950" s="35" t="str">
        <f t="shared" si="123"/>
        <v/>
      </c>
    </row>
    <row r="1951" spans="2:15" ht="18">
      <c r="B1951" s="2"/>
      <c r="L1951" s="35" t="str">
        <f t="shared" si="120"/>
        <v/>
      </c>
      <c r="M1951" s="34" t="str">
        <f t="shared" si="121"/>
        <v/>
      </c>
      <c r="N1951" s="35" t="str">
        <f t="shared" si="122"/>
        <v/>
      </c>
      <c r="O1951" s="35" t="str">
        <f t="shared" si="123"/>
        <v/>
      </c>
    </row>
    <row r="1952" spans="2:15" ht="18">
      <c r="B1952" s="2"/>
      <c r="L1952" s="35" t="str">
        <f t="shared" si="120"/>
        <v/>
      </c>
      <c r="M1952" s="34" t="str">
        <f t="shared" si="121"/>
        <v/>
      </c>
      <c r="N1952" s="35" t="str">
        <f t="shared" si="122"/>
        <v/>
      </c>
      <c r="O1952" s="35" t="str">
        <f t="shared" si="123"/>
        <v/>
      </c>
    </row>
    <row r="1953" spans="2:15" ht="18">
      <c r="B1953" s="2"/>
      <c r="L1953" s="35" t="str">
        <f t="shared" si="120"/>
        <v/>
      </c>
      <c r="M1953" s="34" t="str">
        <f t="shared" si="121"/>
        <v/>
      </c>
      <c r="N1953" s="35" t="str">
        <f t="shared" si="122"/>
        <v/>
      </c>
      <c r="O1953" s="35" t="str">
        <f t="shared" si="123"/>
        <v/>
      </c>
    </row>
    <row r="1954" spans="2:15" ht="18">
      <c r="B1954" s="2"/>
      <c r="L1954" s="35" t="str">
        <f t="shared" si="120"/>
        <v/>
      </c>
      <c r="M1954" s="34" t="str">
        <f t="shared" si="121"/>
        <v/>
      </c>
      <c r="N1954" s="35" t="str">
        <f t="shared" si="122"/>
        <v/>
      </c>
      <c r="O1954" s="35" t="str">
        <f t="shared" si="123"/>
        <v/>
      </c>
    </row>
    <row r="1955" spans="2:15" ht="18">
      <c r="B1955" s="2"/>
      <c r="L1955" s="35" t="str">
        <f t="shared" si="120"/>
        <v/>
      </c>
      <c r="M1955" s="34" t="str">
        <f t="shared" si="121"/>
        <v/>
      </c>
      <c r="N1955" s="35" t="str">
        <f t="shared" si="122"/>
        <v/>
      </c>
      <c r="O1955" s="35" t="str">
        <f t="shared" si="123"/>
        <v/>
      </c>
    </row>
    <row r="1956" spans="2:15" ht="18">
      <c r="B1956" s="2"/>
      <c r="L1956" s="35" t="str">
        <f t="shared" si="120"/>
        <v/>
      </c>
      <c r="M1956" s="34" t="str">
        <f t="shared" si="121"/>
        <v/>
      </c>
      <c r="N1956" s="35" t="str">
        <f t="shared" si="122"/>
        <v/>
      </c>
      <c r="O1956" s="35" t="str">
        <f t="shared" si="123"/>
        <v/>
      </c>
    </row>
    <row r="1957" spans="2:15" ht="18">
      <c r="B1957" s="2"/>
      <c r="L1957" s="35" t="str">
        <f t="shared" si="120"/>
        <v/>
      </c>
      <c r="M1957" s="34" t="str">
        <f t="shared" si="121"/>
        <v/>
      </c>
      <c r="N1957" s="35" t="str">
        <f t="shared" si="122"/>
        <v/>
      </c>
      <c r="O1957" s="35" t="str">
        <f t="shared" si="123"/>
        <v/>
      </c>
    </row>
    <row r="1958" spans="2:15" ht="18">
      <c r="B1958" s="2"/>
      <c r="L1958" s="35" t="str">
        <f t="shared" si="120"/>
        <v/>
      </c>
      <c r="M1958" s="34" t="str">
        <f t="shared" si="121"/>
        <v/>
      </c>
      <c r="N1958" s="35" t="str">
        <f t="shared" si="122"/>
        <v/>
      </c>
      <c r="O1958" s="35" t="str">
        <f t="shared" si="123"/>
        <v/>
      </c>
    </row>
    <row r="1959" spans="2:15" ht="18">
      <c r="B1959" s="2"/>
      <c r="L1959" s="35" t="str">
        <f t="shared" si="120"/>
        <v/>
      </c>
      <c r="M1959" s="34" t="str">
        <f t="shared" si="121"/>
        <v/>
      </c>
      <c r="N1959" s="35" t="str">
        <f t="shared" si="122"/>
        <v/>
      </c>
      <c r="O1959" s="35" t="str">
        <f t="shared" si="123"/>
        <v/>
      </c>
    </row>
    <row r="1960" spans="2:15" ht="18">
      <c r="B1960" s="2"/>
      <c r="L1960" s="35" t="str">
        <f t="shared" si="120"/>
        <v/>
      </c>
      <c r="M1960" s="34" t="str">
        <f t="shared" si="121"/>
        <v/>
      </c>
      <c r="N1960" s="35" t="str">
        <f t="shared" si="122"/>
        <v/>
      </c>
      <c r="O1960" s="35" t="str">
        <f t="shared" si="123"/>
        <v/>
      </c>
    </row>
    <row r="1961" spans="2:15" ht="18">
      <c r="B1961" s="2"/>
      <c r="L1961" s="35" t="str">
        <f t="shared" si="120"/>
        <v/>
      </c>
      <c r="M1961" s="34" t="str">
        <f t="shared" si="121"/>
        <v/>
      </c>
      <c r="N1961" s="35" t="str">
        <f t="shared" si="122"/>
        <v/>
      </c>
      <c r="O1961" s="35" t="str">
        <f t="shared" si="123"/>
        <v/>
      </c>
    </row>
    <row r="1962" spans="2:15" ht="18">
      <c r="B1962" s="2"/>
      <c r="L1962" s="35" t="str">
        <f t="shared" si="120"/>
        <v/>
      </c>
      <c r="M1962" s="34" t="str">
        <f t="shared" si="121"/>
        <v/>
      </c>
      <c r="N1962" s="35" t="str">
        <f t="shared" si="122"/>
        <v/>
      </c>
      <c r="O1962" s="35" t="str">
        <f t="shared" si="123"/>
        <v/>
      </c>
    </row>
    <row r="1963" spans="2:15" ht="18">
      <c r="B1963" s="2"/>
      <c r="L1963" s="35" t="str">
        <f t="shared" si="120"/>
        <v/>
      </c>
      <c r="M1963" s="34" t="str">
        <f t="shared" si="121"/>
        <v/>
      </c>
      <c r="N1963" s="35" t="str">
        <f t="shared" si="122"/>
        <v/>
      </c>
      <c r="O1963" s="35" t="str">
        <f t="shared" si="123"/>
        <v/>
      </c>
    </row>
    <row r="1964" spans="2:15" ht="18">
      <c r="B1964" s="2"/>
      <c r="L1964" s="35" t="str">
        <f t="shared" si="120"/>
        <v/>
      </c>
      <c r="M1964" s="34" t="str">
        <f t="shared" si="121"/>
        <v/>
      </c>
      <c r="N1964" s="35" t="str">
        <f t="shared" si="122"/>
        <v/>
      </c>
      <c r="O1964" s="35" t="str">
        <f t="shared" si="123"/>
        <v/>
      </c>
    </row>
    <row r="1965" spans="2:15" ht="18">
      <c r="B1965" s="2"/>
      <c r="L1965" s="35" t="str">
        <f t="shared" si="120"/>
        <v/>
      </c>
      <c r="M1965" s="34" t="str">
        <f t="shared" si="121"/>
        <v/>
      </c>
      <c r="N1965" s="35" t="str">
        <f t="shared" si="122"/>
        <v/>
      </c>
      <c r="O1965" s="35" t="str">
        <f t="shared" si="123"/>
        <v/>
      </c>
    </row>
    <row r="1966" spans="2:15" ht="18">
      <c r="B1966" s="2"/>
      <c r="L1966" s="35" t="str">
        <f t="shared" si="120"/>
        <v/>
      </c>
      <c r="M1966" s="34" t="str">
        <f t="shared" si="121"/>
        <v/>
      </c>
      <c r="N1966" s="35" t="str">
        <f t="shared" si="122"/>
        <v/>
      </c>
      <c r="O1966" s="35" t="str">
        <f t="shared" si="123"/>
        <v/>
      </c>
    </row>
    <row r="1967" spans="2:15" ht="18">
      <c r="B1967" s="2"/>
      <c r="L1967" s="35" t="str">
        <f t="shared" si="120"/>
        <v/>
      </c>
      <c r="M1967" s="34" t="str">
        <f t="shared" si="121"/>
        <v/>
      </c>
      <c r="N1967" s="35" t="str">
        <f t="shared" si="122"/>
        <v/>
      </c>
      <c r="O1967" s="35" t="str">
        <f t="shared" si="123"/>
        <v/>
      </c>
    </row>
    <row r="1968" spans="2:15" ht="18">
      <c r="B1968" s="2"/>
      <c r="L1968" s="35" t="str">
        <f t="shared" si="120"/>
        <v/>
      </c>
      <c r="M1968" s="34" t="str">
        <f t="shared" si="121"/>
        <v/>
      </c>
      <c r="N1968" s="35" t="str">
        <f t="shared" si="122"/>
        <v/>
      </c>
      <c r="O1968" s="35" t="str">
        <f t="shared" si="123"/>
        <v/>
      </c>
    </row>
    <row r="1969" spans="2:15" ht="18">
      <c r="B1969" s="2"/>
      <c r="L1969" s="35" t="str">
        <f t="shared" si="120"/>
        <v/>
      </c>
      <c r="M1969" s="34" t="str">
        <f t="shared" si="121"/>
        <v/>
      </c>
      <c r="N1969" s="35" t="str">
        <f t="shared" si="122"/>
        <v/>
      </c>
      <c r="O1969" s="35" t="str">
        <f t="shared" si="123"/>
        <v/>
      </c>
    </row>
    <row r="1970" spans="2:15" ht="18">
      <c r="B1970" s="2"/>
      <c r="L1970" s="35" t="str">
        <f t="shared" si="120"/>
        <v/>
      </c>
      <c r="M1970" s="34" t="str">
        <f t="shared" si="121"/>
        <v/>
      </c>
      <c r="N1970" s="35" t="str">
        <f t="shared" si="122"/>
        <v/>
      </c>
      <c r="O1970" s="35" t="str">
        <f t="shared" si="123"/>
        <v/>
      </c>
    </row>
    <row r="1971" spans="2:15" ht="18">
      <c r="B1971" s="2"/>
      <c r="L1971" s="35" t="str">
        <f t="shared" si="120"/>
        <v/>
      </c>
      <c r="M1971" s="34" t="str">
        <f t="shared" si="121"/>
        <v/>
      </c>
      <c r="N1971" s="35" t="str">
        <f t="shared" si="122"/>
        <v/>
      </c>
      <c r="O1971" s="35" t="str">
        <f t="shared" si="123"/>
        <v/>
      </c>
    </row>
    <row r="1972" spans="2:15" ht="18">
      <c r="B1972" s="2"/>
      <c r="L1972" s="35" t="str">
        <f t="shared" si="120"/>
        <v/>
      </c>
      <c r="M1972" s="34" t="str">
        <f t="shared" si="121"/>
        <v/>
      </c>
      <c r="N1972" s="35" t="str">
        <f t="shared" si="122"/>
        <v/>
      </c>
      <c r="O1972" s="35" t="str">
        <f t="shared" si="123"/>
        <v/>
      </c>
    </row>
    <row r="1973" spans="2:15" ht="18">
      <c r="B1973" s="2"/>
      <c r="L1973" s="35" t="str">
        <f t="shared" si="120"/>
        <v/>
      </c>
      <c r="M1973" s="34" t="str">
        <f t="shared" si="121"/>
        <v/>
      </c>
      <c r="N1973" s="35" t="str">
        <f t="shared" si="122"/>
        <v/>
      </c>
      <c r="O1973" s="35" t="str">
        <f t="shared" si="123"/>
        <v/>
      </c>
    </row>
    <row r="1974" spans="2:15" ht="18">
      <c r="B1974" s="2"/>
      <c r="L1974" s="35" t="str">
        <f t="shared" si="120"/>
        <v/>
      </c>
      <c r="M1974" s="34" t="str">
        <f t="shared" si="121"/>
        <v/>
      </c>
      <c r="N1974" s="35" t="str">
        <f t="shared" si="122"/>
        <v/>
      </c>
      <c r="O1974" s="35" t="str">
        <f t="shared" si="123"/>
        <v/>
      </c>
    </row>
    <row r="1975" spans="2:15" ht="18">
      <c r="B1975" s="2"/>
      <c r="L1975" s="35" t="str">
        <f t="shared" si="120"/>
        <v/>
      </c>
      <c r="M1975" s="34" t="str">
        <f t="shared" si="121"/>
        <v/>
      </c>
      <c r="N1975" s="35" t="str">
        <f t="shared" si="122"/>
        <v/>
      </c>
      <c r="O1975" s="35" t="str">
        <f t="shared" si="123"/>
        <v/>
      </c>
    </row>
    <row r="1976" spans="2:15" ht="18">
      <c r="B1976" s="2"/>
      <c r="L1976" s="35" t="str">
        <f t="shared" si="120"/>
        <v/>
      </c>
      <c r="M1976" s="34" t="str">
        <f t="shared" si="121"/>
        <v/>
      </c>
      <c r="N1976" s="35" t="str">
        <f t="shared" si="122"/>
        <v/>
      </c>
      <c r="O1976" s="35" t="str">
        <f t="shared" si="123"/>
        <v/>
      </c>
    </row>
    <row r="1977" spans="2:15" ht="18">
      <c r="B1977" s="2"/>
      <c r="L1977" s="35" t="str">
        <f t="shared" si="120"/>
        <v/>
      </c>
      <c r="M1977" s="34" t="str">
        <f t="shared" si="121"/>
        <v/>
      </c>
      <c r="N1977" s="35" t="str">
        <f t="shared" si="122"/>
        <v/>
      </c>
      <c r="O1977" s="35" t="str">
        <f t="shared" si="123"/>
        <v/>
      </c>
    </row>
    <row r="1978" spans="2:15" ht="18">
      <c r="B1978" s="2"/>
      <c r="L1978" s="35" t="str">
        <f t="shared" si="120"/>
        <v/>
      </c>
      <c r="M1978" s="34" t="str">
        <f t="shared" si="121"/>
        <v/>
      </c>
      <c r="N1978" s="35" t="str">
        <f t="shared" si="122"/>
        <v/>
      </c>
      <c r="O1978" s="35" t="str">
        <f t="shared" si="123"/>
        <v/>
      </c>
    </row>
    <row r="1979" spans="2:15" ht="18">
      <c r="B1979" s="2"/>
      <c r="L1979" s="35" t="str">
        <f t="shared" si="120"/>
        <v/>
      </c>
      <c r="M1979" s="34" t="str">
        <f t="shared" si="121"/>
        <v/>
      </c>
      <c r="N1979" s="35" t="str">
        <f t="shared" si="122"/>
        <v/>
      </c>
      <c r="O1979" s="35" t="str">
        <f t="shared" si="123"/>
        <v/>
      </c>
    </row>
    <row r="1980" spans="2:15" ht="18">
      <c r="B1980" s="2"/>
      <c r="L1980" s="35" t="str">
        <f t="shared" si="120"/>
        <v/>
      </c>
      <c r="M1980" s="34" t="str">
        <f t="shared" si="121"/>
        <v/>
      </c>
      <c r="N1980" s="35" t="str">
        <f t="shared" si="122"/>
        <v/>
      </c>
      <c r="O1980" s="35" t="str">
        <f t="shared" si="123"/>
        <v/>
      </c>
    </row>
    <row r="1981" spans="2:15" ht="18">
      <c r="B1981" s="2"/>
      <c r="L1981" s="35" t="str">
        <f t="shared" si="120"/>
        <v/>
      </c>
      <c r="M1981" s="34" t="str">
        <f t="shared" si="121"/>
        <v/>
      </c>
      <c r="N1981" s="35" t="str">
        <f t="shared" si="122"/>
        <v/>
      </c>
      <c r="O1981" s="35" t="str">
        <f t="shared" si="123"/>
        <v/>
      </c>
    </row>
    <row r="1982" spans="2:15" ht="18">
      <c r="B1982" s="2"/>
      <c r="L1982" s="35" t="str">
        <f t="shared" si="120"/>
        <v/>
      </c>
      <c r="M1982" s="34" t="str">
        <f t="shared" si="121"/>
        <v/>
      </c>
      <c r="N1982" s="35" t="str">
        <f t="shared" si="122"/>
        <v/>
      </c>
      <c r="O1982" s="35" t="str">
        <f t="shared" si="123"/>
        <v/>
      </c>
    </row>
  </sheetData>
  <phoneticPr fontId="16"/>
  <conditionalFormatting sqref="D2:D1015">
    <cfRule type="duplicateValues" dxfId="72" priority="49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7C2AD-EF20-4CF6-BE42-65ABEEDF02F3}">
  <sheetPr>
    <pageSetUpPr autoPageBreaks="0"/>
  </sheetPr>
  <dimension ref="A1:AF34"/>
  <sheetViews>
    <sheetView zoomScale="70" zoomScaleNormal="70" workbookViewId="0">
      <selection activeCell="A2" sqref="A2"/>
    </sheetView>
  </sheetViews>
  <sheetFormatPr defaultColWidth="0" defaultRowHeight="0" customHeight="1" zeroHeight="1"/>
  <cols>
    <col min="1" max="1" width="9.109375" style="2" customWidth="1"/>
    <col min="2" max="2" width="3.109375" style="2" customWidth="1"/>
    <col min="3" max="3" width="11.33203125" style="2" bestFit="1" customWidth="1"/>
    <col min="4" max="4" width="3.109375" style="2" customWidth="1"/>
    <col min="5" max="5" width="11.33203125" style="2" bestFit="1" customWidth="1"/>
    <col min="6" max="6" width="3.44140625" style="2" bestFit="1" customWidth="1"/>
    <col min="7" max="7" width="11.33203125" style="2" bestFit="1" customWidth="1"/>
    <col min="8" max="8" width="8.109375" style="2" bestFit="1" customWidth="1"/>
    <col min="9" max="9" width="11.33203125" style="2" bestFit="1" customWidth="1"/>
    <col min="10" max="10" width="8.109375" style="2" bestFit="1" customWidth="1"/>
    <col min="11" max="11" width="3.44140625" style="2" bestFit="1" customWidth="1"/>
    <col min="12" max="12" width="13.44140625" style="2" bestFit="1" customWidth="1"/>
    <col min="13" max="13" width="8.77734375" style="2" customWidth="1"/>
    <col min="14" max="14" width="11.33203125" style="2" bestFit="1" customWidth="1"/>
    <col min="15" max="16" width="9.21875" style="2" bestFit="1" customWidth="1"/>
    <col min="17" max="17" width="9.109375" style="2" customWidth="1"/>
    <col min="18" max="18" width="9.109375" style="2" hidden="1" customWidth="1"/>
    <col min="19" max="19" width="7.44140625" style="2" hidden="1" customWidth="1"/>
    <col min="20" max="20" width="3.5546875" style="2" hidden="1" customWidth="1"/>
    <col min="21" max="21" width="11.33203125" style="2" hidden="1" customWidth="1"/>
    <col min="22" max="22" width="9.109375" style="2" hidden="1" customWidth="1"/>
    <col min="23" max="23" width="7.44140625" style="2" hidden="1" customWidth="1"/>
    <col min="24" max="24" width="3.5546875" style="2" hidden="1" customWidth="1"/>
    <col min="25" max="25" width="11.33203125" style="2" hidden="1" customWidth="1"/>
    <col min="26" max="26" width="3.109375" style="2" hidden="1" customWidth="1"/>
    <col min="27" max="27" width="3.5546875" style="2" hidden="1" customWidth="1"/>
    <col min="28" max="28" width="11.33203125" style="2" hidden="1" customWidth="1"/>
    <col min="29" max="29" width="8.109375" style="2" hidden="1" customWidth="1"/>
    <col min="30" max="30" width="11.33203125" style="2" hidden="1" customWidth="1"/>
    <col min="31" max="31" width="8.109375" style="2" hidden="1" customWidth="1"/>
    <col min="32" max="32" width="11.21875" style="2" hidden="1" customWidth="1"/>
    <col min="33" max="16384" width="9.109375" style="2" hidden="1"/>
  </cols>
  <sheetData>
    <row r="1" spans="2:31" ht="18" customHeight="1" thickBot="1"/>
    <row r="2" spans="2:31" ht="18" customHeight="1" thickBot="1">
      <c r="B2" s="234" t="s">
        <v>1558</v>
      </c>
      <c r="C2" s="235"/>
      <c r="D2" s="236" t="s">
        <v>5758</v>
      </c>
      <c r="E2" s="237"/>
      <c r="F2" s="237"/>
      <c r="G2" s="237"/>
      <c r="H2" s="237"/>
      <c r="I2" s="237"/>
      <c r="J2" s="238"/>
      <c r="L2"/>
      <c r="M2"/>
      <c r="N2"/>
      <c r="O2" s="118"/>
      <c r="P2" s="118"/>
      <c r="Q2" s="118"/>
      <c r="R2" s="118"/>
      <c r="W2" s="142"/>
      <c r="Y2" s="142"/>
    </row>
    <row r="3" spans="2:31" ht="18" customHeight="1" thickBot="1">
      <c r="Y3" s="142"/>
    </row>
    <row r="4" spans="2:31" ht="18" customHeight="1" thickBot="1">
      <c r="B4" s="239" t="s">
        <v>1560</v>
      </c>
      <c r="C4" s="240"/>
      <c r="D4" s="240"/>
      <c r="E4" s="241"/>
      <c r="F4" s="2" t="s">
        <v>1561</v>
      </c>
      <c r="G4" s="239" t="s">
        <v>1562</v>
      </c>
      <c r="H4" s="240"/>
      <c r="I4" s="240"/>
      <c r="J4" s="241"/>
      <c r="K4" s="2" t="s">
        <v>1561</v>
      </c>
      <c r="L4" s="168" t="s">
        <v>1563</v>
      </c>
      <c r="N4" s="231" t="s">
        <v>1564</v>
      </c>
      <c r="O4" s="232"/>
      <c r="P4" s="233"/>
      <c r="Q4" s="3"/>
      <c r="S4" s="4"/>
      <c r="T4" s="4"/>
      <c r="U4" s="165"/>
      <c r="V4" s="4"/>
      <c r="W4" s="4"/>
      <c r="X4" s="4"/>
      <c r="Y4" s="4"/>
      <c r="AA4" s="4"/>
      <c r="AB4" s="4"/>
      <c r="AC4" s="4"/>
      <c r="AD4" s="4"/>
      <c r="AE4" s="4"/>
    </row>
    <row r="5" spans="2:31" ht="18" customHeight="1" thickBot="1">
      <c r="B5" s="242" t="s">
        <v>1681</v>
      </c>
      <c r="C5" s="243"/>
      <c r="D5" s="244" t="s">
        <v>1682</v>
      </c>
      <c r="E5" s="245"/>
      <c r="G5" s="246" t="s">
        <v>1681</v>
      </c>
      <c r="H5" s="247"/>
      <c r="I5" s="244" t="s">
        <v>1682</v>
      </c>
      <c r="J5" s="245"/>
      <c r="L5" s="109" t="s">
        <v>1681</v>
      </c>
      <c r="N5" s="119"/>
      <c r="O5" s="120" t="s">
        <v>1681</v>
      </c>
      <c r="P5" s="121" t="s">
        <v>1682</v>
      </c>
      <c r="S5" s="228" t="s">
        <v>1680</v>
      </c>
      <c r="T5" s="229"/>
      <c r="U5" s="229"/>
      <c r="V5" s="229"/>
      <c r="W5" s="229"/>
      <c r="X5" s="229"/>
      <c r="Y5" s="230"/>
      <c r="AA5" s="228" t="s">
        <v>1679</v>
      </c>
      <c r="AB5" s="229"/>
      <c r="AC5" s="229"/>
      <c r="AD5" s="229"/>
      <c r="AE5" s="230"/>
    </row>
    <row r="6" spans="2:31" ht="18" customHeight="1" thickTop="1" thickBot="1">
      <c r="B6" s="5"/>
      <c r="C6" s="6" t="s">
        <v>26</v>
      </c>
      <c r="D6" s="7"/>
      <c r="E6" s="8" t="s">
        <v>26</v>
      </c>
      <c r="G6" s="9" t="str">
        <f t="shared" ref="G6:G28" si="0">IF(MAX($T$6:$T$28)&lt;ROW($A1),"",INDEX($U$6:$U$28,MATCH(ROW($A1),$T$6:$T$28,0)))</f>
        <v>100m</v>
      </c>
      <c r="H6" s="10">
        <v>2500</v>
      </c>
      <c r="I6" s="11" t="str">
        <f t="shared" ref="I6:I28" si="1">IF(MAX($X$6:$X$28)&lt;ROW($A1),"",INDEX($Y$6:$Y$28,MATCH(ROW($A1),$X$6:$X$28,0)))</f>
        <v>100m</v>
      </c>
      <c r="J6" s="12"/>
      <c r="L6" s="13" t="str">
        <f>26-COUNTBLANK($G$6:$G$31)&amp;"種目"</f>
        <v>22種目</v>
      </c>
      <c r="N6" s="122" t="s">
        <v>26</v>
      </c>
      <c r="O6" s="123" t="str" cm="1">
        <f t="array" aca="1" ref="O6" ca="1">IF(CELL("protect",男子申込!$C$9:$C$11)=1,"ロック中","解除済")</f>
        <v>解除済</v>
      </c>
      <c r="P6" s="124" t="str" cm="1">
        <f t="array" aca="1" ref="P6" ca="1">IF(CELL("protect",女子申込!$C$9:$C$11)=1,"ロック中","解除済")</f>
        <v>解除済</v>
      </c>
      <c r="S6" s="5" t="b">
        <v>1</v>
      </c>
      <c r="T6" s="2">
        <f>IF($S6=TRUE,COUNTIF($S$6:$S6,TRUE),"")</f>
        <v>1</v>
      </c>
      <c r="U6" s="2" t="str">
        <f>$C6</f>
        <v>100m</v>
      </c>
      <c r="W6" s="7" t="b">
        <v>1</v>
      </c>
      <c r="X6" s="2">
        <f>IF($W6=TRUE,COUNTIF($W$6:$W6,TRUE),"")</f>
        <v>1</v>
      </c>
      <c r="Y6" s="8" t="str">
        <f>$E6</f>
        <v>100m</v>
      </c>
      <c r="AA6" s="167">
        <f t="shared" ref="AA6:AA13" si="2">IF(OR($S6=TRUE,$W6=TRUE),ROW($A1),"")</f>
        <v>1</v>
      </c>
      <c r="AB6" s="2" t="str">
        <f t="shared" ref="AB6:AB13" si="3">$U6</f>
        <v>100m</v>
      </c>
      <c r="AC6" s="14">
        <f t="shared" ref="AC6:AC33" si="4">IFERROR(IFERROR(VLOOKUP($AB6,$G$6:$H$31,2,0),VLOOKUP($AB6,$I$6:$J$31,2,0)),"")</f>
        <v>2500</v>
      </c>
      <c r="AD6" s="167" t="str">
        <f t="shared" ref="AD6:AD33" si="5">IFERROR(VLOOKUP(SMALL($AA$6:$AA$33,ROW($A1)),$AA$6:$AB$33,2,0),"")</f>
        <v>100m</v>
      </c>
      <c r="AE6" s="15">
        <f t="shared" ref="AE6:AE33" si="6">IFERROR(VLOOKUP($AD6,$AB$6:$AC$33,2,0),"")</f>
        <v>2500</v>
      </c>
    </row>
    <row r="7" spans="2:31" ht="18" customHeight="1" thickBot="1">
      <c r="B7" s="5"/>
      <c r="C7" s="6" t="s">
        <v>33</v>
      </c>
      <c r="D7" s="7"/>
      <c r="E7" s="8" t="s">
        <v>33</v>
      </c>
      <c r="G7" s="9" t="str">
        <f t="shared" si="0"/>
        <v>200m</v>
      </c>
      <c r="H7" s="10">
        <v>2500</v>
      </c>
      <c r="I7" s="11" t="str">
        <f t="shared" si="1"/>
        <v>200m</v>
      </c>
      <c r="J7" s="12"/>
      <c r="L7" s="110" t="s">
        <v>1682</v>
      </c>
      <c r="N7" s="125" t="s">
        <v>33</v>
      </c>
      <c r="O7" s="126" t="str" cm="1">
        <f t="array" aca="1" ref="O7" ca="1">IF(CELL("protect",男子申込!$C$12:$C$14)=1,"ロック中","解除済")</f>
        <v>解除済</v>
      </c>
      <c r="P7" s="127" t="str" cm="1">
        <f t="array" aca="1" ref="P7" ca="1">IF(CELL("protect",女子申込!$C$12:$C$14)=1,"ロック中","解除済")</f>
        <v>解除済</v>
      </c>
      <c r="S7" s="5" t="b">
        <v>1</v>
      </c>
      <c r="T7" s="2">
        <f>IF($S7=TRUE,COUNTIF($S$6:$S7,TRUE),"")</f>
        <v>2</v>
      </c>
      <c r="U7" s="2" t="str">
        <f t="shared" ref="U7:U31" si="7">$C7</f>
        <v>200m</v>
      </c>
      <c r="W7" s="7" t="b">
        <v>1</v>
      </c>
      <c r="X7" s="2">
        <f>IF($W7=TRUE,COUNTIF($W$6:$W7,TRUE),"")</f>
        <v>2</v>
      </c>
      <c r="Y7" s="8" t="str">
        <f t="shared" ref="Y7:Y31" si="8">$E7</f>
        <v>200m</v>
      </c>
      <c r="AA7" s="167">
        <f t="shared" si="2"/>
        <v>2</v>
      </c>
      <c r="AB7" s="2" t="str">
        <f t="shared" si="3"/>
        <v>200m</v>
      </c>
      <c r="AC7" s="14">
        <f t="shared" si="4"/>
        <v>2500</v>
      </c>
      <c r="AD7" s="167" t="str">
        <f t="shared" si="5"/>
        <v>200m</v>
      </c>
      <c r="AE7" s="15">
        <f t="shared" si="6"/>
        <v>2500</v>
      </c>
    </row>
    <row r="8" spans="2:31" ht="18" customHeight="1" thickTop="1" thickBot="1">
      <c r="B8" s="5"/>
      <c r="C8" s="6" t="s">
        <v>27</v>
      </c>
      <c r="D8" s="7"/>
      <c r="E8" s="8" t="s">
        <v>27</v>
      </c>
      <c r="G8" s="9" t="str">
        <f t="shared" si="0"/>
        <v>400m</v>
      </c>
      <c r="H8" s="10">
        <v>2500</v>
      </c>
      <c r="I8" s="11" t="str">
        <f t="shared" si="1"/>
        <v>400m</v>
      </c>
      <c r="J8" s="12"/>
      <c r="L8" s="16" t="str">
        <f>26-COUNTBLANK($I$6:$I$31)&amp;"種目"</f>
        <v>22種目</v>
      </c>
      <c r="N8" s="125" t="s">
        <v>27</v>
      </c>
      <c r="O8" s="126" t="str" cm="1">
        <f t="array" aca="1" ref="O8" ca="1">IF(CELL("protect",男子申込!$C$15:$C$17)=1,"ロック中","解除済")</f>
        <v>解除済</v>
      </c>
      <c r="P8" s="127" t="str" cm="1">
        <f t="array" aca="1" ref="P8" ca="1">IF(CELL("protect",女子申込!$C$15:$C$17)=1,"ロック中","解除済")</f>
        <v>解除済</v>
      </c>
      <c r="S8" s="5" t="b">
        <v>1</v>
      </c>
      <c r="T8" s="2">
        <f>IF($S8=TRUE,COUNTIF($S$6:$S8,TRUE),"")</f>
        <v>3</v>
      </c>
      <c r="U8" s="2" t="str">
        <f t="shared" si="7"/>
        <v>400m</v>
      </c>
      <c r="W8" s="7" t="b">
        <v>1</v>
      </c>
      <c r="X8" s="2">
        <f>IF($W8=TRUE,COUNTIF($W$6:$W8,TRUE),"")</f>
        <v>3</v>
      </c>
      <c r="Y8" s="8" t="str">
        <f t="shared" si="8"/>
        <v>400m</v>
      </c>
      <c r="AA8" s="167">
        <f t="shared" si="2"/>
        <v>3</v>
      </c>
      <c r="AB8" s="2" t="str">
        <f t="shared" si="3"/>
        <v>400m</v>
      </c>
      <c r="AC8" s="14">
        <f t="shared" si="4"/>
        <v>2500</v>
      </c>
      <c r="AD8" s="167" t="str">
        <f t="shared" si="5"/>
        <v>400m</v>
      </c>
      <c r="AE8" s="15">
        <f t="shared" si="6"/>
        <v>2500</v>
      </c>
    </row>
    <row r="9" spans="2:31" ht="18" customHeight="1" thickBot="1">
      <c r="B9" s="5"/>
      <c r="C9" s="6" t="s">
        <v>34</v>
      </c>
      <c r="D9" s="7"/>
      <c r="E9" s="8" t="s">
        <v>34</v>
      </c>
      <c r="G9" s="9" t="str">
        <f t="shared" si="0"/>
        <v>800m</v>
      </c>
      <c r="H9" s="10">
        <v>2500</v>
      </c>
      <c r="I9" s="11" t="str">
        <f t="shared" si="1"/>
        <v>800m</v>
      </c>
      <c r="J9" s="12"/>
      <c r="N9" s="125" t="s">
        <v>34</v>
      </c>
      <c r="O9" s="126" t="str" cm="1">
        <f t="array" aca="1" ref="O9" ca="1">IF(CELL("protect",男子申込!$C$18:$C$20)=1,"ロック中","解除済")</f>
        <v>解除済</v>
      </c>
      <c r="P9" s="127" t="str" cm="1">
        <f t="array" aca="1" ref="P9" ca="1">IF(CELL("protect",女子申込!$C$18:$C$20)=1,"ロック中","解除済")</f>
        <v>解除済</v>
      </c>
      <c r="S9" s="5" t="b">
        <v>1</v>
      </c>
      <c r="T9" s="2">
        <f>IF($S9=TRUE,COUNTIF($S$6:$S9,TRUE),"")</f>
        <v>4</v>
      </c>
      <c r="U9" s="2" t="str">
        <f t="shared" si="7"/>
        <v>800m</v>
      </c>
      <c r="W9" s="7" t="b">
        <v>1</v>
      </c>
      <c r="X9" s="2">
        <f>IF($W9=TRUE,COUNTIF($W$6:$W9,TRUE),"")</f>
        <v>4</v>
      </c>
      <c r="Y9" s="8" t="str">
        <f t="shared" si="8"/>
        <v>800m</v>
      </c>
      <c r="AA9" s="167">
        <f t="shared" si="2"/>
        <v>4</v>
      </c>
      <c r="AB9" s="2" t="str">
        <f t="shared" si="3"/>
        <v>800m</v>
      </c>
      <c r="AC9" s="14">
        <f t="shared" si="4"/>
        <v>2500</v>
      </c>
      <c r="AD9" s="167" t="str">
        <f t="shared" si="5"/>
        <v>800m</v>
      </c>
      <c r="AE9" s="15">
        <f t="shared" si="6"/>
        <v>2500</v>
      </c>
    </row>
    <row r="10" spans="2:31" ht="18" customHeight="1" thickBot="1">
      <c r="B10" s="5"/>
      <c r="C10" s="6" t="s">
        <v>29</v>
      </c>
      <c r="D10" s="7"/>
      <c r="E10" s="8" t="s">
        <v>29</v>
      </c>
      <c r="G10" s="9" t="str">
        <f t="shared" si="0"/>
        <v>1500m</v>
      </c>
      <c r="H10" s="10">
        <v>2500</v>
      </c>
      <c r="I10" s="11" t="str">
        <f t="shared" si="1"/>
        <v>1500m</v>
      </c>
      <c r="J10" s="12"/>
      <c r="L10" s="184" t="s">
        <v>2447</v>
      </c>
      <c r="N10" s="125" t="s">
        <v>29</v>
      </c>
      <c r="O10" s="126" t="str" cm="1">
        <f t="array" aca="1" ref="O10" ca="1">IF(CELL("protect",男子申込!$C$21:$C$23)=1,"ロック中","解除済")</f>
        <v>解除済</v>
      </c>
      <c r="P10" s="127" t="str" cm="1">
        <f t="array" aca="1" ref="P10" ca="1">IF(CELL("protect",女子申込!$C$21:$C$23)=1,"ロック中","解除済")</f>
        <v>解除済</v>
      </c>
      <c r="S10" s="5" t="b">
        <v>1</v>
      </c>
      <c r="T10" s="2">
        <f>IF($S10=TRUE,COUNTIF($S$6:$S10,TRUE),"")</f>
        <v>5</v>
      </c>
      <c r="U10" s="2" t="str">
        <f t="shared" si="7"/>
        <v>1500m</v>
      </c>
      <c r="W10" s="7" t="b">
        <v>1</v>
      </c>
      <c r="X10" s="2">
        <f>IF($W10=TRUE,COUNTIF($W$6:$W10,TRUE),"")</f>
        <v>5</v>
      </c>
      <c r="Y10" s="8" t="str">
        <f t="shared" si="8"/>
        <v>1500m</v>
      </c>
      <c r="AA10" s="167">
        <f t="shared" si="2"/>
        <v>5</v>
      </c>
      <c r="AB10" s="2" t="str">
        <f t="shared" si="3"/>
        <v>1500m</v>
      </c>
      <c r="AC10" s="14">
        <f t="shared" si="4"/>
        <v>2500</v>
      </c>
      <c r="AD10" s="167" t="str">
        <f t="shared" si="5"/>
        <v>1500m</v>
      </c>
      <c r="AE10" s="15">
        <f t="shared" si="6"/>
        <v>2500</v>
      </c>
    </row>
    <row r="11" spans="2:31" ht="18" customHeight="1" thickTop="1" thickBot="1">
      <c r="B11" s="5"/>
      <c r="C11" s="6" t="s">
        <v>1565</v>
      </c>
      <c r="D11" s="7"/>
      <c r="E11" s="8" t="s">
        <v>1565</v>
      </c>
      <c r="G11" s="9" t="str">
        <f t="shared" si="0"/>
        <v>5000m</v>
      </c>
      <c r="H11" s="10">
        <v>2500</v>
      </c>
      <c r="I11" s="11" t="str">
        <f t="shared" si="1"/>
        <v>5000m</v>
      </c>
      <c r="J11" s="12"/>
      <c r="L11" s="224" t="s">
        <v>5756</v>
      </c>
      <c r="M11" s="17"/>
      <c r="N11" s="125" t="s">
        <v>1566</v>
      </c>
      <c r="O11" s="128" t="str" cm="1">
        <f t="array" aca="1" ref="O11" ca="1">IF(CELL("protect",男子申込!$C$24:$C$26)=1,"ロック中","解除済")</f>
        <v>解除済</v>
      </c>
      <c r="P11" s="127" t="str" cm="1">
        <f t="array" aca="1" ref="P11" ca="1">IF(CELL("protect",女子申込!$C$24:$C$26)=1,"ロック中","解除済")</f>
        <v>解除済</v>
      </c>
      <c r="S11" s="5" t="b">
        <v>0</v>
      </c>
      <c r="T11" s="2" t="str">
        <f>IF($S11=TRUE,COUNTIF($S$6:$S11,TRUE),"")</f>
        <v/>
      </c>
      <c r="U11" s="2" t="str">
        <f t="shared" si="7"/>
        <v>3000m</v>
      </c>
      <c r="W11" s="7" t="b">
        <v>0</v>
      </c>
      <c r="X11" s="2" t="str">
        <f>IF($W11=TRUE,COUNTIF($W$6:$W11,TRUE),"")</f>
        <v/>
      </c>
      <c r="Y11" s="8" t="str">
        <f t="shared" si="8"/>
        <v>3000m</v>
      </c>
      <c r="AA11" s="167" t="str">
        <f t="shared" si="2"/>
        <v/>
      </c>
      <c r="AB11" s="2" t="str">
        <f t="shared" si="3"/>
        <v>3000m</v>
      </c>
      <c r="AC11" s="14" t="str">
        <f t="shared" si="4"/>
        <v/>
      </c>
      <c r="AD11" s="167" t="str">
        <f t="shared" si="5"/>
        <v>5000m</v>
      </c>
      <c r="AE11" s="15">
        <f t="shared" si="6"/>
        <v>2500</v>
      </c>
    </row>
    <row r="12" spans="2:31" ht="18" customHeight="1" thickBot="1">
      <c r="B12" s="5"/>
      <c r="C12" s="6" t="s">
        <v>1566</v>
      </c>
      <c r="D12" s="7"/>
      <c r="E12" s="8" t="s">
        <v>1566</v>
      </c>
      <c r="G12" s="9" t="str">
        <f t="shared" si="0"/>
        <v>10000m</v>
      </c>
      <c r="H12" s="10">
        <v>2500</v>
      </c>
      <c r="I12" s="11" t="str">
        <f t="shared" si="1"/>
        <v>10000m</v>
      </c>
      <c r="J12" s="12"/>
      <c r="L12" s="185" t="s">
        <v>2448</v>
      </c>
      <c r="N12" s="125" t="s">
        <v>1567</v>
      </c>
      <c r="O12" s="126" t="str" cm="1">
        <f t="array" aca="1" ref="O12" ca="1">IF(CELL("protect",男子申込!$C$27:$C$29)=1,"ロック中","解除済")</f>
        <v>解除済</v>
      </c>
      <c r="P12" s="127" t="str" cm="1">
        <f t="array" aca="1" ref="P12" ca="1">IF(CELL("protect",女子申込!$C$27:$C$29)=1,"ロック中","解除済")</f>
        <v>解除済</v>
      </c>
      <c r="S12" s="5" t="b">
        <v>1</v>
      </c>
      <c r="T12" s="2">
        <f>IF($S12=TRUE,COUNTIF($S$6:$S12,TRUE),"")</f>
        <v>6</v>
      </c>
      <c r="U12" s="2" t="str">
        <f t="shared" si="7"/>
        <v>5000m</v>
      </c>
      <c r="W12" s="7" t="b">
        <v>1</v>
      </c>
      <c r="X12" s="2">
        <f>IF($W12=TRUE,COUNTIF($W$6:$W12,TRUE),"")</f>
        <v>6</v>
      </c>
      <c r="Y12" s="8" t="str">
        <f t="shared" si="8"/>
        <v>5000m</v>
      </c>
      <c r="AA12" s="167">
        <f t="shared" si="2"/>
        <v>7</v>
      </c>
      <c r="AB12" s="2" t="str">
        <f t="shared" si="3"/>
        <v>5000m</v>
      </c>
      <c r="AC12" s="14">
        <f t="shared" si="4"/>
        <v>2500</v>
      </c>
      <c r="AD12" s="167" t="str">
        <f t="shared" si="5"/>
        <v>10000m</v>
      </c>
      <c r="AE12" s="15">
        <f t="shared" si="6"/>
        <v>2500</v>
      </c>
    </row>
    <row r="13" spans="2:31" ht="18" customHeight="1" thickBot="1">
      <c r="B13" s="5"/>
      <c r="C13" s="6" t="s">
        <v>1567</v>
      </c>
      <c r="D13" s="7"/>
      <c r="E13" s="8" t="s">
        <v>1567</v>
      </c>
      <c r="G13" s="9" t="str">
        <f t="shared" si="0"/>
        <v>110mH</v>
      </c>
      <c r="H13" s="10">
        <v>2500</v>
      </c>
      <c r="I13" s="11" t="str">
        <f t="shared" si="1"/>
        <v>100mH</v>
      </c>
      <c r="J13" s="12">
        <v>2500</v>
      </c>
      <c r="L13" s="225" t="s">
        <v>5757</v>
      </c>
      <c r="M13" s="17"/>
      <c r="N13" s="125" t="s">
        <v>32</v>
      </c>
      <c r="O13" s="129"/>
      <c r="P13" s="127" t="str" cm="1">
        <f t="array" aca="1" ref="P13" ca="1">IF(CELL("protect",女子申込!$C$30:$C$32)=1,"ロック中","解除済")</f>
        <v>解除済</v>
      </c>
      <c r="S13" s="5" t="b">
        <v>1</v>
      </c>
      <c r="T13" s="2">
        <f>IF($S13=TRUE,COUNTIF($S$6:$S13,TRUE),"")</f>
        <v>7</v>
      </c>
      <c r="U13" s="2" t="str">
        <f t="shared" si="7"/>
        <v>10000m</v>
      </c>
      <c r="W13" s="7" t="b">
        <v>1</v>
      </c>
      <c r="X13" s="2">
        <f>IF($W13=TRUE,COUNTIF($W$6:$W13,TRUE),"")</f>
        <v>7</v>
      </c>
      <c r="Y13" s="8" t="str">
        <f t="shared" si="8"/>
        <v>10000m</v>
      </c>
      <c r="AA13" s="167">
        <f t="shared" si="2"/>
        <v>8</v>
      </c>
      <c r="AB13" s="2" t="str">
        <f t="shared" si="3"/>
        <v>10000m</v>
      </c>
      <c r="AC13" s="14">
        <f t="shared" si="4"/>
        <v>2500</v>
      </c>
      <c r="AD13" s="167" t="str">
        <f t="shared" si="5"/>
        <v>100mH</v>
      </c>
      <c r="AE13" s="15">
        <f t="shared" si="6"/>
        <v>2500</v>
      </c>
    </row>
    <row r="14" spans="2:31" ht="18" customHeight="1" thickBot="1">
      <c r="B14" s="5"/>
      <c r="C14" s="6" t="s">
        <v>28</v>
      </c>
      <c r="D14" s="7"/>
      <c r="E14" s="8" t="s">
        <v>32</v>
      </c>
      <c r="G14" s="9" t="str">
        <f t="shared" si="0"/>
        <v>400mH</v>
      </c>
      <c r="H14" s="10">
        <v>2500</v>
      </c>
      <c r="I14" s="11" t="str">
        <f t="shared" si="1"/>
        <v>400mH</v>
      </c>
      <c r="J14" s="12"/>
      <c r="L14" s="185" t="s">
        <v>2449</v>
      </c>
      <c r="N14" s="125" t="s">
        <v>28</v>
      </c>
      <c r="O14" s="126" t="str" cm="1">
        <f t="array" aca="1" ref="O14" ca="1">IF(CELL("protect",男子申込!$C$30:$C$32)=1,"ロック中","解除済")</f>
        <v>解除済</v>
      </c>
      <c r="P14" s="130"/>
      <c r="S14" s="5" t="b">
        <v>1</v>
      </c>
      <c r="T14" s="2">
        <f>IF($S14=TRUE,COUNTIF($S$6:$S14,TRUE),"")</f>
        <v>8</v>
      </c>
      <c r="U14" s="2" t="str">
        <f t="shared" si="7"/>
        <v>110mH</v>
      </c>
      <c r="W14" s="7" t="b">
        <v>1</v>
      </c>
      <c r="X14" s="2">
        <f>IF($W14=TRUE,COUNTIF($W$6:$W14,TRUE),"")</f>
        <v>8</v>
      </c>
      <c r="Y14" s="8" t="str">
        <f t="shared" si="8"/>
        <v>100mH</v>
      </c>
      <c r="AA14" s="167">
        <f>IF($W14=TRUE,ROW($A9),"")</f>
        <v>9</v>
      </c>
      <c r="AB14" s="2" t="str">
        <f>$Y14</f>
        <v>100mH</v>
      </c>
      <c r="AC14" s="14">
        <f t="shared" si="4"/>
        <v>2500</v>
      </c>
      <c r="AD14" s="167" t="str">
        <f t="shared" si="5"/>
        <v>110mH</v>
      </c>
      <c r="AE14" s="15">
        <f t="shared" si="6"/>
        <v>2500</v>
      </c>
    </row>
    <row r="15" spans="2:31" ht="18" customHeight="1" thickBot="1">
      <c r="B15" s="5"/>
      <c r="C15" s="6" t="s">
        <v>1568</v>
      </c>
      <c r="D15" s="7"/>
      <c r="E15" s="8" t="s">
        <v>1568</v>
      </c>
      <c r="G15" s="9" t="str">
        <f t="shared" si="0"/>
        <v>3000mSC</v>
      </c>
      <c r="H15" s="10">
        <v>2500</v>
      </c>
      <c r="I15" s="11" t="str">
        <f t="shared" si="1"/>
        <v>3000mSC</v>
      </c>
      <c r="J15" s="12"/>
      <c r="L15" s="169" t="s">
        <v>2429</v>
      </c>
      <c r="M15" s="18"/>
      <c r="N15" s="131" t="s">
        <v>1568</v>
      </c>
      <c r="O15" s="132" t="str" cm="1">
        <f t="array" aca="1" ref="O15" ca="1">IF(CELL("protect",男子申込!$C$33:$C$35)=1,"ロック中","解除済")</f>
        <v>解除済</v>
      </c>
      <c r="P15" s="136" t="str" cm="1">
        <f t="array" aca="1" ref="P15" ca="1">IF(CELL("protect",女子申込!$C$33:$C$35)=1,"ロック中","解除済")</f>
        <v>解除済</v>
      </c>
      <c r="S15" s="5" t="b">
        <v>1</v>
      </c>
      <c r="T15" s="2">
        <f>IF($S15=TRUE,COUNTIF($S$6:$S15,TRUE),"")</f>
        <v>9</v>
      </c>
      <c r="U15" s="2" t="str">
        <f t="shared" si="7"/>
        <v>400mH</v>
      </c>
      <c r="W15" s="7" t="b">
        <v>1</v>
      </c>
      <c r="X15" s="2">
        <f>IF($W15=TRUE,COUNTIF($W$6:$W15,TRUE),"")</f>
        <v>9</v>
      </c>
      <c r="Y15" s="8" t="str">
        <f t="shared" si="8"/>
        <v>400mH</v>
      </c>
      <c r="AA15" s="167">
        <f>IF($S14=TRUE,ROW($A10),"")</f>
        <v>10</v>
      </c>
      <c r="AB15" s="2" t="str">
        <f t="shared" ref="AB15:AB29" si="9">$U14</f>
        <v>110mH</v>
      </c>
      <c r="AC15" s="14">
        <f t="shared" si="4"/>
        <v>2500</v>
      </c>
      <c r="AD15" s="167" t="str">
        <f t="shared" si="5"/>
        <v>400mH</v>
      </c>
      <c r="AE15" s="15">
        <f t="shared" si="6"/>
        <v>2500</v>
      </c>
    </row>
    <row r="16" spans="2:31" ht="18" customHeight="1">
      <c r="B16" s="5"/>
      <c r="C16" s="6" t="s">
        <v>1569</v>
      </c>
      <c r="D16" s="7"/>
      <c r="E16" s="8" t="s">
        <v>1569</v>
      </c>
      <c r="G16" s="9" t="str">
        <f t="shared" si="0"/>
        <v>10000mW</v>
      </c>
      <c r="H16" s="10">
        <v>2500</v>
      </c>
      <c r="I16" s="11" t="str">
        <f t="shared" si="1"/>
        <v>10000mW</v>
      </c>
      <c r="J16" s="12"/>
      <c r="M16" s="19"/>
      <c r="N16" s="125" t="s">
        <v>1569</v>
      </c>
      <c r="O16" s="126" t="str" cm="1">
        <f t="array" aca="1" ref="O16" ca="1">IF(CELL("protect",男子申込!$C$36:$C$38)=1,"ロック中","解除済")</f>
        <v>解除済</v>
      </c>
      <c r="P16" s="127" t="str" cm="1">
        <f t="array" aca="1" ref="P16" ca="1">IF(CELL("protect",女子申込!$C$36:$C$38)=1,"ロック中","解除済")</f>
        <v>解除済</v>
      </c>
      <c r="S16" s="5" t="b">
        <v>1</v>
      </c>
      <c r="T16" s="2">
        <f>IF($S16=TRUE,COUNTIF($S$6:$S16,TRUE),"")</f>
        <v>10</v>
      </c>
      <c r="U16" s="2" t="str">
        <f t="shared" si="7"/>
        <v>3000mSC</v>
      </c>
      <c r="W16" s="7" t="b">
        <v>1</v>
      </c>
      <c r="X16" s="2">
        <f>IF($W16=TRUE,COUNTIF($W$6:$W16,TRUE),"")</f>
        <v>10</v>
      </c>
      <c r="Y16" s="8" t="str">
        <f t="shared" si="8"/>
        <v>3000mSC</v>
      </c>
      <c r="AA16" s="167">
        <f t="shared" ref="AA16:AA29" si="10">IF(OR($S15=TRUE,$W15=TRUE),ROW($A11),"")</f>
        <v>11</v>
      </c>
      <c r="AB16" s="2" t="str">
        <f t="shared" si="9"/>
        <v>400mH</v>
      </c>
      <c r="AC16" s="14">
        <f t="shared" si="4"/>
        <v>2500</v>
      </c>
      <c r="AD16" s="167" t="str">
        <f t="shared" si="5"/>
        <v>3000mSC</v>
      </c>
      <c r="AE16" s="15">
        <f t="shared" si="6"/>
        <v>2500</v>
      </c>
    </row>
    <row r="17" spans="2:31" ht="18" customHeight="1">
      <c r="B17" s="5"/>
      <c r="C17" s="6" t="s">
        <v>1570</v>
      </c>
      <c r="D17" s="7"/>
      <c r="E17" s="8" t="s">
        <v>1570</v>
      </c>
      <c r="G17" s="9" t="str">
        <f t="shared" si="0"/>
        <v>走高跳</v>
      </c>
      <c r="H17" s="10">
        <v>2500</v>
      </c>
      <c r="I17" s="11" t="str">
        <f t="shared" si="1"/>
        <v>走高跳</v>
      </c>
      <c r="J17" s="12"/>
      <c r="L17"/>
      <c r="N17" s="125" t="s">
        <v>1571</v>
      </c>
      <c r="O17" s="126" t="str" cm="1">
        <f t="array" aca="1" ref="O17" ca="1">IF(CELL("protect",男子申込!$C$39:$C$41)=1,"ロック中","解除済")</f>
        <v>解除済</v>
      </c>
      <c r="P17" s="127" t="str" cm="1">
        <f t="array" aca="1" ref="P17" ca="1">IF(CELL("protect",女子申込!$C$39:$C$41)=1,"ロック中","解除済")</f>
        <v>解除済</v>
      </c>
      <c r="S17" s="5" t="b">
        <v>0</v>
      </c>
      <c r="T17" s="2" t="str">
        <f>IF($S17=TRUE,COUNTIF($S$6:$S17,TRUE),"")</f>
        <v/>
      </c>
      <c r="U17" s="2" t="str">
        <f t="shared" si="7"/>
        <v>5000mW</v>
      </c>
      <c r="W17" s="7" t="b">
        <v>0</v>
      </c>
      <c r="X17" s="2" t="str">
        <f>IF($W17=TRUE,COUNTIF($W$6:$W17,TRUE),"")</f>
        <v/>
      </c>
      <c r="Y17" s="8" t="str">
        <f t="shared" si="8"/>
        <v>5000mW</v>
      </c>
      <c r="AA17" s="167">
        <f t="shared" si="10"/>
        <v>12</v>
      </c>
      <c r="AB17" s="2" t="str">
        <f t="shared" si="9"/>
        <v>3000mSC</v>
      </c>
      <c r="AC17" s="14">
        <f t="shared" si="4"/>
        <v>2500</v>
      </c>
      <c r="AD17" s="167" t="str">
        <f t="shared" si="5"/>
        <v>10000mW</v>
      </c>
      <c r="AE17" s="15">
        <f t="shared" si="6"/>
        <v>2500</v>
      </c>
    </row>
    <row r="18" spans="2:31" ht="18" customHeight="1">
      <c r="B18" s="5"/>
      <c r="C18" s="6" t="s">
        <v>1571</v>
      </c>
      <c r="D18" s="7"/>
      <c r="E18" s="8" t="s">
        <v>1571</v>
      </c>
      <c r="G18" s="9" t="str">
        <f t="shared" si="0"/>
        <v>棒高跳</v>
      </c>
      <c r="H18" s="10">
        <v>2500</v>
      </c>
      <c r="I18" s="11" t="str">
        <f t="shared" si="1"/>
        <v>棒高跳</v>
      </c>
      <c r="J18" s="12"/>
      <c r="L18"/>
      <c r="N18" s="125" t="s">
        <v>15</v>
      </c>
      <c r="O18" s="126" t="str" cm="1">
        <f t="array" aca="1" ref="O18" ca="1">IF(CELL("protect",男子申込!$O$21:$O$23)=1,"ロック中","解除済")</f>
        <v>解除済</v>
      </c>
      <c r="P18" s="127" t="str" cm="1">
        <f t="array" aca="1" ref="P18" ca="1">IF(CELL("protect",女子申込!$O$21:$O$23)=1,"ロック中","解除済")</f>
        <v>解除済</v>
      </c>
      <c r="S18" s="5" t="b">
        <v>1</v>
      </c>
      <c r="T18" s="2">
        <f>IF($S18=TRUE,COUNTIF($S$6:$S18,TRUE),"")</f>
        <v>11</v>
      </c>
      <c r="U18" s="2" t="str">
        <f t="shared" si="7"/>
        <v>10000mW</v>
      </c>
      <c r="W18" s="7" t="b">
        <v>1</v>
      </c>
      <c r="X18" s="2">
        <f>IF($W18=TRUE,COUNTIF($W$6:$W18,TRUE),"")</f>
        <v>11</v>
      </c>
      <c r="Y18" s="8" t="str">
        <f t="shared" si="8"/>
        <v>10000mW</v>
      </c>
      <c r="AA18" s="167" t="str">
        <f t="shared" si="10"/>
        <v/>
      </c>
      <c r="AB18" s="2" t="str">
        <f t="shared" si="9"/>
        <v>5000mW</v>
      </c>
      <c r="AC18" s="14" t="str">
        <f t="shared" si="4"/>
        <v/>
      </c>
      <c r="AD18" s="167" t="str">
        <f t="shared" si="5"/>
        <v>走高跳</v>
      </c>
      <c r="AE18" s="15">
        <f t="shared" si="6"/>
        <v>2500</v>
      </c>
    </row>
    <row r="19" spans="2:31" ht="18" customHeight="1">
      <c r="B19" s="5"/>
      <c r="C19" s="6" t="s">
        <v>1572</v>
      </c>
      <c r="D19" s="7"/>
      <c r="E19" s="8" t="s">
        <v>1572</v>
      </c>
      <c r="G19" s="9" t="str">
        <f t="shared" si="0"/>
        <v>走幅跳</v>
      </c>
      <c r="H19" s="10">
        <v>2500</v>
      </c>
      <c r="I19" s="11" t="str">
        <f t="shared" si="1"/>
        <v>走幅跳</v>
      </c>
      <c r="J19" s="12"/>
      <c r="N19" s="125" t="s">
        <v>17</v>
      </c>
      <c r="O19" s="128" t="str" cm="1">
        <f t="array" aca="1" ref="O19" ca="1">IF(CELL("protect",男子申込!$O$24:$O$26)=1,"ロック中","解除済")</f>
        <v>解除済</v>
      </c>
      <c r="P19" s="127" t="str" cm="1">
        <f t="array" aca="1" ref="P19" ca="1">IF(CELL("protect",女子申込!$O$24:$O$26)=1,"ロック中","解除済")</f>
        <v>解除済</v>
      </c>
      <c r="S19" s="5" t="b">
        <v>0</v>
      </c>
      <c r="T19" s="2" t="str">
        <f>IF($S19=TRUE,COUNTIF($S$6:$S19,TRUE),"")</f>
        <v/>
      </c>
      <c r="U19" s="2" t="str">
        <f t="shared" si="7"/>
        <v>マラソン</v>
      </c>
      <c r="W19" s="7" t="b">
        <v>0</v>
      </c>
      <c r="X19" s="2" t="str">
        <f>IF($W19=TRUE,COUNTIF($W$6:$W19,TRUE),"")</f>
        <v/>
      </c>
      <c r="Y19" s="8" t="str">
        <f t="shared" si="8"/>
        <v>マラソン</v>
      </c>
      <c r="AA19" s="167">
        <f t="shared" si="10"/>
        <v>14</v>
      </c>
      <c r="AB19" s="2" t="str">
        <f t="shared" si="9"/>
        <v>10000mW</v>
      </c>
      <c r="AC19" s="14">
        <f t="shared" si="4"/>
        <v>2500</v>
      </c>
      <c r="AD19" s="167" t="str">
        <f t="shared" si="5"/>
        <v>棒高跳</v>
      </c>
      <c r="AE19" s="15">
        <f t="shared" si="6"/>
        <v>2500</v>
      </c>
    </row>
    <row r="20" spans="2:31" ht="18" customHeight="1">
      <c r="B20" s="5"/>
      <c r="C20" s="6" t="s">
        <v>1573</v>
      </c>
      <c r="D20" s="7"/>
      <c r="E20" s="8" t="s">
        <v>1573</v>
      </c>
      <c r="G20" s="9" t="str">
        <f t="shared" si="0"/>
        <v>三段跳</v>
      </c>
      <c r="H20" s="10">
        <v>2500</v>
      </c>
      <c r="I20" s="11" t="str">
        <f t="shared" si="1"/>
        <v>三段跳</v>
      </c>
      <c r="J20" s="12"/>
      <c r="N20" s="125" t="s">
        <v>18</v>
      </c>
      <c r="O20" s="126" t="str" cm="1">
        <f t="array" aca="1" ref="O20" ca="1">IF(CELL("protect",男子申込!$O$27:$O$29)=1,"ロック中","解除済")</f>
        <v>解除済</v>
      </c>
      <c r="P20" s="127" t="str" cm="1">
        <f t="array" aca="1" ref="P20" ca="1">IF(CELL("protect",女子申込!$O$27:$O$29)=1,"ロック中","解除済")</f>
        <v>解除済</v>
      </c>
      <c r="S20" s="5" t="b">
        <v>0</v>
      </c>
      <c r="T20" s="2" t="str">
        <f>IF($S20=TRUE,COUNTIF($S$6:$S20,TRUE),"")</f>
        <v/>
      </c>
      <c r="U20" s="2" t="str">
        <f t="shared" si="7"/>
        <v>ﾊｰﾌﾏﾗｿﾝ</v>
      </c>
      <c r="W20" s="7" t="b">
        <v>0</v>
      </c>
      <c r="X20" s="2" t="str">
        <f>IF($W20=TRUE,COUNTIF($W$6:$W20,TRUE),"")</f>
        <v/>
      </c>
      <c r="Y20" s="8" t="str">
        <f t="shared" si="8"/>
        <v>ﾊｰﾌﾏﾗｿﾝ</v>
      </c>
      <c r="AA20" s="167" t="str">
        <f t="shared" si="10"/>
        <v/>
      </c>
      <c r="AB20" s="2" t="str">
        <f t="shared" si="9"/>
        <v>マラソン</v>
      </c>
      <c r="AC20" s="14" t="str">
        <f t="shared" si="4"/>
        <v/>
      </c>
      <c r="AD20" s="167" t="str">
        <f t="shared" si="5"/>
        <v>走幅跳</v>
      </c>
      <c r="AE20" s="15">
        <f t="shared" si="6"/>
        <v>2500</v>
      </c>
    </row>
    <row r="21" spans="2:31" ht="18" customHeight="1">
      <c r="B21" s="5"/>
      <c r="C21" s="6" t="s">
        <v>15</v>
      </c>
      <c r="D21" s="7"/>
      <c r="E21" s="8" t="s">
        <v>15</v>
      </c>
      <c r="G21" s="9" t="str">
        <f t="shared" si="0"/>
        <v>砲丸投</v>
      </c>
      <c r="H21" s="10">
        <v>2500</v>
      </c>
      <c r="I21" s="11" t="str">
        <f t="shared" si="1"/>
        <v>砲丸投</v>
      </c>
      <c r="J21" s="12"/>
      <c r="N21" s="125" t="s">
        <v>19</v>
      </c>
      <c r="O21" s="126" t="str" cm="1">
        <f t="array" aca="1" ref="O21" ca="1">IF(CELL("protect",男子申込!$O$30:$O$32)=1,"ロック中","解除済")</f>
        <v>解除済</v>
      </c>
      <c r="P21" s="127" t="str" cm="1">
        <f t="array" aca="1" ref="P21" ca="1">IF(CELL("protect",女子申込!$O$30:$O$32)=1,"ロック中","解除済")</f>
        <v>解除済</v>
      </c>
      <c r="S21" s="5" t="b">
        <v>1</v>
      </c>
      <c r="T21" s="2">
        <f>IF($S21=TRUE,COUNTIF($S$6:$S21,TRUE),"")</f>
        <v>12</v>
      </c>
      <c r="U21" s="2" t="str">
        <f t="shared" si="7"/>
        <v>走高跳</v>
      </c>
      <c r="W21" s="7" t="b">
        <v>1</v>
      </c>
      <c r="X21" s="2">
        <f>IF($W21=TRUE,COUNTIF($W$6:$W21,TRUE),"")</f>
        <v>12</v>
      </c>
      <c r="Y21" s="8" t="str">
        <f t="shared" si="8"/>
        <v>走高跳</v>
      </c>
      <c r="AA21" s="167" t="str">
        <f t="shared" si="10"/>
        <v/>
      </c>
      <c r="AB21" s="2" t="str">
        <f t="shared" si="9"/>
        <v>ﾊｰﾌﾏﾗｿﾝ</v>
      </c>
      <c r="AC21" s="14" t="str">
        <f t="shared" si="4"/>
        <v/>
      </c>
      <c r="AD21" s="167" t="str">
        <f t="shared" si="5"/>
        <v>三段跳</v>
      </c>
      <c r="AE21" s="15">
        <f t="shared" si="6"/>
        <v>2500</v>
      </c>
    </row>
    <row r="22" spans="2:31" ht="18" customHeight="1">
      <c r="B22" s="5"/>
      <c r="C22" s="6" t="s">
        <v>17</v>
      </c>
      <c r="D22" s="7"/>
      <c r="E22" s="8" t="s">
        <v>17</v>
      </c>
      <c r="G22" s="9" t="str">
        <f t="shared" si="0"/>
        <v>円盤投</v>
      </c>
      <c r="H22" s="10">
        <v>2500</v>
      </c>
      <c r="I22" s="11" t="str">
        <f t="shared" si="1"/>
        <v>円盤投</v>
      </c>
      <c r="J22" s="12"/>
      <c r="N22" s="125" t="s">
        <v>20</v>
      </c>
      <c r="O22" s="132" t="str" cm="1">
        <f t="array" aca="1" ref="O22" ca="1">IF(CELL("protect",男子申込!$O$33:$O$35)=1,"ロック中","解除済")</f>
        <v>解除済</v>
      </c>
      <c r="P22" s="127" t="str" cm="1">
        <f t="array" aca="1" ref="P22" ca="1">IF(CELL("protect",女子申込!$O$33:$O$35)=1,"ロック中","解除済")</f>
        <v>解除済</v>
      </c>
      <c r="S22" s="5" t="b">
        <v>1</v>
      </c>
      <c r="T22" s="2">
        <f>IF($S22=TRUE,COUNTIF($S$6:$S22,TRUE),"")</f>
        <v>13</v>
      </c>
      <c r="U22" s="2" t="str">
        <f t="shared" si="7"/>
        <v>棒高跳</v>
      </c>
      <c r="W22" s="7" t="b">
        <v>1</v>
      </c>
      <c r="X22" s="2">
        <f>IF($W22=TRUE,COUNTIF($W$6:$W22,TRUE),"")</f>
        <v>13</v>
      </c>
      <c r="Y22" s="8" t="str">
        <f t="shared" si="8"/>
        <v>棒高跳</v>
      </c>
      <c r="AA22" s="167">
        <f t="shared" si="10"/>
        <v>17</v>
      </c>
      <c r="AB22" s="2" t="str">
        <f t="shared" si="9"/>
        <v>走高跳</v>
      </c>
      <c r="AC22" s="14">
        <f t="shared" si="4"/>
        <v>2500</v>
      </c>
      <c r="AD22" s="167" t="str">
        <f t="shared" si="5"/>
        <v>砲丸投</v>
      </c>
      <c r="AE22" s="15">
        <f t="shared" si="6"/>
        <v>2500</v>
      </c>
    </row>
    <row r="23" spans="2:31" ht="18" customHeight="1">
      <c r="B23" s="5"/>
      <c r="C23" s="6" t="s">
        <v>18</v>
      </c>
      <c r="D23" s="7"/>
      <c r="E23" s="8" t="s">
        <v>18</v>
      </c>
      <c r="G23" s="9" t="str">
        <f t="shared" si="0"/>
        <v>ハンマー投</v>
      </c>
      <c r="H23" s="10">
        <v>2500</v>
      </c>
      <c r="I23" s="11" t="str">
        <f t="shared" si="1"/>
        <v>ハンマー投</v>
      </c>
      <c r="J23" s="12"/>
      <c r="N23" s="125" t="s">
        <v>21</v>
      </c>
      <c r="O23" s="126" t="str" cm="1">
        <f t="array" aca="1" ref="O23" ca="1">IF(CELL("protect",男子申込!$O$36:$O$38)=1,"ロック中","解除済")</f>
        <v>解除済</v>
      </c>
      <c r="P23" s="127" t="str" cm="1">
        <f t="array" aca="1" ref="P23" ca="1">IF(CELL("protect",女子申込!$O$36:$O$38)=1,"ロック中","解除済")</f>
        <v>解除済</v>
      </c>
      <c r="S23" s="5" t="b">
        <v>1</v>
      </c>
      <c r="T23" s="2">
        <f>IF($S23=TRUE,COUNTIF($S$6:$S23,TRUE),"")</f>
        <v>14</v>
      </c>
      <c r="U23" s="2" t="str">
        <f t="shared" si="7"/>
        <v>走幅跳</v>
      </c>
      <c r="W23" s="7" t="b">
        <v>1</v>
      </c>
      <c r="X23" s="2">
        <f>IF($W23=TRUE,COUNTIF($W$6:$W23,TRUE),"")</f>
        <v>14</v>
      </c>
      <c r="Y23" s="8" t="str">
        <f t="shared" si="8"/>
        <v>走幅跳</v>
      </c>
      <c r="AA23" s="167">
        <f t="shared" si="10"/>
        <v>18</v>
      </c>
      <c r="AB23" s="2" t="str">
        <f t="shared" si="9"/>
        <v>棒高跳</v>
      </c>
      <c r="AC23" s="14">
        <f t="shared" si="4"/>
        <v>2500</v>
      </c>
      <c r="AD23" s="167" t="str">
        <f t="shared" si="5"/>
        <v>円盤投</v>
      </c>
      <c r="AE23" s="15">
        <f t="shared" si="6"/>
        <v>2500</v>
      </c>
    </row>
    <row r="24" spans="2:31" ht="18" customHeight="1">
      <c r="B24" s="5"/>
      <c r="C24" s="6" t="s">
        <v>19</v>
      </c>
      <c r="D24" s="7"/>
      <c r="E24" s="8" t="s">
        <v>19</v>
      </c>
      <c r="G24" s="9" t="str">
        <f t="shared" si="0"/>
        <v>やり投</v>
      </c>
      <c r="H24" s="10">
        <v>2500</v>
      </c>
      <c r="I24" s="11" t="str">
        <f t="shared" si="1"/>
        <v>やり投</v>
      </c>
      <c r="J24" s="12"/>
      <c r="N24" s="125" t="s">
        <v>22</v>
      </c>
      <c r="O24" s="126" t="str" cm="1">
        <f t="array" aca="1" ref="O24" ca="1">IF(CELL("protect",男子申込!$O$39:$O$41)=1,"ロック中","解除済")</f>
        <v>解除済</v>
      </c>
      <c r="P24" s="127" t="str" cm="1">
        <f t="array" aca="1" ref="P24" ca="1">IF(CELL("protect",女子申込!$O$39:$O$41)=1,"ロック中","解除済")</f>
        <v>解除済</v>
      </c>
      <c r="S24" s="5" t="b">
        <v>1</v>
      </c>
      <c r="T24" s="2">
        <f>IF($S24=TRUE,COUNTIF($S$6:$S24,TRUE),"")</f>
        <v>15</v>
      </c>
      <c r="U24" s="2" t="str">
        <f t="shared" si="7"/>
        <v>三段跳</v>
      </c>
      <c r="W24" s="7" t="b">
        <v>1</v>
      </c>
      <c r="X24" s="2">
        <f>IF($W24=TRUE,COUNTIF($W$6:$W24,TRUE),"")</f>
        <v>15</v>
      </c>
      <c r="Y24" s="8" t="str">
        <f t="shared" si="8"/>
        <v>三段跳</v>
      </c>
      <c r="AA24" s="167">
        <f t="shared" si="10"/>
        <v>19</v>
      </c>
      <c r="AB24" s="2" t="str">
        <f t="shared" si="9"/>
        <v>走幅跳</v>
      </c>
      <c r="AC24" s="14">
        <f t="shared" si="4"/>
        <v>2500</v>
      </c>
      <c r="AD24" s="167" t="str">
        <f t="shared" si="5"/>
        <v>ハンマー投</v>
      </c>
      <c r="AE24" s="15">
        <f t="shared" si="6"/>
        <v>2500</v>
      </c>
    </row>
    <row r="25" spans="2:31" ht="18" customHeight="1">
      <c r="B25" s="5"/>
      <c r="C25" s="6" t="s">
        <v>20</v>
      </c>
      <c r="D25" s="7"/>
      <c r="E25" s="8" t="s">
        <v>20</v>
      </c>
      <c r="G25" s="9" t="str">
        <f t="shared" si="0"/>
        <v/>
      </c>
      <c r="H25" s="10"/>
      <c r="I25" s="11" t="str">
        <f t="shared" si="1"/>
        <v/>
      </c>
      <c r="J25" s="12"/>
      <c r="N25" s="125" t="s">
        <v>25</v>
      </c>
      <c r="O25" s="126" t="str" cm="1">
        <f t="array" aca="1" ref="O25" ca="1">IF(CELL("protect",男子申込!$O$42:$O$44)=1,"ロック中","解除済")</f>
        <v>解除済</v>
      </c>
      <c r="P25" s="127" t="str" cm="1">
        <f t="array" aca="1" ref="P25" ca="1">IF(CELL("protect",女子申込!$O$42:$O$44)=1,"ロック中","解除済")</f>
        <v>解除済</v>
      </c>
      <c r="S25" s="5" t="b">
        <v>1</v>
      </c>
      <c r="T25" s="2">
        <f>IF($S25=TRUE,COUNTIF($S$6:$S25,TRUE),"")</f>
        <v>16</v>
      </c>
      <c r="U25" s="2" t="str">
        <f t="shared" si="7"/>
        <v>砲丸投</v>
      </c>
      <c r="W25" s="7" t="b">
        <v>1</v>
      </c>
      <c r="X25" s="2">
        <f>IF($W25=TRUE,COUNTIF($W$6:$W25,TRUE),"")</f>
        <v>16</v>
      </c>
      <c r="Y25" s="8" t="str">
        <f t="shared" si="8"/>
        <v>砲丸投</v>
      </c>
      <c r="AA25" s="167">
        <f t="shared" si="10"/>
        <v>20</v>
      </c>
      <c r="AB25" s="2" t="str">
        <f t="shared" si="9"/>
        <v>三段跳</v>
      </c>
      <c r="AC25" s="14">
        <f t="shared" si="4"/>
        <v>2500</v>
      </c>
      <c r="AD25" s="167" t="str">
        <f t="shared" si="5"/>
        <v>やり投</v>
      </c>
      <c r="AE25" s="15">
        <f t="shared" si="6"/>
        <v>2500</v>
      </c>
    </row>
    <row r="26" spans="2:31" ht="18" customHeight="1">
      <c r="B26" s="5"/>
      <c r="C26" s="6" t="s">
        <v>21</v>
      </c>
      <c r="D26" s="7"/>
      <c r="E26" s="8" t="s">
        <v>21</v>
      </c>
      <c r="G26" s="9" t="str">
        <f t="shared" si="0"/>
        <v/>
      </c>
      <c r="H26" s="10"/>
      <c r="I26" s="11" t="str">
        <f t="shared" si="1"/>
        <v/>
      </c>
      <c r="J26" s="12"/>
      <c r="N26" s="125" t="s">
        <v>31</v>
      </c>
      <c r="O26" s="129"/>
      <c r="P26" s="127" t="str" cm="1">
        <f t="array" aca="1" ref="P26" ca="1">IF(CELL("protect",女子申込!$C$42:$C$44)=1,"ロック中","解除済")</f>
        <v>解除済</v>
      </c>
      <c r="S26" s="5" t="b">
        <v>1</v>
      </c>
      <c r="T26" s="2">
        <f>IF($S26=TRUE,COUNTIF($S$6:$S26,TRUE),"")</f>
        <v>17</v>
      </c>
      <c r="U26" s="2" t="str">
        <f t="shared" si="7"/>
        <v>円盤投</v>
      </c>
      <c r="W26" s="7" t="b">
        <v>1</v>
      </c>
      <c r="X26" s="2">
        <f>IF($W26=TRUE,COUNTIF($W$6:$W26,TRUE),"")</f>
        <v>17</v>
      </c>
      <c r="Y26" s="8" t="str">
        <f t="shared" si="8"/>
        <v>円盤投</v>
      </c>
      <c r="AA26" s="167">
        <f t="shared" si="10"/>
        <v>21</v>
      </c>
      <c r="AB26" s="2" t="str">
        <f t="shared" si="9"/>
        <v>砲丸投</v>
      </c>
      <c r="AC26" s="14">
        <f t="shared" si="4"/>
        <v>2500</v>
      </c>
      <c r="AD26" s="167" t="str">
        <f t="shared" si="5"/>
        <v>七種競技</v>
      </c>
      <c r="AE26" s="15">
        <f t="shared" si="6"/>
        <v>3500</v>
      </c>
    </row>
    <row r="27" spans="2:31" ht="18" customHeight="1">
      <c r="B27" s="5"/>
      <c r="C27" s="6" t="s">
        <v>22</v>
      </c>
      <c r="D27" s="7"/>
      <c r="E27" s="8" t="s">
        <v>22</v>
      </c>
      <c r="G27" s="9" t="str">
        <f t="shared" si="0"/>
        <v/>
      </c>
      <c r="H27" s="10"/>
      <c r="I27" s="11" t="str">
        <f t="shared" si="1"/>
        <v/>
      </c>
      <c r="J27" s="12"/>
      <c r="N27" s="125" t="s">
        <v>23</v>
      </c>
      <c r="O27" s="126" t="str" cm="1">
        <f t="array" aca="1" ref="O27" ca="1">IF(CELL("protect",男子申込!$C$42:$C$44)=1,"ロック中","解除済")</f>
        <v>解除済</v>
      </c>
      <c r="P27" s="130"/>
      <c r="S27" s="5" t="b">
        <v>1</v>
      </c>
      <c r="T27" s="2">
        <f>IF($S27=TRUE,COUNTIF($S$6:$S27,TRUE),"")</f>
        <v>18</v>
      </c>
      <c r="U27" s="2" t="str">
        <f t="shared" si="7"/>
        <v>ハンマー投</v>
      </c>
      <c r="W27" s="7" t="b">
        <v>1</v>
      </c>
      <c r="X27" s="2">
        <f>IF($W27=TRUE,COUNTIF($W$6:$W27,TRUE),"")</f>
        <v>18</v>
      </c>
      <c r="Y27" s="8" t="str">
        <f t="shared" si="8"/>
        <v>ハンマー投</v>
      </c>
      <c r="AA27" s="167">
        <f t="shared" si="10"/>
        <v>22</v>
      </c>
      <c r="AB27" s="2" t="str">
        <f t="shared" si="9"/>
        <v>円盤投</v>
      </c>
      <c r="AC27" s="14">
        <f t="shared" si="4"/>
        <v>2500</v>
      </c>
      <c r="AD27" s="167" t="str">
        <f t="shared" si="5"/>
        <v>十種競技</v>
      </c>
      <c r="AE27" s="15">
        <f t="shared" si="6"/>
        <v>3500</v>
      </c>
    </row>
    <row r="28" spans="2:31" ht="18" customHeight="1" thickBot="1">
      <c r="B28" s="5"/>
      <c r="C28" s="6" t="s">
        <v>25</v>
      </c>
      <c r="D28" s="7"/>
      <c r="E28" s="8" t="s">
        <v>25</v>
      </c>
      <c r="G28" s="9" t="str">
        <f t="shared" si="0"/>
        <v/>
      </c>
      <c r="H28" s="10"/>
      <c r="I28" s="11" t="str">
        <f t="shared" si="1"/>
        <v/>
      </c>
      <c r="J28" s="12"/>
      <c r="N28" s="125" t="s">
        <v>1689</v>
      </c>
      <c r="O28" s="126" t="str" cm="1">
        <f t="array" aca="1" ref="O28" ca="1">IF(CELL("protect",男子申込!$C$9:$O$14)=1,"ロック中","解除済")</f>
        <v>解除済</v>
      </c>
      <c r="P28" s="127" t="str" cm="1">
        <f t="array" aca="1" ref="P28" ca="1">IF(CELL("protect",女子申込!$C$9:$O$14)=1,"ロック中","解除済")</f>
        <v>解除済</v>
      </c>
      <c r="S28" s="5" t="b">
        <v>1</v>
      </c>
      <c r="T28" s="2">
        <f>IF($S28=TRUE,COUNTIF($S$6:$S28,TRUE),"")</f>
        <v>19</v>
      </c>
      <c r="U28" s="2" t="str">
        <f t="shared" si="7"/>
        <v>やり投</v>
      </c>
      <c r="W28" s="7" t="b">
        <v>1</v>
      </c>
      <c r="X28" s="2">
        <f>IF($W28=TRUE,COUNTIF($W$6:$W28,TRUE),"")</f>
        <v>19</v>
      </c>
      <c r="Y28" s="8" t="str">
        <f t="shared" si="8"/>
        <v>やり投</v>
      </c>
      <c r="AA28" s="167">
        <f t="shared" si="10"/>
        <v>23</v>
      </c>
      <c r="AB28" s="2" t="str">
        <f t="shared" si="9"/>
        <v>ハンマー投</v>
      </c>
      <c r="AC28" s="14">
        <f t="shared" si="4"/>
        <v>2500</v>
      </c>
      <c r="AD28" s="167" t="str">
        <f t="shared" si="5"/>
        <v>4×100m</v>
      </c>
      <c r="AE28" s="15">
        <f t="shared" si="6"/>
        <v>3000</v>
      </c>
    </row>
    <row r="29" spans="2:31" ht="18" customHeight="1" thickBot="1">
      <c r="B29" s="5"/>
      <c r="C29" s="6" t="s">
        <v>23</v>
      </c>
      <c r="D29" s="7"/>
      <c r="E29" s="8" t="s">
        <v>31</v>
      </c>
      <c r="G29" s="20" t="str">
        <f>IF($S$29=TRUE,$U$29,"")</f>
        <v>十種競技</v>
      </c>
      <c r="H29" s="21">
        <v>3500</v>
      </c>
      <c r="I29" s="22" t="str">
        <f>IF($W$29=TRUE,$Y$29,"")</f>
        <v>七種競技</v>
      </c>
      <c r="J29" s="23">
        <v>3500</v>
      </c>
      <c r="N29" s="133" t="s">
        <v>1690</v>
      </c>
      <c r="O29" s="134" t="str" cm="1">
        <f t="array" aca="1" ref="O29" ca="1">IF(CELL("protect",男子申込!$O$15:$O$20)=1,"ロック中","解除済")</f>
        <v>解除済</v>
      </c>
      <c r="P29" s="135" t="str" cm="1">
        <f t="array" aca="1" ref="P29" ca="1">IF(CELL("protect",女子申込!$O$15:$O$20)=1,"ロック中","解除済")</f>
        <v>解除済</v>
      </c>
      <c r="S29" s="5" t="b">
        <v>1</v>
      </c>
      <c r="T29" s="24"/>
      <c r="U29" s="2" t="str">
        <f t="shared" si="7"/>
        <v>十種競技</v>
      </c>
      <c r="W29" s="7" t="b">
        <v>1</v>
      </c>
      <c r="X29" s="24"/>
      <c r="Y29" s="8" t="str">
        <f t="shared" si="8"/>
        <v>七種競技</v>
      </c>
      <c r="AA29" s="167">
        <f t="shared" si="10"/>
        <v>24</v>
      </c>
      <c r="AB29" s="2" t="str">
        <f t="shared" si="9"/>
        <v>やり投</v>
      </c>
      <c r="AC29" s="14">
        <f t="shared" si="4"/>
        <v>2500</v>
      </c>
      <c r="AD29" s="167" t="str">
        <f t="shared" si="5"/>
        <v>4×400m</v>
      </c>
      <c r="AE29" s="15">
        <f t="shared" si="6"/>
        <v>3000</v>
      </c>
    </row>
    <row r="30" spans="2:31" ht="18" customHeight="1">
      <c r="B30" s="5"/>
      <c r="C30" s="137" t="s">
        <v>1691</v>
      </c>
      <c r="D30" s="7"/>
      <c r="E30" s="139" t="s">
        <v>1691</v>
      </c>
      <c r="G30" s="9" t="str">
        <f>IF(MAX($T$30:$T$31)&lt;ROW($A1),"",INDEX($U$30:$U$31,MATCH(ROW($A1),$T$30:$T$31,0)))</f>
        <v>4×100m</v>
      </c>
      <c r="H30" s="10">
        <v>3000</v>
      </c>
      <c r="I30" s="11" t="str">
        <f>IF(MAX($X$30:$X$31)&lt;ROW($A1),"",INDEX($Y$30:$Y$31,MATCH(ROW($A1),$X$30:$X$31,0)))</f>
        <v>4×100m</v>
      </c>
      <c r="J30" s="12"/>
      <c r="S30" s="5" t="b">
        <v>1</v>
      </c>
      <c r="T30" s="2">
        <f>IF($S30=TRUE,COUNTIF($S$30:$S30,TRUE),"")</f>
        <v>1</v>
      </c>
      <c r="U30" s="2" t="str">
        <f t="shared" si="7"/>
        <v>4×100m</v>
      </c>
      <c r="W30" s="7" t="b">
        <v>1</v>
      </c>
      <c r="X30" s="2">
        <f>IF($W30=TRUE,COUNTIF($W$30:$W30,TRUE),"")</f>
        <v>1</v>
      </c>
      <c r="Y30" s="8" t="str">
        <f t="shared" si="8"/>
        <v>4×100m</v>
      </c>
      <c r="AA30" s="167">
        <f>IF($W29=TRUE,ROW($A25),"")</f>
        <v>25</v>
      </c>
      <c r="AB30" s="2" t="str">
        <f>$Y29</f>
        <v>七種競技</v>
      </c>
      <c r="AC30" s="14">
        <f t="shared" si="4"/>
        <v>3500</v>
      </c>
      <c r="AD30" s="167" t="str">
        <f t="shared" si="5"/>
        <v/>
      </c>
      <c r="AE30" s="15" t="str">
        <f t="shared" si="6"/>
        <v/>
      </c>
    </row>
    <row r="31" spans="2:31" ht="18" customHeight="1" thickBot="1">
      <c r="B31" s="25"/>
      <c r="C31" s="138" t="s">
        <v>1692</v>
      </c>
      <c r="D31" s="26"/>
      <c r="E31" s="140" t="s">
        <v>1692</v>
      </c>
      <c r="G31" s="28" t="str">
        <f>IF(MAX($T$30:$T$31)&lt;ROW($A2),"",INDEX($U$30:$U$31,MATCH(ROW($A2),$T$30:$T$31,0)))</f>
        <v>4×400m</v>
      </c>
      <c r="H31" s="10">
        <v>3000</v>
      </c>
      <c r="I31" s="29" t="str">
        <f>IF(MAX($X$30:$X$31)&lt;ROW($A2),"",INDEX($Y$30:$Y$31,MATCH(ROW($A2),$X$30:$X$31,0)))</f>
        <v>4×400m</v>
      </c>
      <c r="J31" s="12"/>
      <c r="S31" s="25" t="b">
        <v>1</v>
      </c>
      <c r="T31" s="166">
        <f>IF($S31=TRUE,COUNTIF($S$30:$S31,TRUE),"")</f>
        <v>2</v>
      </c>
      <c r="U31" s="166" t="str">
        <f t="shared" si="7"/>
        <v>4×400m</v>
      </c>
      <c r="V31" s="166"/>
      <c r="W31" s="26" t="b">
        <v>1</v>
      </c>
      <c r="X31" s="166">
        <f>IF($W31=TRUE,COUNTIF($W$30:$W31,TRUE),"")</f>
        <v>2</v>
      </c>
      <c r="Y31" s="27" t="str">
        <f t="shared" si="8"/>
        <v>4×400m</v>
      </c>
      <c r="AA31" s="167">
        <f>IF($S29=TRUE,ROW($A26),"")</f>
        <v>26</v>
      </c>
      <c r="AB31" s="2" t="str">
        <f>$U29</f>
        <v>十種競技</v>
      </c>
      <c r="AC31" s="14">
        <f t="shared" si="4"/>
        <v>3500</v>
      </c>
      <c r="AD31" s="167" t="str">
        <f t="shared" si="5"/>
        <v/>
      </c>
      <c r="AE31" s="15" t="str">
        <f t="shared" si="6"/>
        <v/>
      </c>
    </row>
    <row r="32" spans="2:31" ht="18" customHeight="1">
      <c r="G32" s="30"/>
      <c r="H32" s="30"/>
      <c r="I32" s="30"/>
      <c r="J32" s="30"/>
      <c r="AA32" s="167">
        <f>IF(OR($S30=TRUE,$W30=TRUE),ROW($A27),"")</f>
        <v>27</v>
      </c>
      <c r="AB32" s="2" t="str">
        <f>$U30</f>
        <v>4×100m</v>
      </c>
      <c r="AC32" s="14">
        <f t="shared" si="4"/>
        <v>3000</v>
      </c>
      <c r="AD32" s="167" t="str">
        <f t="shared" si="5"/>
        <v/>
      </c>
      <c r="AE32" s="15" t="str">
        <f t="shared" si="6"/>
        <v/>
      </c>
    </row>
    <row r="33" spans="27:31" ht="18" customHeight="1" thickBot="1">
      <c r="AA33" s="31">
        <f>IF(OR($S31=TRUE,$W31=TRUE),ROW($A28),"")</f>
        <v>28</v>
      </c>
      <c r="AB33" s="166" t="str">
        <f>$U31</f>
        <v>4×400m</v>
      </c>
      <c r="AC33" s="32">
        <f t="shared" si="4"/>
        <v>3000</v>
      </c>
      <c r="AD33" s="31" t="str">
        <f t="shared" si="5"/>
        <v/>
      </c>
      <c r="AE33" s="33" t="str">
        <f t="shared" si="6"/>
        <v/>
      </c>
    </row>
    <row r="34" spans="27:31" ht="18" customHeight="1"/>
  </sheetData>
  <sheetProtection selectLockedCells="1"/>
  <mergeCells count="11">
    <mergeCell ref="S5:Y5"/>
    <mergeCell ref="AA5:AE5"/>
    <mergeCell ref="N4:P4"/>
    <mergeCell ref="B2:C2"/>
    <mergeCell ref="D2:J2"/>
    <mergeCell ref="B4:E4"/>
    <mergeCell ref="G4:J4"/>
    <mergeCell ref="B5:C5"/>
    <mergeCell ref="D5:E5"/>
    <mergeCell ref="G5:H5"/>
    <mergeCell ref="I5:J5"/>
  </mergeCells>
  <phoneticPr fontId="16"/>
  <conditionalFormatting sqref="G6:G31">
    <cfRule type="cellIs" dxfId="71" priority="6" operator="equal">
      <formula>""</formula>
    </cfRule>
  </conditionalFormatting>
  <conditionalFormatting sqref="I6:I31">
    <cfRule type="cellIs" dxfId="70" priority="5" operator="equal">
      <formula>""</formula>
    </cfRule>
    <cfRule type="expression" dxfId="69" priority="7">
      <formula>ISERROR(MATCH($I6,$G$6:$G$31,0))</formula>
    </cfRule>
  </conditionalFormatting>
  <conditionalFormatting sqref="O6:P29">
    <cfRule type="cellIs" dxfId="68" priority="10" operator="equal">
      <formula>"ロック中"</formula>
    </cfRule>
    <cfRule type="cellIs" dxfId="67" priority="11" operator="equal">
      <formula>"解除済"</formula>
    </cfRule>
  </conditionalFormatting>
  <dataValidations count="1">
    <dataValidation type="textLength" imeMode="disabled" operator="equal" allowBlank="1" showInputMessage="1" showErrorMessage="1" sqref="L11:M11 L13:M13 L15" xr:uid="{6B67641B-2E44-48FA-8394-3B07686AFC5E}">
      <formula1>2</formula1>
    </dataValidation>
  </dataValidations>
  <pageMargins left="0.7" right="0.7" top="0.75" bottom="0.75" header="0.3" footer="0.3"/>
  <pageSetup paperSize="9" scale="7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15240</xdr:colOff>
                    <xdr:row>5</xdr:row>
                    <xdr:rowOff>15240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</xdr:col>
                    <xdr:colOff>15240</xdr:colOff>
                    <xdr:row>6</xdr:row>
                    <xdr:rowOff>15240</xdr:rowOff>
                  </from>
                  <to>
                    <xdr:col>2</xdr:col>
                    <xdr:colOff>38100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15240</xdr:rowOff>
                  </from>
                  <to>
                    <xdr:col>2</xdr:col>
                    <xdr:colOff>38100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15240</xdr:rowOff>
                  </from>
                  <to>
                    <xdr:col>2</xdr:col>
                    <xdr:colOff>38100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15240</xdr:rowOff>
                  </from>
                  <to>
                    <xdr:col>2</xdr:col>
                    <xdr:colOff>38100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15240</xdr:rowOff>
                  </from>
                  <to>
                    <xdr:col>2</xdr:col>
                    <xdr:colOff>38100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Check Box 7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15240</xdr:rowOff>
                  </from>
                  <to>
                    <xdr:col>2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Check Box 8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15240</xdr:rowOff>
                  </from>
                  <to>
                    <xdr:col>2</xdr:col>
                    <xdr:colOff>38100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Check Box 9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15240</xdr:rowOff>
                  </from>
                  <to>
                    <xdr:col>2</xdr:col>
                    <xdr:colOff>38100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3" name="Check Box 10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15240</xdr:rowOff>
                  </from>
                  <to>
                    <xdr:col>2</xdr:col>
                    <xdr:colOff>38100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4" name="Check Box 11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15240</xdr:rowOff>
                  </from>
                  <to>
                    <xdr:col>2</xdr:col>
                    <xdr:colOff>38100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5" name="Check Box 12">
              <controlPr defaultSize="0" autoFill="0" autoLine="0" autoPict="0">
                <anchor moveWithCells="1">
                  <from>
                    <xdr:col>3</xdr:col>
                    <xdr:colOff>15240</xdr:colOff>
                    <xdr:row>5</xdr:row>
                    <xdr:rowOff>15240</xdr:rowOff>
                  </from>
                  <to>
                    <xdr:col>4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6" name="Check Box 13">
              <controlPr defaultSize="0" autoFill="0" autoLine="0" autoPict="0">
                <anchor moveWithCells="1">
                  <from>
                    <xdr:col>3</xdr:col>
                    <xdr:colOff>15240</xdr:colOff>
                    <xdr:row>6</xdr:row>
                    <xdr:rowOff>15240</xdr:rowOff>
                  </from>
                  <to>
                    <xdr:col>4</xdr:col>
                    <xdr:colOff>38100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7" name="Check Box 14">
              <controlPr defaultSize="0" autoFill="0" autoLine="0" autoPict="0">
                <anchor moveWithCells="1">
                  <from>
                    <xdr:col>3</xdr:col>
                    <xdr:colOff>15240</xdr:colOff>
                    <xdr:row>7</xdr:row>
                    <xdr:rowOff>15240</xdr:rowOff>
                  </from>
                  <to>
                    <xdr:col>4</xdr:col>
                    <xdr:colOff>38100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8" name="Check Box 15">
              <controlPr defaultSize="0" autoFill="0" autoLine="0" autoPict="0">
                <anchor moveWithCells="1">
                  <from>
                    <xdr:col>3</xdr:col>
                    <xdr:colOff>15240</xdr:colOff>
                    <xdr:row>8</xdr:row>
                    <xdr:rowOff>15240</xdr:rowOff>
                  </from>
                  <to>
                    <xdr:col>4</xdr:col>
                    <xdr:colOff>38100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9" name="Check Box 16">
              <controlPr defaultSize="0" autoFill="0" autoLine="0" autoPict="0">
                <anchor moveWithCells="1">
                  <from>
                    <xdr:col>3</xdr:col>
                    <xdr:colOff>15240</xdr:colOff>
                    <xdr:row>9</xdr:row>
                    <xdr:rowOff>15240</xdr:rowOff>
                  </from>
                  <to>
                    <xdr:col>4</xdr:col>
                    <xdr:colOff>38100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20" name="Check Box 17">
              <controlPr defaultSize="0" autoFill="0" autoLine="0" autoPict="0">
                <anchor moveWithCells="1">
                  <from>
                    <xdr:col>3</xdr:col>
                    <xdr:colOff>15240</xdr:colOff>
                    <xdr:row>11</xdr:row>
                    <xdr:rowOff>15240</xdr:rowOff>
                  </from>
                  <to>
                    <xdr:col>4</xdr:col>
                    <xdr:colOff>38100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21" name="Check Box 18">
              <controlPr defaultSize="0" autoFill="0" autoLine="0" autoPict="0">
                <anchor moveWithCells="1">
                  <from>
                    <xdr:col>3</xdr:col>
                    <xdr:colOff>15240</xdr:colOff>
                    <xdr:row>12</xdr:row>
                    <xdr:rowOff>15240</xdr:rowOff>
                  </from>
                  <to>
                    <xdr:col>4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22" name="Check Box 19">
              <controlPr defaultSize="0" autoFill="0" autoLine="0" autoPict="0">
                <anchor moveWithCells="1">
                  <from>
                    <xdr:col>3</xdr:col>
                    <xdr:colOff>15240</xdr:colOff>
                    <xdr:row>13</xdr:row>
                    <xdr:rowOff>15240</xdr:rowOff>
                  </from>
                  <to>
                    <xdr:col>4</xdr:col>
                    <xdr:colOff>38100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3" name="Check Box 20">
              <controlPr defaultSize="0" autoFill="0" autoLine="0" autoPict="0">
                <anchor moveWithCells="1">
                  <from>
                    <xdr:col>3</xdr:col>
                    <xdr:colOff>15240</xdr:colOff>
                    <xdr:row>14</xdr:row>
                    <xdr:rowOff>15240</xdr:rowOff>
                  </from>
                  <to>
                    <xdr:col>4</xdr:col>
                    <xdr:colOff>38100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4" name="Check Box 21">
              <controlPr defaultSize="0" autoFill="0" autoLine="0" autoPict="0">
                <anchor moveWithCells="1">
                  <from>
                    <xdr:col>3</xdr:col>
                    <xdr:colOff>15240</xdr:colOff>
                    <xdr:row>15</xdr:row>
                    <xdr:rowOff>15240</xdr:rowOff>
                  </from>
                  <to>
                    <xdr:col>4</xdr:col>
                    <xdr:colOff>38100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5" name="Check Box 22">
              <controlPr defaultSize="0" autoFill="0" autoLine="0" autoPict="0">
                <anchor moveWithCells="1">
                  <from>
                    <xdr:col>3</xdr:col>
                    <xdr:colOff>15240</xdr:colOff>
                    <xdr:row>17</xdr:row>
                    <xdr:rowOff>15240</xdr:rowOff>
                  </from>
                  <to>
                    <xdr:col>4</xdr:col>
                    <xdr:colOff>38100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6" name="Check Box 23">
              <controlPr defaultSize="0" autoFill="0" autoLine="0" autoPict="0">
                <anchor moveWithCells="1">
                  <from>
                    <xdr:col>3</xdr:col>
                    <xdr:colOff>15240</xdr:colOff>
                    <xdr:row>22</xdr:row>
                    <xdr:rowOff>15240</xdr:rowOff>
                  </from>
                  <to>
                    <xdr:col>4</xdr:col>
                    <xdr:colOff>38100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7" name="Check Box 24">
              <controlPr defaultSize="0" autoFill="0" autoLine="0" autoPict="0">
                <anchor moveWithCells="1">
                  <from>
                    <xdr:col>3</xdr:col>
                    <xdr:colOff>15240</xdr:colOff>
                    <xdr:row>23</xdr:row>
                    <xdr:rowOff>15240</xdr:rowOff>
                  </from>
                  <to>
                    <xdr:col>4</xdr:col>
                    <xdr:colOff>38100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8" name="Check Box 25">
              <controlPr defaultSize="0" autoFill="0" autoLine="0" autoPict="0">
                <anchor moveWithCells="1">
                  <from>
                    <xdr:col>3</xdr:col>
                    <xdr:colOff>15240</xdr:colOff>
                    <xdr:row>24</xdr:row>
                    <xdr:rowOff>15240</xdr:rowOff>
                  </from>
                  <to>
                    <xdr:col>4</xdr:col>
                    <xdr:colOff>38100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9" name="Check Box 26">
              <controlPr defaultSize="0" autoFill="0" autoLine="0" autoPict="0">
                <anchor moveWithCells="1">
                  <from>
                    <xdr:col>3</xdr:col>
                    <xdr:colOff>15240</xdr:colOff>
                    <xdr:row>25</xdr:row>
                    <xdr:rowOff>15240</xdr:rowOff>
                  </from>
                  <to>
                    <xdr:col>4</xdr:col>
                    <xdr:colOff>38100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30" name="Check Box 27">
              <controlPr defaultSize="0" autoFill="0" autoLine="0" autoPict="0">
                <anchor moveWithCells="1">
                  <from>
                    <xdr:col>3</xdr:col>
                    <xdr:colOff>15240</xdr:colOff>
                    <xdr:row>26</xdr:row>
                    <xdr:rowOff>15240</xdr:rowOff>
                  </from>
                  <to>
                    <xdr:col>4</xdr:col>
                    <xdr:colOff>38100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31" name="Check Box 28">
              <controlPr defaultSize="0" autoFill="0" autoLine="0" autoPict="0">
                <anchor moveWithCells="1">
                  <from>
                    <xdr:col>3</xdr:col>
                    <xdr:colOff>15240</xdr:colOff>
                    <xdr:row>27</xdr:row>
                    <xdr:rowOff>15240</xdr:rowOff>
                  </from>
                  <to>
                    <xdr:col>4</xdr:col>
                    <xdr:colOff>38100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32" name="Check Box 29">
              <controlPr defaultSize="0" autoFill="0" autoLine="0" autoPict="0">
                <anchor moveWithCells="1">
                  <from>
                    <xdr:col>3</xdr:col>
                    <xdr:colOff>15240</xdr:colOff>
                    <xdr:row>28</xdr:row>
                    <xdr:rowOff>15240</xdr:rowOff>
                  </from>
                  <to>
                    <xdr:col>4</xdr:col>
                    <xdr:colOff>38100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3" name="Check Box 30">
              <controlPr defaultSize="0" autoFill="0" autoLine="0" autoPict="0">
                <anchor moveWithCells="1">
                  <from>
                    <xdr:col>3</xdr:col>
                    <xdr:colOff>15240</xdr:colOff>
                    <xdr:row>29</xdr:row>
                    <xdr:rowOff>15240</xdr:rowOff>
                  </from>
                  <to>
                    <xdr:col>4</xdr:col>
                    <xdr:colOff>38100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4" name="Check Box 31">
              <controlPr defaultSize="0" autoFill="0" autoLine="0" autoPict="0">
                <anchor moveWithCells="1">
                  <from>
                    <xdr:col>3</xdr:col>
                    <xdr:colOff>15240</xdr:colOff>
                    <xdr:row>30</xdr:row>
                    <xdr:rowOff>15240</xdr:rowOff>
                  </from>
                  <to>
                    <xdr:col>4</xdr:col>
                    <xdr:colOff>38100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5" name="Check Box 32">
              <controlPr defaultSize="0" autoFill="0" autoLine="0" autoPict="0">
                <anchor moveWithCells="1">
                  <from>
                    <xdr:col>3</xdr:col>
                    <xdr:colOff>15240</xdr:colOff>
                    <xdr:row>6</xdr:row>
                    <xdr:rowOff>15240</xdr:rowOff>
                  </from>
                  <to>
                    <xdr:col>4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6" name="Check Box 33">
              <controlPr defaultSize="0" autoFill="0" autoLine="0" autoPict="0">
                <anchor moveWithCells="1">
                  <from>
                    <xdr:col>3</xdr:col>
                    <xdr:colOff>15240</xdr:colOff>
                    <xdr:row>7</xdr:row>
                    <xdr:rowOff>15240</xdr:rowOff>
                  </from>
                  <to>
                    <xdr:col>4</xdr:col>
                    <xdr:colOff>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7" name="Check Box 34">
              <controlPr defaultSize="0" autoFill="0" autoLine="0" autoPict="0">
                <anchor moveWithCells="1">
                  <from>
                    <xdr:col>3</xdr:col>
                    <xdr:colOff>15240</xdr:colOff>
                    <xdr:row>8</xdr:row>
                    <xdr:rowOff>15240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8" name="Check Box 35">
              <controlPr defaultSize="0" autoFill="0" autoLine="0" autoPict="0">
                <anchor moveWithCells="1">
                  <from>
                    <xdr:col>3</xdr:col>
                    <xdr:colOff>15240</xdr:colOff>
                    <xdr:row>9</xdr:row>
                    <xdr:rowOff>15240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9" name="Check Box 36">
              <controlPr defaultSize="0" autoFill="0" autoLine="0" autoPict="0">
                <anchor moveWithCells="1">
                  <from>
                    <xdr:col>3</xdr:col>
                    <xdr:colOff>15240</xdr:colOff>
                    <xdr:row>11</xdr:row>
                    <xdr:rowOff>15240</xdr:rowOff>
                  </from>
                  <to>
                    <xdr:col>4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40" name="Check Box 37">
              <controlPr defaultSize="0" autoFill="0" autoLine="0" autoPict="0">
                <anchor moveWithCells="1">
                  <from>
                    <xdr:col>3</xdr:col>
                    <xdr:colOff>15240</xdr:colOff>
                    <xdr:row>12</xdr:row>
                    <xdr:rowOff>15240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41" name="Check Box 38">
              <controlPr defaultSize="0" autoFill="0" autoLine="0" autoPict="0">
                <anchor moveWithCells="1">
                  <from>
                    <xdr:col>3</xdr:col>
                    <xdr:colOff>15240</xdr:colOff>
                    <xdr:row>13</xdr:row>
                    <xdr:rowOff>15240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42" name="Check Box 39">
              <controlPr defaultSize="0" autoFill="0" autoLine="0" autoPict="0">
                <anchor moveWithCells="1">
                  <from>
                    <xdr:col>3</xdr:col>
                    <xdr:colOff>15240</xdr:colOff>
                    <xdr:row>14</xdr:row>
                    <xdr:rowOff>15240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3" name="Check Box 40">
              <controlPr defaultSize="0" autoFill="0" autoLine="0" autoPict="0">
                <anchor moveWithCells="1">
                  <from>
                    <xdr:col>3</xdr:col>
                    <xdr:colOff>15240</xdr:colOff>
                    <xdr:row>15</xdr:row>
                    <xdr:rowOff>15240</xdr:rowOff>
                  </from>
                  <to>
                    <xdr:col>4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4" name="Check Box 41">
              <controlPr defaultSize="0" autoFill="0" autoLine="0" autoPict="0">
                <anchor moveWithCells="1">
                  <from>
                    <xdr:col>3</xdr:col>
                    <xdr:colOff>15240</xdr:colOff>
                    <xdr:row>17</xdr:row>
                    <xdr:rowOff>15240</xdr:rowOff>
                  </from>
                  <to>
                    <xdr:col>4</xdr:col>
                    <xdr:colOff>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5" name="Check Box 42">
              <controlPr defaultSize="0" autoFill="0" autoLine="0" autoPict="0">
                <anchor moveWithCells="1">
                  <from>
                    <xdr:col>3</xdr:col>
                    <xdr:colOff>15240</xdr:colOff>
                    <xdr:row>22</xdr:row>
                    <xdr:rowOff>15240</xdr:rowOff>
                  </from>
                  <to>
                    <xdr:col>4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6" name="Check Box 43">
              <controlPr defaultSize="0" autoFill="0" autoLine="0" autoPict="0">
                <anchor moveWithCells="1">
                  <from>
                    <xdr:col>3</xdr:col>
                    <xdr:colOff>15240</xdr:colOff>
                    <xdr:row>23</xdr:row>
                    <xdr:rowOff>15240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7" name="Check Box 44">
              <controlPr defaultSize="0" autoFill="0" autoLine="0" autoPict="0">
                <anchor moveWithCells="1">
                  <from>
                    <xdr:col>3</xdr:col>
                    <xdr:colOff>15240</xdr:colOff>
                    <xdr:row>24</xdr:row>
                    <xdr:rowOff>15240</xdr:rowOff>
                  </from>
                  <to>
                    <xdr:col>4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8" name="Check Box 45">
              <controlPr defaultSize="0" autoFill="0" autoLine="0" autoPict="0">
                <anchor moveWithCells="1">
                  <from>
                    <xdr:col>3</xdr:col>
                    <xdr:colOff>15240</xdr:colOff>
                    <xdr:row>25</xdr:row>
                    <xdr:rowOff>15240</xdr:rowOff>
                  </from>
                  <to>
                    <xdr:col>4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9" name="Check Box 46">
              <controlPr defaultSize="0" autoFill="0" autoLine="0" autoPict="0">
                <anchor moveWithCells="1">
                  <from>
                    <xdr:col>3</xdr:col>
                    <xdr:colOff>15240</xdr:colOff>
                    <xdr:row>26</xdr:row>
                    <xdr:rowOff>15240</xdr:rowOff>
                  </from>
                  <to>
                    <xdr:col>4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50" name="Check Box 47">
              <controlPr defaultSize="0" autoFill="0" autoLine="0" autoPict="0">
                <anchor moveWithCells="1">
                  <from>
                    <xdr:col>3</xdr:col>
                    <xdr:colOff>15240</xdr:colOff>
                    <xdr:row>27</xdr:row>
                    <xdr:rowOff>15240</xdr:rowOff>
                  </from>
                  <to>
                    <xdr:col>4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51" name="Check Box 48">
              <controlPr defaultSize="0" autoFill="0" autoLine="0" autoPict="0">
                <anchor moveWithCells="1">
                  <from>
                    <xdr:col>3</xdr:col>
                    <xdr:colOff>15240</xdr:colOff>
                    <xdr:row>28</xdr:row>
                    <xdr:rowOff>15240</xdr:rowOff>
                  </from>
                  <to>
                    <xdr:col>4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52" name="Check Box 49">
              <controlPr defaultSize="0" autoFill="0" autoLine="0" autoPict="0">
                <anchor moveWithCells="1">
                  <from>
                    <xdr:col>3</xdr:col>
                    <xdr:colOff>15240</xdr:colOff>
                    <xdr:row>29</xdr:row>
                    <xdr:rowOff>15240</xdr:rowOff>
                  </from>
                  <to>
                    <xdr:col>4</xdr:col>
                    <xdr:colOff>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3" name="Check Box 50">
              <controlPr defaultSize="0" autoFill="0" autoLine="0" autoPict="0">
                <anchor moveWithCells="1">
                  <from>
                    <xdr:col>3</xdr:col>
                    <xdr:colOff>15240</xdr:colOff>
                    <xdr:row>30</xdr:row>
                    <xdr:rowOff>15240</xdr:rowOff>
                  </from>
                  <to>
                    <xdr:col>4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4" name="Check Box 51">
              <controlPr defaultSize="0" autoFill="0" autoLine="0" autoPict="0">
                <anchor moveWithCells="1">
                  <from>
                    <xdr:col>1</xdr:col>
                    <xdr:colOff>15240</xdr:colOff>
                    <xdr:row>6</xdr:row>
                    <xdr:rowOff>15240</xdr:rowOff>
                  </from>
                  <to>
                    <xdr:col>2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5" name="Check Box 52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15240</xdr:rowOff>
                  </from>
                  <to>
                    <xdr:col>2</xdr:col>
                    <xdr:colOff>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6" name="Check Box 53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15240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7" name="Check Box 54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15240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8" name="Check Box 55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15240</xdr:rowOff>
                  </from>
                  <to>
                    <xdr:col>2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9" name="Check Box 56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15240</xdr:rowOff>
                  </from>
                  <to>
                    <xdr:col>2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60" name="Check Box 57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15240</xdr:rowOff>
                  </from>
                  <to>
                    <xdr:col>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61" name="Check Box 58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15240</xdr:rowOff>
                  </from>
                  <to>
                    <xdr:col>2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62" name="Check Box 59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15240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63" name="Check Box 60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15240</xdr:rowOff>
                  </from>
                  <to>
                    <xdr:col>2</xdr:col>
                    <xdr:colOff>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64" name="Check Box 61">
              <controlPr defaultSize="0" autoFill="0" autoLine="0" autoPict="0">
                <anchor moveWithCells="1">
                  <from>
                    <xdr:col>1</xdr:col>
                    <xdr:colOff>15240</xdr:colOff>
                    <xdr:row>22</xdr:row>
                    <xdr:rowOff>15240</xdr:rowOff>
                  </from>
                  <to>
                    <xdr:col>2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65" name="Check Box 62">
              <controlPr defaultSize="0" autoFill="0" autoLine="0" autoPict="0">
                <anchor moveWithCells="1">
                  <from>
                    <xdr:col>1</xdr:col>
                    <xdr:colOff>15240</xdr:colOff>
                    <xdr:row>23</xdr:row>
                    <xdr:rowOff>15240</xdr:rowOff>
                  </from>
                  <to>
                    <xdr:col>2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66" name="Check Box 63">
              <controlPr defaultSize="0" autoFill="0" autoLine="0" autoPict="0">
                <anchor moveWithCells="1">
                  <from>
                    <xdr:col>1</xdr:col>
                    <xdr:colOff>15240</xdr:colOff>
                    <xdr:row>24</xdr:row>
                    <xdr:rowOff>15240</xdr:rowOff>
                  </from>
                  <to>
                    <xdr:col>2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67" name="Check Box 64">
              <controlPr defaultSize="0" autoFill="0" autoLine="0" autoPict="0">
                <anchor moveWithCells="1">
                  <from>
                    <xdr:col>1</xdr:col>
                    <xdr:colOff>15240</xdr:colOff>
                    <xdr:row>25</xdr:row>
                    <xdr:rowOff>15240</xdr:rowOff>
                  </from>
                  <to>
                    <xdr:col>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68" name="Check Box 65">
              <controlPr defaultSize="0" autoFill="0" autoLine="0" autoPict="0">
                <anchor moveWithCells="1">
                  <from>
                    <xdr:col>1</xdr:col>
                    <xdr:colOff>15240</xdr:colOff>
                    <xdr:row>26</xdr:row>
                    <xdr:rowOff>15240</xdr:rowOff>
                  </from>
                  <to>
                    <xdr:col>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69" name="Check Box 66">
              <controlPr defaultSize="0" autoFill="0" autoLine="0" autoPict="0">
                <anchor moveWithCells="1">
                  <from>
                    <xdr:col>1</xdr:col>
                    <xdr:colOff>15240</xdr:colOff>
                    <xdr:row>27</xdr:row>
                    <xdr:rowOff>15240</xdr:rowOff>
                  </from>
                  <to>
                    <xdr:col>2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70" name="Check Box 67">
              <controlPr defaultSize="0" autoFill="0" autoLine="0" autoPict="0">
                <anchor moveWithCells="1">
                  <from>
                    <xdr:col>1</xdr:col>
                    <xdr:colOff>15240</xdr:colOff>
                    <xdr:row>28</xdr:row>
                    <xdr:rowOff>15240</xdr:rowOff>
                  </from>
                  <to>
                    <xdr:col>2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71" name="Check Box 68">
              <controlPr defaultSize="0" autoFill="0" autoLine="0" autoPict="0">
                <anchor moveWithCells="1">
                  <from>
                    <xdr:col>1</xdr:col>
                    <xdr:colOff>15240</xdr:colOff>
                    <xdr:row>29</xdr:row>
                    <xdr:rowOff>15240</xdr:rowOff>
                  </from>
                  <to>
                    <xdr:col>2</xdr:col>
                    <xdr:colOff>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r:id="rId72" name="Check Box 69">
              <controlPr defaultSize="0" autoFill="0" autoLine="0" autoPict="0">
                <anchor moveWithCells="1">
                  <from>
                    <xdr:col>1</xdr:col>
                    <xdr:colOff>15240</xdr:colOff>
                    <xdr:row>30</xdr:row>
                    <xdr:rowOff>15240</xdr:rowOff>
                  </from>
                  <to>
                    <xdr:col>2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73" name="Check Box 70">
              <controlPr defaultSize="0" autoFill="0" autoLine="0" autoPict="0">
                <anchor moveWithCells="1">
                  <from>
                    <xdr:col>1</xdr:col>
                    <xdr:colOff>15240</xdr:colOff>
                    <xdr:row>6</xdr:row>
                    <xdr:rowOff>15240</xdr:rowOff>
                  </from>
                  <to>
                    <xdr:col>2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74" name="Check Box 71">
              <controlPr defaultSize="0" autoFill="0" autoLine="0" autoPict="0">
                <anchor moveWithCells="1">
                  <from>
                    <xdr:col>1</xdr:col>
                    <xdr:colOff>15240</xdr:colOff>
                    <xdr:row>7</xdr:row>
                    <xdr:rowOff>15240</xdr:rowOff>
                  </from>
                  <to>
                    <xdr:col>2</xdr:col>
                    <xdr:colOff>0</xdr:colOff>
                    <xdr:row>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75" name="Check Box 72">
              <controlPr defaultSize="0" autoFill="0" autoLine="0" autoPict="0">
                <anchor moveWithCells="1">
                  <from>
                    <xdr:col>1</xdr:col>
                    <xdr:colOff>15240</xdr:colOff>
                    <xdr:row>8</xdr:row>
                    <xdr:rowOff>15240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r:id="rId76" name="Check Box 73">
              <controlPr defaultSize="0" autoFill="0" autoLine="0" autoPict="0">
                <anchor moveWithCells="1">
                  <from>
                    <xdr:col>1</xdr:col>
                    <xdr:colOff>15240</xdr:colOff>
                    <xdr:row>9</xdr:row>
                    <xdr:rowOff>15240</xdr:rowOff>
                  </from>
                  <to>
                    <xdr:col>2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r:id="rId77" name="Check Box 74">
              <controlPr defaultSize="0" autoFill="0" autoLine="0" autoPict="0">
                <anchor moveWithCells="1">
                  <from>
                    <xdr:col>1</xdr:col>
                    <xdr:colOff>15240</xdr:colOff>
                    <xdr:row>11</xdr:row>
                    <xdr:rowOff>15240</xdr:rowOff>
                  </from>
                  <to>
                    <xdr:col>2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r:id="rId78" name="Check Box 75">
              <controlPr defaultSize="0" autoFill="0" autoLine="0" autoPict="0">
                <anchor moveWithCells="1">
                  <from>
                    <xdr:col>1</xdr:col>
                    <xdr:colOff>15240</xdr:colOff>
                    <xdr:row>12</xdr:row>
                    <xdr:rowOff>15240</xdr:rowOff>
                  </from>
                  <to>
                    <xdr:col>2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79" name="Check Box 76">
              <controlPr defaultSize="0" autoFill="0" autoLine="0" autoPict="0">
                <anchor moveWithCells="1">
                  <from>
                    <xdr:col>1</xdr:col>
                    <xdr:colOff>15240</xdr:colOff>
                    <xdr:row>13</xdr:row>
                    <xdr:rowOff>15240</xdr:rowOff>
                  </from>
                  <to>
                    <xdr:col>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5" r:id="rId80" name="Check Box 77">
              <controlPr defaultSize="0" autoFill="0" autoLine="0" autoPict="0">
                <anchor moveWithCells="1">
                  <from>
                    <xdr:col>1</xdr:col>
                    <xdr:colOff>15240</xdr:colOff>
                    <xdr:row>14</xdr:row>
                    <xdr:rowOff>15240</xdr:rowOff>
                  </from>
                  <to>
                    <xdr:col>2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81" name="Check Box 78">
              <controlPr defaultSize="0" autoFill="0" autoLine="0" autoPict="0">
                <anchor moveWithCells="1">
                  <from>
                    <xdr:col>1</xdr:col>
                    <xdr:colOff>15240</xdr:colOff>
                    <xdr:row>15</xdr:row>
                    <xdr:rowOff>15240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7" r:id="rId82" name="Check Box 79">
              <controlPr defaultSize="0" autoFill="0" autoLine="0" autoPict="0">
                <anchor moveWithCells="1">
                  <from>
                    <xdr:col>1</xdr:col>
                    <xdr:colOff>15240</xdr:colOff>
                    <xdr:row>17</xdr:row>
                    <xdr:rowOff>15240</xdr:rowOff>
                  </from>
                  <to>
                    <xdr:col>2</xdr:col>
                    <xdr:colOff>0</xdr:colOff>
                    <xdr:row>18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8" r:id="rId83" name="Check Box 80">
              <controlPr defaultSize="0" autoFill="0" autoLine="0" autoPict="0">
                <anchor moveWithCells="1">
                  <from>
                    <xdr:col>1</xdr:col>
                    <xdr:colOff>15240</xdr:colOff>
                    <xdr:row>22</xdr:row>
                    <xdr:rowOff>15240</xdr:rowOff>
                  </from>
                  <to>
                    <xdr:col>2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9" r:id="rId84" name="Check Box 81">
              <controlPr defaultSize="0" autoFill="0" autoLine="0" autoPict="0">
                <anchor moveWithCells="1">
                  <from>
                    <xdr:col>1</xdr:col>
                    <xdr:colOff>15240</xdr:colOff>
                    <xdr:row>23</xdr:row>
                    <xdr:rowOff>15240</xdr:rowOff>
                  </from>
                  <to>
                    <xdr:col>2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0" r:id="rId85" name="Check Box 82">
              <controlPr defaultSize="0" autoFill="0" autoLine="0" autoPict="0">
                <anchor moveWithCells="1">
                  <from>
                    <xdr:col>1</xdr:col>
                    <xdr:colOff>15240</xdr:colOff>
                    <xdr:row>24</xdr:row>
                    <xdr:rowOff>15240</xdr:rowOff>
                  </from>
                  <to>
                    <xdr:col>2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1" r:id="rId86" name="Check Box 83">
              <controlPr defaultSize="0" autoFill="0" autoLine="0" autoPict="0">
                <anchor moveWithCells="1">
                  <from>
                    <xdr:col>1</xdr:col>
                    <xdr:colOff>15240</xdr:colOff>
                    <xdr:row>25</xdr:row>
                    <xdr:rowOff>15240</xdr:rowOff>
                  </from>
                  <to>
                    <xdr:col>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87" name="Check Box 84">
              <controlPr defaultSize="0" autoFill="0" autoLine="0" autoPict="0">
                <anchor moveWithCells="1">
                  <from>
                    <xdr:col>1</xdr:col>
                    <xdr:colOff>15240</xdr:colOff>
                    <xdr:row>26</xdr:row>
                    <xdr:rowOff>15240</xdr:rowOff>
                  </from>
                  <to>
                    <xdr:col>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88" name="Check Box 85">
              <controlPr defaultSize="0" autoFill="0" autoLine="0" autoPict="0">
                <anchor moveWithCells="1">
                  <from>
                    <xdr:col>1</xdr:col>
                    <xdr:colOff>15240</xdr:colOff>
                    <xdr:row>27</xdr:row>
                    <xdr:rowOff>15240</xdr:rowOff>
                  </from>
                  <to>
                    <xdr:col>2</xdr:col>
                    <xdr:colOff>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89" name="Check Box 86">
              <controlPr defaultSize="0" autoFill="0" autoLine="0" autoPict="0">
                <anchor moveWithCells="1">
                  <from>
                    <xdr:col>1</xdr:col>
                    <xdr:colOff>15240</xdr:colOff>
                    <xdr:row>28</xdr:row>
                    <xdr:rowOff>15240</xdr:rowOff>
                  </from>
                  <to>
                    <xdr:col>2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90" name="Check Box 87">
              <controlPr defaultSize="0" autoFill="0" autoLine="0" autoPict="0">
                <anchor moveWithCells="1">
                  <from>
                    <xdr:col>1</xdr:col>
                    <xdr:colOff>15240</xdr:colOff>
                    <xdr:row>29</xdr:row>
                    <xdr:rowOff>15240</xdr:rowOff>
                  </from>
                  <to>
                    <xdr:col>2</xdr:col>
                    <xdr:colOff>0</xdr:colOff>
                    <xdr:row>30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91" name="Check Box 88">
              <controlPr defaultSize="0" autoFill="0" autoLine="0" autoPict="0">
                <anchor moveWithCells="1">
                  <from>
                    <xdr:col>1</xdr:col>
                    <xdr:colOff>15240</xdr:colOff>
                    <xdr:row>30</xdr:row>
                    <xdr:rowOff>15240</xdr:rowOff>
                  </from>
                  <to>
                    <xdr:col>2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92" name="Check Box 89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15240</xdr:rowOff>
                  </from>
                  <to>
                    <xdr:col>2</xdr:col>
                    <xdr:colOff>38100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93" name="Check Box 90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15240</xdr:rowOff>
                  </from>
                  <to>
                    <xdr:col>2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94" name="Check Box 91">
              <controlPr defaultSize="0" autoFill="0" autoLine="0" autoPict="0">
                <anchor moveWithCells="1">
                  <from>
                    <xdr:col>1</xdr:col>
                    <xdr:colOff>15240</xdr:colOff>
                    <xdr:row>20</xdr:row>
                    <xdr:rowOff>15240</xdr:rowOff>
                  </from>
                  <to>
                    <xdr:col>2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95" name="Check Box 92">
              <controlPr defaultSize="0" autoFill="0" autoLine="0" autoPict="0">
                <anchor moveWithCells="1">
                  <from>
                    <xdr:col>1</xdr:col>
                    <xdr:colOff>15240</xdr:colOff>
                    <xdr:row>21</xdr:row>
                    <xdr:rowOff>15240</xdr:rowOff>
                  </from>
                  <to>
                    <xdr:col>2</xdr:col>
                    <xdr:colOff>38100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96" name="Check Box 93">
              <controlPr defaultSize="0" autoFill="0" autoLine="0" autoPict="0">
                <anchor moveWithCells="1">
                  <from>
                    <xdr:col>1</xdr:col>
                    <xdr:colOff>15240</xdr:colOff>
                    <xdr:row>21</xdr:row>
                    <xdr:rowOff>15240</xdr:rowOff>
                  </from>
                  <to>
                    <xdr:col>2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97" name="Check Box 94">
              <controlPr defaultSize="0" autoFill="0" autoLine="0" autoPict="0">
                <anchor moveWithCells="1">
                  <from>
                    <xdr:col>1</xdr:col>
                    <xdr:colOff>15240</xdr:colOff>
                    <xdr:row>21</xdr:row>
                    <xdr:rowOff>15240</xdr:rowOff>
                  </from>
                  <to>
                    <xdr:col>2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98" name="Check Box 95">
              <controlPr defaultSize="0" autoFill="0" autoLine="0" autoPict="0">
                <anchor moveWithCells="1">
                  <from>
                    <xdr:col>3</xdr:col>
                    <xdr:colOff>15240</xdr:colOff>
                    <xdr:row>20</xdr:row>
                    <xdr:rowOff>15240</xdr:rowOff>
                  </from>
                  <to>
                    <xdr:col>4</xdr:col>
                    <xdr:colOff>38100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99" name="Check Box 96">
              <controlPr defaultSize="0" autoFill="0" autoLine="0" autoPict="0">
                <anchor moveWithCells="1">
                  <from>
                    <xdr:col>3</xdr:col>
                    <xdr:colOff>15240</xdr:colOff>
                    <xdr:row>20</xdr:row>
                    <xdr:rowOff>15240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100" name="Check Box 97">
              <controlPr defaultSize="0" autoFill="0" autoLine="0" autoPict="0">
                <anchor moveWithCells="1">
                  <from>
                    <xdr:col>3</xdr:col>
                    <xdr:colOff>15240</xdr:colOff>
                    <xdr:row>21</xdr:row>
                    <xdr:rowOff>15240</xdr:rowOff>
                  </from>
                  <to>
                    <xdr:col>4</xdr:col>
                    <xdr:colOff>38100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101" name="Check Box 98">
              <controlPr defaultSize="0" autoFill="0" autoLine="0" autoPict="0">
                <anchor moveWithCells="1">
                  <from>
                    <xdr:col>3</xdr:col>
                    <xdr:colOff>15240</xdr:colOff>
                    <xdr:row>21</xdr:row>
                    <xdr:rowOff>15240</xdr:rowOff>
                  </from>
                  <to>
                    <xdr:col>4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7" r:id="rId102" name="Check Box 99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15240</xdr:rowOff>
                  </from>
                  <to>
                    <xdr:col>2</xdr:col>
                    <xdr:colOff>38100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103" name="Check Box 100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15240</xdr:rowOff>
                  </from>
                  <to>
                    <xdr:col>2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104" name="Check Box 101">
              <controlPr defaultSize="0" autoFill="0" autoLine="0" autoPict="0">
                <anchor moveWithCells="1">
                  <from>
                    <xdr:col>1</xdr:col>
                    <xdr:colOff>15240</xdr:colOff>
                    <xdr:row>10</xdr:row>
                    <xdr:rowOff>15240</xdr:rowOff>
                  </from>
                  <to>
                    <xdr:col>2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105" name="Check Box 102">
              <controlPr defaultSize="0" autoFill="0" autoLine="0" autoPict="0">
                <anchor moveWithCells="1">
                  <from>
                    <xdr:col>3</xdr:col>
                    <xdr:colOff>15240</xdr:colOff>
                    <xdr:row>10</xdr:row>
                    <xdr:rowOff>15240</xdr:rowOff>
                  </from>
                  <to>
                    <xdr:col>4</xdr:col>
                    <xdr:colOff>38100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106" name="Check Box 103">
              <controlPr defaultSize="0" autoFill="0" autoLine="0" autoPict="0">
                <anchor moveWithCells="1">
                  <from>
                    <xdr:col>3</xdr:col>
                    <xdr:colOff>15240</xdr:colOff>
                    <xdr:row>10</xdr:row>
                    <xdr:rowOff>15240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107" name="Check Box 104">
              <controlPr defaultSize="0" autoFill="0" autoLine="0" autoPict="0">
                <anchor moveWithCells="1">
                  <from>
                    <xdr:col>3</xdr:col>
                    <xdr:colOff>15240</xdr:colOff>
                    <xdr:row>16</xdr:row>
                    <xdr:rowOff>15240</xdr:rowOff>
                  </from>
                  <to>
                    <xdr:col>4</xdr:col>
                    <xdr:colOff>38100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108" name="Check Box 105">
              <controlPr defaultSize="0" autoFill="0" autoLine="0" autoPict="0">
                <anchor moveWithCells="1">
                  <from>
                    <xdr:col>3</xdr:col>
                    <xdr:colOff>15240</xdr:colOff>
                    <xdr:row>16</xdr:row>
                    <xdr:rowOff>15240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109" name="Check Box 106">
              <controlPr defaultSize="0" autoFill="0" autoLine="0" autoPict="0">
                <anchor moveWithCells="1">
                  <from>
                    <xdr:col>3</xdr:col>
                    <xdr:colOff>15240</xdr:colOff>
                    <xdr:row>19</xdr:row>
                    <xdr:rowOff>15240</xdr:rowOff>
                  </from>
                  <to>
                    <xdr:col>4</xdr:col>
                    <xdr:colOff>38100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110" name="Check Box 107">
              <controlPr defaultSize="0" autoFill="0" autoLine="0" autoPict="0">
                <anchor moveWithCells="1">
                  <from>
                    <xdr:col>3</xdr:col>
                    <xdr:colOff>15240</xdr:colOff>
                    <xdr:row>19</xdr:row>
                    <xdr:rowOff>15240</xdr:rowOff>
                  </from>
                  <to>
                    <xdr:col>4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111" name="Check Box 108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15240</xdr:rowOff>
                  </from>
                  <to>
                    <xdr:col>2</xdr:col>
                    <xdr:colOff>38100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112" name="Check Box 109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15240</xdr:rowOff>
                  </from>
                  <to>
                    <xdr:col>2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113" name="Check Box 110">
              <controlPr defaultSize="0" autoFill="0" autoLine="0" autoPict="0">
                <anchor moveWithCells="1">
                  <from>
                    <xdr:col>1</xdr:col>
                    <xdr:colOff>15240</xdr:colOff>
                    <xdr:row>19</xdr:row>
                    <xdr:rowOff>15240</xdr:rowOff>
                  </from>
                  <to>
                    <xdr:col>2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114" name="Check Box 111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15240</xdr:rowOff>
                  </from>
                  <to>
                    <xdr:col>2</xdr:col>
                    <xdr:colOff>38100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115" name="Check Box 112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15240</xdr:rowOff>
                  </from>
                  <to>
                    <xdr:col>2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116" name="Check Box 113">
              <controlPr defaultSize="0" autoFill="0" autoLine="0" autoPict="0">
                <anchor moveWithCells="1">
                  <from>
                    <xdr:col>1</xdr:col>
                    <xdr:colOff>15240</xdr:colOff>
                    <xdr:row>16</xdr:row>
                    <xdr:rowOff>15240</xdr:rowOff>
                  </from>
                  <to>
                    <xdr:col>2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117" name="Check Box 114">
              <controlPr defaultSize="0" autoFill="0" autoLine="0" autoPict="0">
                <anchor moveWithCells="1">
                  <from>
                    <xdr:col>1</xdr:col>
                    <xdr:colOff>15240</xdr:colOff>
                    <xdr:row>18</xdr:row>
                    <xdr:rowOff>15240</xdr:rowOff>
                  </from>
                  <to>
                    <xdr:col>2</xdr:col>
                    <xdr:colOff>38100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118" name="Check Box 115">
              <controlPr defaultSize="0" autoFill="0" autoLine="0" autoPict="0">
                <anchor moveWithCells="1">
                  <from>
                    <xdr:col>3</xdr:col>
                    <xdr:colOff>15240</xdr:colOff>
                    <xdr:row>18</xdr:row>
                    <xdr:rowOff>15240</xdr:rowOff>
                  </from>
                  <to>
                    <xdr:col>4</xdr:col>
                    <xdr:colOff>38100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7E21A-D6C7-46AD-8E39-0BCE418D2011}">
  <dimension ref="A1:P401"/>
  <sheetViews>
    <sheetView workbookViewId="0">
      <selection activeCell="A2" sqref="A2"/>
    </sheetView>
  </sheetViews>
  <sheetFormatPr defaultColWidth="0" defaultRowHeight="15" zeroHeight="1"/>
  <cols>
    <col min="1" max="1" width="9.109375" style="36" customWidth="1"/>
    <col min="2" max="2" width="13.77734375" style="36" bestFit="1" customWidth="1"/>
    <col min="3" max="3" width="9.77734375" style="36" bestFit="1" customWidth="1"/>
    <col min="4" max="4" width="23.88671875" style="36" bestFit="1" customWidth="1"/>
    <col min="5" max="5" width="4.109375" style="36" bestFit="1" customWidth="1"/>
    <col min="6" max="7" width="3.109375" style="36" bestFit="1" customWidth="1"/>
    <col min="8" max="8" width="6.44140625" style="36" bestFit="1" customWidth="1"/>
    <col min="9" max="9" width="3.109375" style="36" bestFit="1" customWidth="1"/>
    <col min="10" max="10" width="3.88671875" style="36" bestFit="1" customWidth="1"/>
    <col min="11" max="11" width="4.88671875" style="36" bestFit="1" customWidth="1"/>
    <col min="12" max="14" width="12.77734375" style="36" bestFit="1" customWidth="1"/>
    <col min="15" max="15" width="9.109375" style="36" customWidth="1"/>
    <col min="16" max="16" width="9.44140625" style="36" hidden="1" customWidth="1"/>
    <col min="17" max="16384" width="9.109375" style="36" hidden="1"/>
  </cols>
  <sheetData>
    <row r="1" spans="1:16">
      <c r="A1" s="36" t="s">
        <v>38</v>
      </c>
      <c r="B1" s="36" t="s">
        <v>1229</v>
      </c>
      <c r="C1" s="36" t="s">
        <v>1492</v>
      </c>
      <c r="D1" s="36" t="s">
        <v>1230</v>
      </c>
      <c r="E1" s="36" t="s">
        <v>1493</v>
      </c>
      <c r="F1" s="36" t="s">
        <v>39</v>
      </c>
      <c r="G1" s="36" t="s">
        <v>1494</v>
      </c>
      <c r="H1" s="36" t="s">
        <v>1495</v>
      </c>
      <c r="I1" s="36" t="s">
        <v>1496</v>
      </c>
      <c r="J1" s="36" t="s">
        <v>1497</v>
      </c>
      <c r="K1" s="36" t="s">
        <v>1498</v>
      </c>
      <c r="L1" s="36" t="s">
        <v>1499</v>
      </c>
      <c r="M1" s="36" t="s">
        <v>1501</v>
      </c>
      <c r="N1" s="36" t="s">
        <v>1502</v>
      </c>
      <c r="P1" s="36" t="s">
        <v>1693</v>
      </c>
    </row>
    <row r="2" spans="1:16">
      <c r="A2" s="36" t="str" cm="1">
        <f t="array" ref="A2">IFERROR(INDEX(元マスター!$A:$A,SMALL(IF(元マスター!$A$1:$A$400&lt;&gt;"",ROW($A$1:$A$400)),ROW())),"")</f>
        <v/>
      </c>
      <c r="B2" s="36" t="str">
        <f>IF($A2="","",IF($A2&lt;200000000,INDEX(男子登録情報!$L:$L,MATCH($A2,男子登録情報!$O:$O,0)),INDEX(女子登録情報!$L:$L,MATCH($A2,女子登録情報!$O:$O,0))))</f>
        <v/>
      </c>
      <c r="C2" s="36" t="str">
        <f>IF($A2="","",IF($A2&lt;200000000,INDEX(男子登録情報!$E:$E,MATCH($A2,男子登録情報!$O:$O,0)),INDEX(女子登録情報!$E:$E,MATCH($A2,女子登録情報!$O:$O,0))))</f>
        <v/>
      </c>
      <c r="D2" s="36" t="str">
        <f>IF($A2="","",IF($A2&lt;200000000,INDEX(男子登録情報!$N:$N,MATCH($A2,男子登録情報!$O:$O,0)),INDEX(女子登録情報!$N:$N,MATCH($A2,女子登録情報!$O:$O,0))))</f>
        <v/>
      </c>
      <c r="E2" s="36" t="str">
        <f>IF($A2="","",IF($A2&lt;200000000,INDEX(男子登録情報!$K:$K,MATCH($A2,男子登録情報!$O:$O,0)),INDEX(女子登録情報!$K:$K,MATCH($A2,女子登録情報!$O:$O,0))))</f>
        <v/>
      </c>
      <c r="F2" s="36" t="str">
        <f>IF($A2="","",IF($A2&lt;200000000,1,2))</f>
        <v/>
      </c>
      <c r="G2" s="36" t="str">
        <f>IF($A2="","",IF($A2&lt;200000000,INDEX(男子登録情報!$H:$H,MATCH($A2,男子登録情報!$O:$O,0)),INDEX(女子登録情報!$H:$H,MATCH($A2,女子登録情報!$O:$O,0))))</f>
        <v/>
      </c>
      <c r="H2" s="36" t="str">
        <f>IF($A2="","",IF($A2&lt;200000000,INDEX(男子登録情報!$B:$B,MATCH($A2,男子登録情報!$O:$O,0)),INDEX(女子登録情報!$B:$B,MATCH($A2,女子登録情報!$O:$O,0))))</f>
        <v/>
      </c>
      <c r="K2" s="36" t="str">
        <f>IF($A2="","",IF($A2&lt;200000000,INDEX(男子登録情報!$A:$A,MATCH($A2,男子登録情報!$O:$O,0)),INDEX(女子登録情報!$A:$A,MATCH($A2,女子登録情報!$O:$O,0))))</f>
        <v/>
      </c>
      <c r="L2" s="36" t="str">
        <f>IF($A2="","",INDEX(元マスター!$C:$C,MATCH($P2,元マスター!$AC:$AC,0)))&amp;""</f>
        <v/>
      </c>
      <c r="M2" s="36" t="str">
        <f>IF($A2="","",INDEX(元マスター!$D:$D,MATCH($P2,元マスター!$AC:$AC,0)))&amp;""</f>
        <v/>
      </c>
      <c r="N2" s="36" t="str">
        <f>IF($A2="","",INDEX(元マスター!$E:$E,MATCH($P2,元マスター!$AC:$AC,0)))&amp;""</f>
        <v/>
      </c>
      <c r="P2" s="36" t="str" cm="1">
        <f t="array" ref="P2">IFERROR(INDEX(元マスター!$AC:$AC,SMALL(IF(元マスター!$A$1:$A$400&lt;&gt;"",ROW($A$1:$A$400)),ROW())),"")</f>
        <v/>
      </c>
    </row>
    <row r="3" spans="1:16">
      <c r="A3" s="36" t="str" cm="1">
        <f t="array" ref="A3">IFERROR(INDEX(元マスター!$A:$A,SMALL(IF(元マスター!$A$1:$A$400&lt;&gt;"",ROW($A$1:$A$400)),ROW())),"")</f>
        <v/>
      </c>
      <c r="B3" s="36" t="str">
        <f>IF($A3="","",IF($A3&lt;200000000,INDEX(男子登録情報!$L:$L,MATCH($A3,男子登録情報!$O:$O,0)),INDEX(女子登録情報!$L:$L,MATCH($A3,女子登録情報!$O:$O,0))))</f>
        <v/>
      </c>
      <c r="C3" s="36" t="str">
        <f>IF($A3="","",IF($A3&lt;200000000,INDEX(男子登録情報!$E:$E,MATCH($A3,男子登録情報!$O:$O,0)),INDEX(女子登録情報!$E:$E,MATCH($A3,女子登録情報!$O:$O,0))))</f>
        <v/>
      </c>
      <c r="D3" s="36" t="str">
        <f>IF($A3="","",IF($A3&lt;200000000,INDEX(男子登録情報!$N:$N,MATCH($A3,男子登録情報!$O:$O,0)),INDEX(女子登録情報!$N:$N,MATCH($A3,女子登録情報!$O:$O,0))))</f>
        <v/>
      </c>
      <c r="E3" s="36" t="str">
        <f>IF($A3="","",IF($A3&lt;200000000,INDEX(男子登録情報!$K:$K,MATCH($A3,男子登録情報!$O:$O,0)),INDEX(女子登録情報!$K:$K,MATCH($A3,女子登録情報!$O:$O,0))))</f>
        <v/>
      </c>
      <c r="F3" s="36" t="str">
        <f t="shared" ref="F3:F66" si="0">IF($A3="","",IF($A3&lt;200000000,1,2))</f>
        <v/>
      </c>
      <c r="G3" s="36" t="str">
        <f>IF($A3="","",IF($A3&lt;200000000,INDEX(男子登録情報!$H:$H,MATCH($A3,男子登録情報!$O:$O,0)),INDEX(女子登録情報!$H:$H,MATCH($A3,女子登録情報!$O:$O,0))))</f>
        <v/>
      </c>
      <c r="H3" s="36" t="str">
        <f>IF($A3="","",IF($A3&lt;200000000,INDEX(男子登録情報!$B:$B,MATCH($A3,男子登録情報!$O:$O,0)),INDEX(女子登録情報!$B:$B,MATCH($A3,女子登録情報!$O:$O,0))))</f>
        <v/>
      </c>
      <c r="K3" s="36" t="str">
        <f>IF($A3="","",IF($A3&lt;200000000,INDEX(男子登録情報!$A:$A,MATCH($A3,男子登録情報!$O:$O,0)),INDEX(女子登録情報!$A:$A,MATCH($A3,女子登録情報!$O:$O,0))))</f>
        <v/>
      </c>
      <c r="L3" s="36" t="str">
        <f>IF($A3="","",INDEX(元マスター!$C:$C,MATCH($P3,元マスター!$AC:$AC,0)))&amp;""</f>
        <v/>
      </c>
      <c r="M3" s="36" t="str">
        <f>IF($A3="","",INDEX(元マスター!$D:$D,MATCH($P3,元マスター!$AC:$AC,0)))&amp;""</f>
        <v/>
      </c>
      <c r="N3" s="36" t="str">
        <f>IF($A3="","",INDEX(元マスター!$E:$E,MATCH($P3,元マスター!$AC:$AC,0)))&amp;""</f>
        <v/>
      </c>
      <c r="P3" s="36" t="str" cm="1">
        <f t="array" ref="P3">IFERROR(INDEX(元マスター!$AC:$AC,SMALL(IF(元マスター!$A$1:$A$400&lt;&gt;"",ROW($A$1:$A$400)),ROW())),"")</f>
        <v/>
      </c>
    </row>
    <row r="4" spans="1:16">
      <c r="A4" s="36" t="str" cm="1">
        <f t="array" ref="A4">IFERROR(INDEX(元マスター!$A:$A,SMALL(IF(元マスター!$A$1:$A$400&lt;&gt;"",ROW($A$1:$A$400)),ROW())),"")</f>
        <v/>
      </c>
      <c r="B4" s="36" t="str">
        <f>IF($A4="","",IF($A4&lt;200000000,INDEX(男子登録情報!$L:$L,MATCH($A4,男子登録情報!$O:$O,0)),INDEX(女子登録情報!$L:$L,MATCH($A4,女子登録情報!$O:$O,0))))</f>
        <v/>
      </c>
      <c r="C4" s="36" t="str">
        <f>IF($A4="","",IF($A4&lt;200000000,INDEX(男子登録情報!$E:$E,MATCH($A4,男子登録情報!$O:$O,0)),INDEX(女子登録情報!$E:$E,MATCH($A4,女子登録情報!$O:$O,0))))</f>
        <v/>
      </c>
      <c r="D4" s="36" t="str">
        <f>IF($A4="","",IF($A4&lt;200000000,INDEX(男子登録情報!$N:$N,MATCH($A4,男子登録情報!$O:$O,0)),INDEX(女子登録情報!$N:$N,MATCH($A4,女子登録情報!$O:$O,0))))</f>
        <v/>
      </c>
      <c r="E4" s="36" t="str">
        <f>IF($A4="","",IF($A4&lt;200000000,INDEX(男子登録情報!$K:$K,MATCH($A4,男子登録情報!$O:$O,0)),INDEX(女子登録情報!$K:$K,MATCH($A4,女子登録情報!$O:$O,0))))</f>
        <v/>
      </c>
      <c r="F4" s="36" t="str">
        <f t="shared" si="0"/>
        <v/>
      </c>
      <c r="G4" s="36" t="str">
        <f>IF($A4="","",IF($A4&lt;200000000,INDEX(男子登録情報!$H:$H,MATCH($A4,男子登録情報!$O:$O,0)),INDEX(女子登録情報!$H:$H,MATCH($A4,女子登録情報!$O:$O,0))))</f>
        <v/>
      </c>
      <c r="H4" s="36" t="str">
        <f>IF($A4="","",IF($A4&lt;200000000,INDEX(男子登録情報!$B:$B,MATCH($A4,男子登録情報!$O:$O,0)),INDEX(女子登録情報!$B:$B,MATCH($A4,女子登録情報!$O:$O,0))))</f>
        <v/>
      </c>
      <c r="K4" s="36" t="str">
        <f>IF($A4="","",IF($A4&lt;200000000,INDEX(男子登録情報!$A:$A,MATCH($A4,男子登録情報!$O:$O,0)),INDEX(女子登録情報!$A:$A,MATCH($A4,女子登録情報!$O:$O,0))))</f>
        <v/>
      </c>
      <c r="L4" s="36" t="str">
        <f>IF($A4="","",INDEX(元マスター!$C:$C,MATCH($P4,元マスター!$AC:$AC,0)))&amp;""</f>
        <v/>
      </c>
      <c r="M4" s="36" t="str">
        <f>IF($A4="","",INDEX(元マスター!$D:$D,MATCH($P4,元マスター!$AC:$AC,0)))&amp;""</f>
        <v/>
      </c>
      <c r="N4" s="36" t="str">
        <f>IF($A4="","",INDEX(元マスター!$E:$E,MATCH($P4,元マスター!$AC:$AC,0)))&amp;""</f>
        <v/>
      </c>
      <c r="P4" s="36" t="str" cm="1">
        <f t="array" ref="P4">IFERROR(INDEX(元マスター!$AC:$AC,SMALL(IF(元マスター!$A$1:$A$400&lt;&gt;"",ROW($A$1:$A$400)),ROW())),"")</f>
        <v/>
      </c>
    </row>
    <row r="5" spans="1:16">
      <c r="A5" s="36" t="str" cm="1">
        <f t="array" ref="A5">IFERROR(INDEX(元マスター!$A:$A,SMALL(IF(元マスター!$A$1:$A$400&lt;&gt;"",ROW($A$1:$A$400)),ROW())),"")</f>
        <v/>
      </c>
      <c r="B5" s="36" t="str">
        <f>IF($A5="","",IF($A5&lt;200000000,INDEX(男子登録情報!$L:$L,MATCH($A5,男子登録情報!$O:$O,0)),INDEX(女子登録情報!$L:$L,MATCH($A5,女子登録情報!$O:$O,0))))</f>
        <v/>
      </c>
      <c r="C5" s="36" t="str">
        <f>IF($A5="","",IF($A5&lt;200000000,INDEX(男子登録情報!$E:$E,MATCH($A5,男子登録情報!$O:$O,0)),INDEX(女子登録情報!$E:$E,MATCH($A5,女子登録情報!$O:$O,0))))</f>
        <v/>
      </c>
      <c r="D5" s="36" t="str">
        <f>IF($A5="","",IF($A5&lt;200000000,INDEX(男子登録情報!$N:$N,MATCH($A5,男子登録情報!$O:$O,0)),INDEX(女子登録情報!$N:$N,MATCH($A5,女子登録情報!$O:$O,0))))</f>
        <v/>
      </c>
      <c r="E5" s="36" t="str">
        <f>IF($A5="","",IF($A5&lt;200000000,INDEX(男子登録情報!$K:$K,MATCH($A5,男子登録情報!$O:$O,0)),INDEX(女子登録情報!$K:$K,MATCH($A5,女子登録情報!$O:$O,0))))</f>
        <v/>
      </c>
      <c r="F5" s="36" t="str">
        <f t="shared" si="0"/>
        <v/>
      </c>
      <c r="G5" s="36" t="str">
        <f>IF($A5="","",IF($A5&lt;200000000,INDEX(男子登録情報!$H:$H,MATCH($A5,男子登録情報!$O:$O,0)),INDEX(女子登録情報!$H:$H,MATCH($A5,女子登録情報!$O:$O,0))))</f>
        <v/>
      </c>
      <c r="H5" s="36" t="str">
        <f>IF($A5="","",IF($A5&lt;200000000,INDEX(男子登録情報!$B:$B,MATCH($A5,男子登録情報!$O:$O,0)),INDEX(女子登録情報!$B:$B,MATCH($A5,女子登録情報!$O:$O,0))))</f>
        <v/>
      </c>
      <c r="K5" s="36" t="str">
        <f>IF($A5="","",IF($A5&lt;200000000,INDEX(男子登録情報!$A:$A,MATCH($A5,男子登録情報!$O:$O,0)),INDEX(女子登録情報!$A:$A,MATCH($A5,女子登録情報!$O:$O,0))))</f>
        <v/>
      </c>
      <c r="L5" s="36" t="str">
        <f>IF($A5="","",INDEX(元マスター!$C:$C,MATCH($P5,元マスター!$AC:$AC,0)))&amp;""</f>
        <v/>
      </c>
      <c r="M5" s="36" t="str">
        <f>IF($A5="","",INDEX(元マスター!$D:$D,MATCH($P5,元マスター!$AC:$AC,0)))&amp;""</f>
        <v/>
      </c>
      <c r="N5" s="36" t="str">
        <f>IF($A5="","",INDEX(元マスター!$E:$E,MATCH($P5,元マスター!$AC:$AC,0)))&amp;""</f>
        <v/>
      </c>
      <c r="P5" s="36" t="str" cm="1">
        <f t="array" ref="P5">IFERROR(INDEX(元マスター!$AC:$AC,SMALL(IF(元マスター!$A$1:$A$400&lt;&gt;"",ROW($A$1:$A$400)),ROW())),"")</f>
        <v/>
      </c>
    </row>
    <row r="6" spans="1:16">
      <c r="A6" s="36" t="str" cm="1">
        <f t="array" ref="A6">IFERROR(INDEX(元マスター!$A:$A,SMALL(IF(元マスター!$A$1:$A$400&lt;&gt;"",ROW($A$1:$A$400)),ROW())),"")</f>
        <v/>
      </c>
      <c r="B6" s="36" t="str">
        <f>IF($A6="","",IF($A6&lt;200000000,INDEX(男子登録情報!$L:$L,MATCH($A6,男子登録情報!$O:$O,0)),INDEX(女子登録情報!$L:$L,MATCH($A6,女子登録情報!$O:$O,0))))</f>
        <v/>
      </c>
      <c r="C6" s="36" t="str">
        <f>IF($A6="","",IF($A6&lt;200000000,INDEX(男子登録情報!$E:$E,MATCH($A6,男子登録情報!$O:$O,0)),INDEX(女子登録情報!$E:$E,MATCH($A6,女子登録情報!$O:$O,0))))</f>
        <v/>
      </c>
      <c r="D6" s="36" t="str">
        <f>IF($A6="","",IF($A6&lt;200000000,INDEX(男子登録情報!$N:$N,MATCH($A6,男子登録情報!$O:$O,0)),INDEX(女子登録情報!$N:$N,MATCH($A6,女子登録情報!$O:$O,0))))</f>
        <v/>
      </c>
      <c r="E6" s="36" t="str">
        <f>IF($A6="","",IF($A6&lt;200000000,INDEX(男子登録情報!$K:$K,MATCH($A6,男子登録情報!$O:$O,0)),INDEX(女子登録情報!$K:$K,MATCH($A6,女子登録情報!$O:$O,0))))</f>
        <v/>
      </c>
      <c r="F6" s="36" t="str">
        <f t="shared" si="0"/>
        <v/>
      </c>
      <c r="G6" s="36" t="str">
        <f>IF($A6="","",IF($A6&lt;200000000,INDEX(男子登録情報!$H:$H,MATCH($A6,男子登録情報!$O:$O,0)),INDEX(女子登録情報!$H:$H,MATCH($A6,女子登録情報!$O:$O,0))))</f>
        <v/>
      </c>
      <c r="H6" s="36" t="str">
        <f>IF($A6="","",IF($A6&lt;200000000,INDEX(男子登録情報!$B:$B,MATCH($A6,男子登録情報!$O:$O,0)),INDEX(女子登録情報!$B:$B,MATCH($A6,女子登録情報!$O:$O,0))))</f>
        <v/>
      </c>
      <c r="K6" s="36" t="str">
        <f>IF($A6="","",IF($A6&lt;200000000,INDEX(男子登録情報!$A:$A,MATCH($A6,男子登録情報!$O:$O,0)),INDEX(女子登録情報!$A:$A,MATCH($A6,女子登録情報!$O:$O,0))))</f>
        <v/>
      </c>
      <c r="L6" s="36" t="str">
        <f>IF($A6="","",INDEX(元マスター!$C:$C,MATCH($P6,元マスター!$AC:$AC,0)))&amp;""</f>
        <v/>
      </c>
      <c r="M6" s="36" t="str">
        <f>IF($A6="","",INDEX(元マスター!$D:$D,MATCH($P6,元マスター!$AC:$AC,0)))&amp;""</f>
        <v/>
      </c>
      <c r="N6" s="36" t="str">
        <f>IF($A6="","",INDEX(元マスター!$E:$E,MATCH($P6,元マスター!$AC:$AC,0)))&amp;""</f>
        <v/>
      </c>
      <c r="P6" s="36" t="str" cm="1">
        <f t="array" ref="P6">IFERROR(INDEX(元マスター!$AC:$AC,SMALL(IF(元マスター!$A$1:$A$400&lt;&gt;"",ROW($A$1:$A$400)),ROW())),"")</f>
        <v/>
      </c>
    </row>
    <row r="7" spans="1:16">
      <c r="A7" s="36" t="str" cm="1">
        <f t="array" ref="A7">IFERROR(INDEX(元マスター!$A:$A,SMALL(IF(元マスター!$A$1:$A$400&lt;&gt;"",ROW($A$1:$A$400)),ROW())),"")</f>
        <v/>
      </c>
      <c r="B7" s="36" t="str">
        <f>IF($A7="","",IF($A7&lt;200000000,INDEX(男子登録情報!$L:$L,MATCH($A7,男子登録情報!$O:$O,0)),INDEX(女子登録情報!$L:$L,MATCH($A7,女子登録情報!$O:$O,0))))</f>
        <v/>
      </c>
      <c r="C7" s="36" t="str">
        <f>IF($A7="","",IF($A7&lt;200000000,INDEX(男子登録情報!$E:$E,MATCH($A7,男子登録情報!$O:$O,0)),INDEX(女子登録情報!$E:$E,MATCH($A7,女子登録情報!$O:$O,0))))</f>
        <v/>
      </c>
      <c r="D7" s="36" t="str">
        <f>IF($A7="","",IF($A7&lt;200000000,INDEX(男子登録情報!$N:$N,MATCH($A7,男子登録情報!$O:$O,0)),INDEX(女子登録情報!$N:$N,MATCH($A7,女子登録情報!$O:$O,0))))</f>
        <v/>
      </c>
      <c r="E7" s="36" t="str">
        <f>IF($A7="","",IF($A7&lt;200000000,INDEX(男子登録情報!$K:$K,MATCH($A7,男子登録情報!$O:$O,0)),INDEX(女子登録情報!$K:$K,MATCH($A7,女子登録情報!$O:$O,0))))</f>
        <v/>
      </c>
      <c r="F7" s="36" t="str">
        <f t="shared" si="0"/>
        <v/>
      </c>
      <c r="G7" s="36" t="str">
        <f>IF($A7="","",IF($A7&lt;200000000,INDEX(男子登録情報!$H:$H,MATCH($A7,男子登録情報!$O:$O,0)),INDEX(女子登録情報!$H:$H,MATCH($A7,女子登録情報!$O:$O,0))))</f>
        <v/>
      </c>
      <c r="H7" s="36" t="str">
        <f>IF($A7="","",IF($A7&lt;200000000,INDEX(男子登録情報!$B:$B,MATCH($A7,男子登録情報!$O:$O,0)),INDEX(女子登録情報!$B:$B,MATCH($A7,女子登録情報!$O:$O,0))))</f>
        <v/>
      </c>
      <c r="K7" s="36" t="str">
        <f>IF($A7="","",IF($A7&lt;200000000,INDEX(男子登録情報!$A:$A,MATCH($A7,男子登録情報!$O:$O,0)),INDEX(女子登録情報!$A:$A,MATCH($A7,女子登録情報!$O:$O,0))))</f>
        <v/>
      </c>
      <c r="L7" s="36" t="str">
        <f>IF($A7="","",INDEX(元マスター!$C:$C,MATCH($P7,元マスター!$AC:$AC,0)))&amp;""</f>
        <v/>
      </c>
      <c r="M7" s="36" t="str">
        <f>IF($A7="","",INDEX(元マスター!$D:$D,MATCH($P7,元マスター!$AC:$AC,0)))&amp;""</f>
        <v/>
      </c>
      <c r="N7" s="36" t="str">
        <f>IF($A7="","",INDEX(元マスター!$E:$E,MATCH($P7,元マスター!$AC:$AC,0)))&amp;""</f>
        <v/>
      </c>
      <c r="P7" s="36" t="str" cm="1">
        <f t="array" ref="P7">IFERROR(INDEX(元マスター!$AC:$AC,SMALL(IF(元マスター!$A$1:$A$400&lt;&gt;"",ROW($A$1:$A$400)),ROW())),"")</f>
        <v/>
      </c>
    </row>
    <row r="8" spans="1:16">
      <c r="A8" s="36" t="str" cm="1">
        <f t="array" ref="A8">IFERROR(INDEX(元マスター!$A:$A,SMALL(IF(元マスター!$A$1:$A$400&lt;&gt;"",ROW($A$1:$A$400)),ROW())),"")</f>
        <v/>
      </c>
      <c r="B8" s="36" t="str">
        <f>IF($A8="","",IF($A8&lt;200000000,INDEX(男子登録情報!$L:$L,MATCH($A8,男子登録情報!$O:$O,0)),INDEX(女子登録情報!$L:$L,MATCH($A8,女子登録情報!$O:$O,0))))</f>
        <v/>
      </c>
      <c r="C8" s="36" t="str">
        <f>IF($A8="","",IF($A8&lt;200000000,INDEX(男子登録情報!$E:$E,MATCH($A8,男子登録情報!$O:$O,0)),INDEX(女子登録情報!$E:$E,MATCH($A8,女子登録情報!$O:$O,0))))</f>
        <v/>
      </c>
      <c r="D8" s="36" t="str">
        <f>IF($A8="","",IF($A8&lt;200000000,INDEX(男子登録情報!$N:$N,MATCH($A8,男子登録情報!$O:$O,0)),INDEX(女子登録情報!$N:$N,MATCH($A8,女子登録情報!$O:$O,0))))</f>
        <v/>
      </c>
      <c r="E8" s="36" t="str">
        <f>IF($A8="","",IF($A8&lt;200000000,INDEX(男子登録情報!$K:$K,MATCH($A8,男子登録情報!$O:$O,0)),INDEX(女子登録情報!$K:$K,MATCH($A8,女子登録情報!$O:$O,0))))</f>
        <v/>
      </c>
      <c r="F8" s="36" t="str">
        <f t="shared" si="0"/>
        <v/>
      </c>
      <c r="G8" s="36" t="str">
        <f>IF($A8="","",IF($A8&lt;200000000,INDEX(男子登録情報!$H:$H,MATCH($A8,男子登録情報!$O:$O,0)),INDEX(女子登録情報!$H:$H,MATCH($A8,女子登録情報!$O:$O,0))))</f>
        <v/>
      </c>
      <c r="H8" s="36" t="str">
        <f>IF($A8="","",IF($A8&lt;200000000,INDEX(男子登録情報!$B:$B,MATCH($A8,男子登録情報!$O:$O,0)),INDEX(女子登録情報!$B:$B,MATCH($A8,女子登録情報!$O:$O,0))))</f>
        <v/>
      </c>
      <c r="K8" s="36" t="str">
        <f>IF($A8="","",IF($A8&lt;200000000,INDEX(男子登録情報!$A:$A,MATCH($A8,男子登録情報!$O:$O,0)),INDEX(女子登録情報!$A:$A,MATCH($A8,女子登録情報!$O:$O,0))))</f>
        <v/>
      </c>
      <c r="L8" s="36" t="str">
        <f>IF($A8="","",INDEX(元マスター!$C:$C,MATCH($P8,元マスター!$AC:$AC,0)))&amp;""</f>
        <v/>
      </c>
      <c r="M8" s="36" t="str">
        <f>IF($A8="","",INDEX(元マスター!$D:$D,MATCH($P8,元マスター!$AC:$AC,0)))&amp;""</f>
        <v/>
      </c>
      <c r="N8" s="36" t="str">
        <f>IF($A8="","",INDEX(元マスター!$E:$E,MATCH($P8,元マスター!$AC:$AC,0)))&amp;""</f>
        <v/>
      </c>
      <c r="P8" s="36" t="str" cm="1">
        <f t="array" ref="P8">IFERROR(INDEX(元マスター!$AC:$AC,SMALL(IF(元マスター!$A$1:$A$400&lt;&gt;"",ROW($A$1:$A$400)),ROW())),"")</f>
        <v/>
      </c>
    </row>
    <row r="9" spans="1:16">
      <c r="A9" s="36" t="str" cm="1">
        <f t="array" ref="A9">IFERROR(INDEX(元マスター!$A:$A,SMALL(IF(元マスター!$A$1:$A$400&lt;&gt;"",ROW($A$1:$A$400)),ROW())),"")</f>
        <v/>
      </c>
      <c r="B9" s="36" t="str">
        <f>IF($A9="","",IF($A9&lt;200000000,INDEX(男子登録情報!$L:$L,MATCH($A9,男子登録情報!$O:$O,0)),INDEX(女子登録情報!$L:$L,MATCH($A9,女子登録情報!$O:$O,0))))</f>
        <v/>
      </c>
      <c r="C9" s="36" t="str">
        <f>IF($A9="","",IF($A9&lt;200000000,INDEX(男子登録情報!$E:$E,MATCH($A9,男子登録情報!$O:$O,0)),INDEX(女子登録情報!$E:$E,MATCH($A9,女子登録情報!$O:$O,0))))</f>
        <v/>
      </c>
      <c r="D9" s="36" t="str">
        <f>IF($A9="","",IF($A9&lt;200000000,INDEX(男子登録情報!$N:$N,MATCH($A9,男子登録情報!$O:$O,0)),INDEX(女子登録情報!$N:$N,MATCH($A9,女子登録情報!$O:$O,0))))</f>
        <v/>
      </c>
      <c r="E9" s="36" t="str">
        <f>IF($A9="","",IF($A9&lt;200000000,INDEX(男子登録情報!$K:$K,MATCH($A9,男子登録情報!$O:$O,0)),INDEX(女子登録情報!$K:$K,MATCH($A9,女子登録情報!$O:$O,0))))</f>
        <v/>
      </c>
      <c r="F9" s="36" t="str">
        <f t="shared" si="0"/>
        <v/>
      </c>
      <c r="G9" s="36" t="str">
        <f>IF($A9="","",IF($A9&lt;200000000,INDEX(男子登録情報!$H:$H,MATCH($A9,男子登録情報!$O:$O,0)),INDEX(女子登録情報!$H:$H,MATCH($A9,女子登録情報!$O:$O,0))))</f>
        <v/>
      </c>
      <c r="H9" s="36" t="str">
        <f>IF($A9="","",IF($A9&lt;200000000,INDEX(男子登録情報!$B:$B,MATCH($A9,男子登録情報!$O:$O,0)),INDEX(女子登録情報!$B:$B,MATCH($A9,女子登録情報!$O:$O,0))))</f>
        <v/>
      </c>
      <c r="K9" s="36" t="str">
        <f>IF($A9="","",IF($A9&lt;200000000,INDEX(男子登録情報!$A:$A,MATCH($A9,男子登録情報!$O:$O,0)),INDEX(女子登録情報!$A:$A,MATCH($A9,女子登録情報!$O:$O,0))))</f>
        <v/>
      </c>
      <c r="L9" s="36" t="str">
        <f>IF($A9="","",INDEX(元マスター!$C:$C,MATCH($P9,元マスター!$AC:$AC,0)))&amp;""</f>
        <v/>
      </c>
      <c r="M9" s="36" t="str">
        <f>IF($A9="","",INDEX(元マスター!$D:$D,MATCH($P9,元マスター!$AC:$AC,0)))&amp;""</f>
        <v/>
      </c>
      <c r="N9" s="36" t="str">
        <f>IF($A9="","",INDEX(元マスター!$E:$E,MATCH($P9,元マスター!$AC:$AC,0)))&amp;""</f>
        <v/>
      </c>
      <c r="P9" s="36" t="str" cm="1">
        <f t="array" ref="P9">IFERROR(INDEX(元マスター!$AC:$AC,SMALL(IF(元マスター!$A$1:$A$400&lt;&gt;"",ROW($A$1:$A$400)),ROW())),"")</f>
        <v/>
      </c>
    </row>
    <row r="10" spans="1:16">
      <c r="A10" s="36" t="str" cm="1">
        <f t="array" ref="A10">IFERROR(INDEX(元マスター!$A:$A,SMALL(IF(元マスター!$A$1:$A$400&lt;&gt;"",ROW($A$1:$A$400)),ROW())),"")</f>
        <v/>
      </c>
      <c r="B10" s="36" t="str">
        <f>IF($A10="","",IF($A10&lt;200000000,INDEX(男子登録情報!$L:$L,MATCH($A10,男子登録情報!$O:$O,0)),INDEX(女子登録情報!$L:$L,MATCH($A10,女子登録情報!$O:$O,0))))</f>
        <v/>
      </c>
      <c r="C10" s="36" t="str">
        <f>IF($A10="","",IF($A10&lt;200000000,INDEX(男子登録情報!$E:$E,MATCH($A10,男子登録情報!$O:$O,0)),INDEX(女子登録情報!$E:$E,MATCH($A10,女子登録情報!$O:$O,0))))</f>
        <v/>
      </c>
      <c r="D10" s="36" t="str">
        <f>IF($A10="","",IF($A10&lt;200000000,INDEX(男子登録情報!$N:$N,MATCH($A10,男子登録情報!$O:$O,0)),INDEX(女子登録情報!$N:$N,MATCH($A10,女子登録情報!$O:$O,0))))</f>
        <v/>
      </c>
      <c r="E10" s="36" t="str">
        <f>IF($A10="","",IF($A10&lt;200000000,INDEX(男子登録情報!$K:$K,MATCH($A10,男子登録情報!$O:$O,0)),INDEX(女子登録情報!$K:$K,MATCH($A10,女子登録情報!$O:$O,0))))</f>
        <v/>
      </c>
      <c r="F10" s="36" t="str">
        <f t="shared" si="0"/>
        <v/>
      </c>
      <c r="G10" s="36" t="str">
        <f>IF($A10="","",IF($A10&lt;200000000,INDEX(男子登録情報!$H:$H,MATCH($A10,男子登録情報!$O:$O,0)),INDEX(女子登録情報!$H:$H,MATCH($A10,女子登録情報!$O:$O,0))))</f>
        <v/>
      </c>
      <c r="H10" s="36" t="str">
        <f>IF($A10="","",IF($A10&lt;200000000,INDEX(男子登録情報!$B:$B,MATCH($A10,男子登録情報!$O:$O,0)),INDEX(女子登録情報!$B:$B,MATCH($A10,女子登録情報!$O:$O,0))))</f>
        <v/>
      </c>
      <c r="K10" s="36" t="str">
        <f>IF($A10="","",IF($A10&lt;200000000,INDEX(男子登録情報!$A:$A,MATCH($A10,男子登録情報!$O:$O,0)),INDEX(女子登録情報!$A:$A,MATCH($A10,女子登録情報!$O:$O,0))))</f>
        <v/>
      </c>
      <c r="L10" s="36" t="str">
        <f>IF($A10="","",INDEX(元マスター!$C:$C,MATCH($P10,元マスター!$AC:$AC,0)))&amp;""</f>
        <v/>
      </c>
      <c r="M10" s="36" t="str">
        <f>IF($A10="","",INDEX(元マスター!$D:$D,MATCH($P10,元マスター!$AC:$AC,0)))&amp;""</f>
        <v/>
      </c>
      <c r="N10" s="36" t="str">
        <f>IF($A10="","",INDEX(元マスター!$E:$E,MATCH($P10,元マスター!$AC:$AC,0)))&amp;""</f>
        <v/>
      </c>
      <c r="P10" s="36" t="str" cm="1">
        <f t="array" ref="P10">IFERROR(INDEX(元マスター!$AC:$AC,SMALL(IF(元マスター!$A$1:$A$400&lt;&gt;"",ROW($A$1:$A$400)),ROW())),"")</f>
        <v/>
      </c>
    </row>
    <row r="11" spans="1:16">
      <c r="A11" s="36" t="str" cm="1">
        <f t="array" ref="A11">IFERROR(INDEX(元マスター!$A:$A,SMALL(IF(元マスター!$A$1:$A$400&lt;&gt;"",ROW($A$1:$A$400)),ROW())),"")</f>
        <v/>
      </c>
      <c r="B11" s="36" t="str">
        <f>IF($A11="","",IF($A11&lt;200000000,INDEX(男子登録情報!$L:$L,MATCH($A11,男子登録情報!$O:$O,0)),INDEX(女子登録情報!$L:$L,MATCH($A11,女子登録情報!$O:$O,0))))</f>
        <v/>
      </c>
      <c r="C11" s="36" t="str">
        <f>IF($A11="","",IF($A11&lt;200000000,INDEX(男子登録情報!$E:$E,MATCH($A11,男子登録情報!$O:$O,0)),INDEX(女子登録情報!$E:$E,MATCH($A11,女子登録情報!$O:$O,0))))</f>
        <v/>
      </c>
      <c r="D11" s="36" t="str">
        <f>IF($A11="","",IF($A11&lt;200000000,INDEX(男子登録情報!$N:$N,MATCH($A11,男子登録情報!$O:$O,0)),INDEX(女子登録情報!$N:$N,MATCH($A11,女子登録情報!$O:$O,0))))</f>
        <v/>
      </c>
      <c r="E11" s="36" t="str">
        <f>IF($A11="","",IF($A11&lt;200000000,INDEX(男子登録情報!$K:$K,MATCH($A11,男子登録情報!$O:$O,0)),INDEX(女子登録情報!$K:$K,MATCH($A11,女子登録情報!$O:$O,0))))</f>
        <v/>
      </c>
      <c r="F11" s="36" t="str">
        <f t="shared" si="0"/>
        <v/>
      </c>
      <c r="G11" s="36" t="str">
        <f>IF($A11="","",IF($A11&lt;200000000,INDEX(男子登録情報!$H:$H,MATCH($A11,男子登録情報!$O:$O,0)),INDEX(女子登録情報!$H:$H,MATCH($A11,女子登録情報!$O:$O,0))))</f>
        <v/>
      </c>
      <c r="H11" s="36" t="str">
        <f>IF($A11="","",IF($A11&lt;200000000,INDEX(男子登録情報!$B:$B,MATCH($A11,男子登録情報!$O:$O,0)),INDEX(女子登録情報!$B:$B,MATCH($A11,女子登録情報!$O:$O,0))))</f>
        <v/>
      </c>
      <c r="K11" s="36" t="str">
        <f>IF($A11="","",IF($A11&lt;200000000,INDEX(男子登録情報!$A:$A,MATCH($A11,男子登録情報!$O:$O,0)),INDEX(女子登録情報!$A:$A,MATCH($A11,女子登録情報!$O:$O,0))))</f>
        <v/>
      </c>
      <c r="L11" s="36" t="str">
        <f>IF($A11="","",INDEX(元マスター!$C:$C,MATCH($P11,元マスター!$AC:$AC,0)))&amp;""</f>
        <v/>
      </c>
      <c r="M11" s="36" t="str">
        <f>IF($A11="","",INDEX(元マスター!$D:$D,MATCH($P11,元マスター!$AC:$AC,0)))&amp;""</f>
        <v/>
      </c>
      <c r="N11" s="36" t="str">
        <f>IF($A11="","",INDEX(元マスター!$E:$E,MATCH($P11,元マスター!$AC:$AC,0)))&amp;""</f>
        <v/>
      </c>
      <c r="P11" s="36" t="str" cm="1">
        <f t="array" ref="P11">IFERROR(INDEX(元マスター!$AC:$AC,SMALL(IF(元マスター!$A$1:$A$400&lt;&gt;"",ROW($A$1:$A$400)),ROW())),"")</f>
        <v/>
      </c>
    </row>
    <row r="12" spans="1:16">
      <c r="A12" s="36" t="str" cm="1">
        <f t="array" ref="A12">IFERROR(INDEX(元マスター!$A:$A,SMALL(IF(元マスター!$A$1:$A$400&lt;&gt;"",ROW($A$1:$A$400)),ROW())),"")</f>
        <v/>
      </c>
      <c r="B12" s="36" t="str">
        <f>IF($A12="","",IF($A12&lt;200000000,INDEX(男子登録情報!$L:$L,MATCH($A12,男子登録情報!$O:$O,0)),INDEX(女子登録情報!$L:$L,MATCH($A12,女子登録情報!$O:$O,0))))</f>
        <v/>
      </c>
      <c r="C12" s="36" t="str">
        <f>IF($A12="","",IF($A12&lt;200000000,INDEX(男子登録情報!$E:$E,MATCH($A12,男子登録情報!$O:$O,0)),INDEX(女子登録情報!$E:$E,MATCH($A12,女子登録情報!$O:$O,0))))</f>
        <v/>
      </c>
      <c r="D12" s="36" t="str">
        <f>IF($A12="","",IF($A12&lt;200000000,INDEX(男子登録情報!$N:$N,MATCH($A12,男子登録情報!$O:$O,0)),INDEX(女子登録情報!$N:$N,MATCH($A12,女子登録情報!$O:$O,0))))</f>
        <v/>
      </c>
      <c r="E12" s="36" t="str">
        <f>IF($A12="","",IF($A12&lt;200000000,INDEX(男子登録情報!$K:$K,MATCH($A12,男子登録情報!$O:$O,0)),INDEX(女子登録情報!$K:$K,MATCH($A12,女子登録情報!$O:$O,0))))</f>
        <v/>
      </c>
      <c r="F12" s="36" t="str">
        <f t="shared" si="0"/>
        <v/>
      </c>
      <c r="G12" s="36" t="str">
        <f>IF($A12="","",IF($A12&lt;200000000,INDEX(男子登録情報!$H:$H,MATCH($A12,男子登録情報!$O:$O,0)),INDEX(女子登録情報!$H:$H,MATCH($A12,女子登録情報!$O:$O,0))))</f>
        <v/>
      </c>
      <c r="H12" s="36" t="str">
        <f>IF($A12="","",IF($A12&lt;200000000,INDEX(男子登録情報!$B:$B,MATCH($A12,男子登録情報!$O:$O,0)),INDEX(女子登録情報!$B:$B,MATCH($A12,女子登録情報!$O:$O,0))))</f>
        <v/>
      </c>
      <c r="K12" s="36" t="str">
        <f>IF($A12="","",IF($A12&lt;200000000,INDEX(男子登録情報!$A:$A,MATCH($A12,男子登録情報!$O:$O,0)),INDEX(女子登録情報!$A:$A,MATCH($A12,女子登録情報!$O:$O,0))))</f>
        <v/>
      </c>
      <c r="L12" s="36" t="str">
        <f>IF($A12="","",INDEX(元マスター!$C:$C,MATCH($P12,元マスター!$AC:$AC,0)))&amp;""</f>
        <v/>
      </c>
      <c r="M12" s="36" t="str">
        <f>IF($A12="","",INDEX(元マスター!$D:$D,MATCH($P12,元マスター!$AC:$AC,0)))&amp;""</f>
        <v/>
      </c>
      <c r="N12" s="36" t="str">
        <f>IF($A12="","",INDEX(元マスター!$E:$E,MATCH($P12,元マスター!$AC:$AC,0)))&amp;""</f>
        <v/>
      </c>
      <c r="P12" s="36" t="str" cm="1">
        <f t="array" ref="P12">IFERROR(INDEX(元マスター!$AC:$AC,SMALL(IF(元マスター!$A$1:$A$400&lt;&gt;"",ROW($A$1:$A$400)),ROW())),"")</f>
        <v/>
      </c>
    </row>
    <row r="13" spans="1:16">
      <c r="A13" s="36" t="str" cm="1">
        <f t="array" ref="A13">IFERROR(INDEX(元マスター!$A:$A,SMALL(IF(元マスター!$A$1:$A$400&lt;&gt;"",ROW($A$1:$A$400)),ROW())),"")</f>
        <v/>
      </c>
      <c r="B13" s="36" t="str">
        <f>IF($A13="","",IF($A13&lt;200000000,INDEX(男子登録情報!$L:$L,MATCH($A13,男子登録情報!$O:$O,0)),INDEX(女子登録情報!$L:$L,MATCH($A13,女子登録情報!$O:$O,0))))</f>
        <v/>
      </c>
      <c r="C13" s="36" t="str">
        <f>IF($A13="","",IF($A13&lt;200000000,INDEX(男子登録情報!$E:$E,MATCH($A13,男子登録情報!$O:$O,0)),INDEX(女子登録情報!$E:$E,MATCH($A13,女子登録情報!$O:$O,0))))</f>
        <v/>
      </c>
      <c r="D13" s="36" t="str">
        <f>IF($A13="","",IF($A13&lt;200000000,INDEX(男子登録情報!$N:$N,MATCH($A13,男子登録情報!$O:$O,0)),INDEX(女子登録情報!$N:$N,MATCH($A13,女子登録情報!$O:$O,0))))</f>
        <v/>
      </c>
      <c r="E13" s="36" t="str">
        <f>IF($A13="","",IF($A13&lt;200000000,INDEX(男子登録情報!$K:$K,MATCH($A13,男子登録情報!$O:$O,0)),INDEX(女子登録情報!$K:$K,MATCH($A13,女子登録情報!$O:$O,0))))</f>
        <v/>
      </c>
      <c r="F13" s="36" t="str">
        <f t="shared" si="0"/>
        <v/>
      </c>
      <c r="G13" s="36" t="str">
        <f>IF($A13="","",IF($A13&lt;200000000,INDEX(男子登録情報!$H:$H,MATCH($A13,男子登録情報!$O:$O,0)),INDEX(女子登録情報!$H:$H,MATCH($A13,女子登録情報!$O:$O,0))))</f>
        <v/>
      </c>
      <c r="H13" s="36" t="str">
        <f>IF($A13="","",IF($A13&lt;200000000,INDEX(男子登録情報!$B:$B,MATCH($A13,男子登録情報!$O:$O,0)),INDEX(女子登録情報!$B:$B,MATCH($A13,女子登録情報!$O:$O,0))))</f>
        <v/>
      </c>
      <c r="K13" s="36" t="str">
        <f>IF($A13="","",IF($A13&lt;200000000,INDEX(男子登録情報!$A:$A,MATCH($A13,男子登録情報!$O:$O,0)),INDEX(女子登録情報!$A:$A,MATCH($A13,女子登録情報!$O:$O,0))))</f>
        <v/>
      </c>
      <c r="L13" s="36" t="str">
        <f>IF($A13="","",INDEX(元マスター!$C:$C,MATCH($P13,元マスター!$AC:$AC,0)))&amp;""</f>
        <v/>
      </c>
      <c r="M13" s="36" t="str">
        <f>IF($A13="","",INDEX(元マスター!$D:$D,MATCH($P13,元マスター!$AC:$AC,0)))&amp;""</f>
        <v/>
      </c>
      <c r="N13" s="36" t="str">
        <f>IF($A13="","",INDEX(元マスター!$E:$E,MATCH($P13,元マスター!$AC:$AC,0)))&amp;""</f>
        <v/>
      </c>
      <c r="P13" s="36" t="str" cm="1">
        <f t="array" ref="P13">IFERROR(INDEX(元マスター!$AC:$AC,SMALL(IF(元マスター!$A$1:$A$400&lt;&gt;"",ROW($A$1:$A$400)),ROW())),"")</f>
        <v/>
      </c>
    </row>
    <row r="14" spans="1:16">
      <c r="A14" s="36" t="str" cm="1">
        <f t="array" ref="A14">IFERROR(INDEX(元マスター!$A:$A,SMALL(IF(元マスター!$A$1:$A$400&lt;&gt;"",ROW($A$1:$A$400)),ROW())),"")</f>
        <v/>
      </c>
      <c r="B14" s="36" t="str">
        <f>IF($A14="","",IF($A14&lt;200000000,INDEX(男子登録情報!$L:$L,MATCH($A14,男子登録情報!$O:$O,0)),INDEX(女子登録情報!$L:$L,MATCH($A14,女子登録情報!$O:$O,0))))</f>
        <v/>
      </c>
      <c r="C14" s="36" t="str">
        <f>IF($A14="","",IF($A14&lt;200000000,INDEX(男子登録情報!$E:$E,MATCH($A14,男子登録情報!$O:$O,0)),INDEX(女子登録情報!$E:$E,MATCH($A14,女子登録情報!$O:$O,0))))</f>
        <v/>
      </c>
      <c r="D14" s="36" t="str">
        <f>IF($A14="","",IF($A14&lt;200000000,INDEX(男子登録情報!$N:$N,MATCH($A14,男子登録情報!$O:$O,0)),INDEX(女子登録情報!$N:$N,MATCH($A14,女子登録情報!$O:$O,0))))</f>
        <v/>
      </c>
      <c r="E14" s="36" t="str">
        <f>IF($A14="","",IF($A14&lt;200000000,INDEX(男子登録情報!$K:$K,MATCH($A14,男子登録情報!$O:$O,0)),INDEX(女子登録情報!$K:$K,MATCH($A14,女子登録情報!$O:$O,0))))</f>
        <v/>
      </c>
      <c r="F14" s="36" t="str">
        <f t="shared" si="0"/>
        <v/>
      </c>
      <c r="G14" s="36" t="str">
        <f>IF($A14="","",IF($A14&lt;200000000,INDEX(男子登録情報!$H:$H,MATCH($A14,男子登録情報!$O:$O,0)),INDEX(女子登録情報!$H:$H,MATCH($A14,女子登録情報!$O:$O,0))))</f>
        <v/>
      </c>
      <c r="H14" s="36" t="str">
        <f>IF($A14="","",IF($A14&lt;200000000,INDEX(男子登録情報!$B:$B,MATCH($A14,男子登録情報!$O:$O,0)),INDEX(女子登録情報!$B:$B,MATCH($A14,女子登録情報!$O:$O,0))))</f>
        <v/>
      </c>
      <c r="K14" s="36" t="str">
        <f>IF($A14="","",IF($A14&lt;200000000,INDEX(男子登録情報!$A:$A,MATCH($A14,男子登録情報!$O:$O,0)),INDEX(女子登録情報!$A:$A,MATCH($A14,女子登録情報!$O:$O,0))))</f>
        <v/>
      </c>
      <c r="L14" s="36" t="str">
        <f>IF($A14="","",INDEX(元マスター!$C:$C,MATCH($P14,元マスター!$AC:$AC,0)))&amp;""</f>
        <v/>
      </c>
      <c r="M14" s="36" t="str">
        <f>IF($A14="","",INDEX(元マスター!$D:$D,MATCH($P14,元マスター!$AC:$AC,0)))&amp;""</f>
        <v/>
      </c>
      <c r="N14" s="36" t="str">
        <f>IF($A14="","",INDEX(元マスター!$E:$E,MATCH($P14,元マスター!$AC:$AC,0)))&amp;""</f>
        <v/>
      </c>
      <c r="P14" s="36" t="str" cm="1">
        <f t="array" ref="P14">IFERROR(INDEX(元マスター!$AC:$AC,SMALL(IF(元マスター!$A$1:$A$400&lt;&gt;"",ROW($A$1:$A$400)),ROW())),"")</f>
        <v/>
      </c>
    </row>
    <row r="15" spans="1:16">
      <c r="A15" s="36" t="str" cm="1">
        <f t="array" ref="A15">IFERROR(INDEX(元マスター!$A:$A,SMALL(IF(元マスター!$A$1:$A$400&lt;&gt;"",ROW($A$1:$A$400)),ROW())),"")</f>
        <v/>
      </c>
      <c r="B15" s="36" t="str">
        <f>IF($A15="","",IF($A15&lt;200000000,INDEX(男子登録情報!$L:$L,MATCH($A15,男子登録情報!$O:$O,0)),INDEX(女子登録情報!$L:$L,MATCH($A15,女子登録情報!$O:$O,0))))</f>
        <v/>
      </c>
      <c r="C15" s="36" t="str">
        <f>IF($A15="","",IF($A15&lt;200000000,INDEX(男子登録情報!$E:$E,MATCH($A15,男子登録情報!$O:$O,0)),INDEX(女子登録情報!$E:$E,MATCH($A15,女子登録情報!$O:$O,0))))</f>
        <v/>
      </c>
      <c r="D15" s="36" t="str">
        <f>IF($A15="","",IF($A15&lt;200000000,INDEX(男子登録情報!$N:$N,MATCH($A15,男子登録情報!$O:$O,0)),INDEX(女子登録情報!$N:$N,MATCH($A15,女子登録情報!$O:$O,0))))</f>
        <v/>
      </c>
      <c r="E15" s="36" t="str">
        <f>IF($A15="","",IF($A15&lt;200000000,INDEX(男子登録情報!$K:$K,MATCH($A15,男子登録情報!$O:$O,0)),INDEX(女子登録情報!$K:$K,MATCH($A15,女子登録情報!$O:$O,0))))</f>
        <v/>
      </c>
      <c r="F15" s="36" t="str">
        <f t="shared" si="0"/>
        <v/>
      </c>
      <c r="G15" s="36" t="str">
        <f>IF($A15="","",IF($A15&lt;200000000,INDEX(男子登録情報!$H:$H,MATCH($A15,男子登録情報!$O:$O,0)),INDEX(女子登録情報!$H:$H,MATCH($A15,女子登録情報!$O:$O,0))))</f>
        <v/>
      </c>
      <c r="H15" s="36" t="str">
        <f>IF($A15="","",IF($A15&lt;200000000,INDEX(男子登録情報!$B:$B,MATCH($A15,男子登録情報!$O:$O,0)),INDEX(女子登録情報!$B:$B,MATCH($A15,女子登録情報!$O:$O,0))))</f>
        <v/>
      </c>
      <c r="K15" s="36" t="str">
        <f>IF($A15="","",IF($A15&lt;200000000,INDEX(男子登録情報!$A:$A,MATCH($A15,男子登録情報!$O:$O,0)),INDEX(女子登録情報!$A:$A,MATCH($A15,女子登録情報!$O:$O,0))))</f>
        <v/>
      </c>
      <c r="L15" s="36" t="str">
        <f>IF($A15="","",INDEX(元マスター!$C:$C,MATCH($P15,元マスター!$AC:$AC,0)))&amp;""</f>
        <v/>
      </c>
      <c r="M15" s="36" t="str">
        <f>IF($A15="","",INDEX(元マスター!$D:$D,MATCH($P15,元マスター!$AC:$AC,0)))&amp;""</f>
        <v/>
      </c>
      <c r="N15" s="36" t="str">
        <f>IF($A15="","",INDEX(元マスター!$E:$E,MATCH($P15,元マスター!$AC:$AC,0)))&amp;""</f>
        <v/>
      </c>
      <c r="P15" s="36" t="str" cm="1">
        <f t="array" ref="P15">IFERROR(INDEX(元マスター!$AC:$AC,SMALL(IF(元マスター!$A$1:$A$400&lt;&gt;"",ROW($A$1:$A$400)),ROW())),"")</f>
        <v/>
      </c>
    </row>
    <row r="16" spans="1:16">
      <c r="A16" s="36" t="str" cm="1">
        <f t="array" ref="A16">IFERROR(INDEX(元マスター!$A:$A,SMALL(IF(元マスター!$A$1:$A$400&lt;&gt;"",ROW($A$1:$A$400)),ROW())),"")</f>
        <v/>
      </c>
      <c r="B16" s="36" t="str">
        <f>IF($A16="","",IF($A16&lt;200000000,INDEX(男子登録情報!$L:$L,MATCH($A16,男子登録情報!$O:$O,0)),INDEX(女子登録情報!$L:$L,MATCH($A16,女子登録情報!$O:$O,0))))</f>
        <v/>
      </c>
      <c r="C16" s="36" t="str">
        <f>IF($A16="","",IF($A16&lt;200000000,INDEX(男子登録情報!$E:$E,MATCH($A16,男子登録情報!$O:$O,0)),INDEX(女子登録情報!$E:$E,MATCH($A16,女子登録情報!$O:$O,0))))</f>
        <v/>
      </c>
      <c r="D16" s="36" t="str">
        <f>IF($A16="","",IF($A16&lt;200000000,INDEX(男子登録情報!$N:$N,MATCH($A16,男子登録情報!$O:$O,0)),INDEX(女子登録情報!$N:$N,MATCH($A16,女子登録情報!$O:$O,0))))</f>
        <v/>
      </c>
      <c r="E16" s="36" t="str">
        <f>IF($A16="","",IF($A16&lt;200000000,INDEX(男子登録情報!$K:$K,MATCH($A16,男子登録情報!$O:$O,0)),INDEX(女子登録情報!$K:$K,MATCH($A16,女子登録情報!$O:$O,0))))</f>
        <v/>
      </c>
      <c r="F16" s="36" t="str">
        <f t="shared" si="0"/>
        <v/>
      </c>
      <c r="G16" s="36" t="str">
        <f>IF($A16="","",IF($A16&lt;200000000,INDEX(男子登録情報!$H:$H,MATCH($A16,男子登録情報!$O:$O,0)),INDEX(女子登録情報!$H:$H,MATCH($A16,女子登録情報!$O:$O,0))))</f>
        <v/>
      </c>
      <c r="H16" s="36" t="str">
        <f>IF($A16="","",IF($A16&lt;200000000,INDEX(男子登録情報!$B:$B,MATCH($A16,男子登録情報!$O:$O,0)),INDEX(女子登録情報!$B:$B,MATCH($A16,女子登録情報!$O:$O,0))))</f>
        <v/>
      </c>
      <c r="K16" s="36" t="str">
        <f>IF($A16="","",IF($A16&lt;200000000,INDEX(男子登録情報!$A:$A,MATCH($A16,男子登録情報!$O:$O,0)),INDEX(女子登録情報!$A:$A,MATCH($A16,女子登録情報!$O:$O,0))))</f>
        <v/>
      </c>
      <c r="L16" s="36" t="str">
        <f>IF($A16="","",INDEX(元マスター!$C:$C,MATCH($P16,元マスター!$AC:$AC,0)))&amp;""</f>
        <v/>
      </c>
      <c r="M16" s="36" t="str">
        <f>IF($A16="","",INDEX(元マスター!$D:$D,MATCH($P16,元マスター!$AC:$AC,0)))&amp;""</f>
        <v/>
      </c>
      <c r="N16" s="36" t="str">
        <f>IF($A16="","",INDEX(元マスター!$E:$E,MATCH($P16,元マスター!$AC:$AC,0)))&amp;""</f>
        <v/>
      </c>
      <c r="P16" s="36" t="str" cm="1">
        <f t="array" ref="P16">IFERROR(INDEX(元マスター!$AC:$AC,SMALL(IF(元マスター!$A$1:$A$400&lt;&gt;"",ROW($A$1:$A$400)),ROW())),"")</f>
        <v/>
      </c>
    </row>
    <row r="17" spans="1:16">
      <c r="A17" s="36" t="str" cm="1">
        <f t="array" ref="A17">IFERROR(INDEX(元マスター!$A:$A,SMALL(IF(元マスター!$A$1:$A$400&lt;&gt;"",ROW($A$1:$A$400)),ROW())),"")</f>
        <v/>
      </c>
      <c r="B17" s="36" t="str">
        <f>IF($A17="","",IF($A17&lt;200000000,INDEX(男子登録情報!$L:$L,MATCH($A17,男子登録情報!$O:$O,0)),INDEX(女子登録情報!$L:$L,MATCH($A17,女子登録情報!$O:$O,0))))</f>
        <v/>
      </c>
      <c r="C17" s="36" t="str">
        <f>IF($A17="","",IF($A17&lt;200000000,INDEX(男子登録情報!$E:$E,MATCH($A17,男子登録情報!$O:$O,0)),INDEX(女子登録情報!$E:$E,MATCH($A17,女子登録情報!$O:$O,0))))</f>
        <v/>
      </c>
      <c r="D17" s="36" t="str">
        <f>IF($A17="","",IF($A17&lt;200000000,INDEX(男子登録情報!$N:$N,MATCH($A17,男子登録情報!$O:$O,0)),INDEX(女子登録情報!$N:$N,MATCH($A17,女子登録情報!$O:$O,0))))</f>
        <v/>
      </c>
      <c r="E17" s="36" t="str">
        <f>IF($A17="","",IF($A17&lt;200000000,INDEX(男子登録情報!$K:$K,MATCH($A17,男子登録情報!$O:$O,0)),INDEX(女子登録情報!$K:$K,MATCH($A17,女子登録情報!$O:$O,0))))</f>
        <v/>
      </c>
      <c r="F17" s="36" t="str">
        <f t="shared" si="0"/>
        <v/>
      </c>
      <c r="G17" s="36" t="str">
        <f>IF($A17="","",IF($A17&lt;200000000,INDEX(男子登録情報!$H:$H,MATCH($A17,男子登録情報!$O:$O,0)),INDEX(女子登録情報!$H:$H,MATCH($A17,女子登録情報!$O:$O,0))))</f>
        <v/>
      </c>
      <c r="H17" s="36" t="str">
        <f>IF($A17="","",IF($A17&lt;200000000,INDEX(男子登録情報!$B:$B,MATCH($A17,男子登録情報!$O:$O,0)),INDEX(女子登録情報!$B:$B,MATCH($A17,女子登録情報!$O:$O,0))))</f>
        <v/>
      </c>
      <c r="K17" s="36" t="str">
        <f>IF($A17="","",IF($A17&lt;200000000,INDEX(男子登録情報!$A:$A,MATCH($A17,男子登録情報!$O:$O,0)),INDEX(女子登録情報!$A:$A,MATCH($A17,女子登録情報!$O:$O,0))))</f>
        <v/>
      </c>
      <c r="L17" s="36" t="str">
        <f>IF($A17="","",INDEX(元マスター!$C:$C,MATCH($P17,元マスター!$AC:$AC,0)))&amp;""</f>
        <v/>
      </c>
      <c r="M17" s="36" t="str">
        <f>IF($A17="","",INDEX(元マスター!$D:$D,MATCH($P17,元マスター!$AC:$AC,0)))&amp;""</f>
        <v/>
      </c>
      <c r="N17" s="36" t="str">
        <f>IF($A17="","",INDEX(元マスター!$E:$E,MATCH($P17,元マスター!$AC:$AC,0)))&amp;""</f>
        <v/>
      </c>
      <c r="P17" s="36" t="str" cm="1">
        <f t="array" ref="P17">IFERROR(INDEX(元マスター!$AC:$AC,SMALL(IF(元マスター!$A$1:$A$400&lt;&gt;"",ROW($A$1:$A$400)),ROW())),"")</f>
        <v/>
      </c>
    </row>
    <row r="18" spans="1:16">
      <c r="A18" s="36" t="str" cm="1">
        <f t="array" ref="A18">IFERROR(INDEX(元マスター!$A:$A,SMALL(IF(元マスター!$A$1:$A$400&lt;&gt;"",ROW($A$1:$A$400)),ROW())),"")</f>
        <v/>
      </c>
      <c r="B18" s="36" t="str">
        <f>IF($A18="","",IF($A18&lt;200000000,INDEX(男子登録情報!$L:$L,MATCH($A18,男子登録情報!$O:$O,0)),INDEX(女子登録情報!$L:$L,MATCH($A18,女子登録情報!$O:$O,0))))</f>
        <v/>
      </c>
      <c r="C18" s="36" t="str">
        <f>IF($A18="","",IF($A18&lt;200000000,INDEX(男子登録情報!$E:$E,MATCH($A18,男子登録情報!$O:$O,0)),INDEX(女子登録情報!$E:$E,MATCH($A18,女子登録情報!$O:$O,0))))</f>
        <v/>
      </c>
      <c r="D18" s="36" t="str">
        <f>IF($A18="","",IF($A18&lt;200000000,INDEX(男子登録情報!$N:$N,MATCH($A18,男子登録情報!$O:$O,0)),INDEX(女子登録情報!$N:$N,MATCH($A18,女子登録情報!$O:$O,0))))</f>
        <v/>
      </c>
      <c r="E18" s="36" t="str">
        <f>IF($A18="","",IF($A18&lt;200000000,INDEX(男子登録情報!$K:$K,MATCH($A18,男子登録情報!$O:$O,0)),INDEX(女子登録情報!$K:$K,MATCH($A18,女子登録情報!$O:$O,0))))</f>
        <v/>
      </c>
      <c r="F18" s="36" t="str">
        <f t="shared" si="0"/>
        <v/>
      </c>
      <c r="G18" s="36" t="str">
        <f>IF($A18="","",IF($A18&lt;200000000,INDEX(男子登録情報!$H:$H,MATCH($A18,男子登録情報!$O:$O,0)),INDEX(女子登録情報!$H:$H,MATCH($A18,女子登録情報!$O:$O,0))))</f>
        <v/>
      </c>
      <c r="H18" s="36" t="str">
        <f>IF($A18="","",IF($A18&lt;200000000,INDEX(男子登録情報!$B:$B,MATCH($A18,男子登録情報!$O:$O,0)),INDEX(女子登録情報!$B:$B,MATCH($A18,女子登録情報!$O:$O,0))))</f>
        <v/>
      </c>
      <c r="K18" s="36" t="str">
        <f>IF($A18="","",IF($A18&lt;200000000,INDEX(男子登録情報!$A:$A,MATCH($A18,男子登録情報!$O:$O,0)),INDEX(女子登録情報!$A:$A,MATCH($A18,女子登録情報!$O:$O,0))))</f>
        <v/>
      </c>
      <c r="L18" s="36" t="str">
        <f>IF($A18="","",INDEX(元マスター!$C:$C,MATCH($P18,元マスター!$AC:$AC,0)))&amp;""</f>
        <v/>
      </c>
      <c r="M18" s="36" t="str">
        <f>IF($A18="","",INDEX(元マスター!$D:$D,MATCH($P18,元マスター!$AC:$AC,0)))&amp;""</f>
        <v/>
      </c>
      <c r="N18" s="36" t="str">
        <f>IF($A18="","",INDEX(元マスター!$E:$E,MATCH($P18,元マスター!$AC:$AC,0)))&amp;""</f>
        <v/>
      </c>
      <c r="P18" s="36" t="str" cm="1">
        <f t="array" ref="P18">IFERROR(INDEX(元マスター!$AC:$AC,SMALL(IF(元マスター!$A$1:$A$400&lt;&gt;"",ROW($A$1:$A$400)),ROW())),"")</f>
        <v/>
      </c>
    </row>
    <row r="19" spans="1:16">
      <c r="A19" s="36" t="str" cm="1">
        <f t="array" ref="A19">IFERROR(INDEX(元マスター!$A:$A,SMALL(IF(元マスター!$A$1:$A$400&lt;&gt;"",ROW($A$1:$A$400)),ROW())),"")</f>
        <v/>
      </c>
      <c r="B19" s="36" t="str">
        <f>IF($A19="","",IF($A19&lt;200000000,INDEX(男子登録情報!$L:$L,MATCH($A19,男子登録情報!$O:$O,0)),INDEX(女子登録情報!$L:$L,MATCH($A19,女子登録情報!$O:$O,0))))</f>
        <v/>
      </c>
      <c r="C19" s="36" t="str">
        <f>IF($A19="","",IF($A19&lt;200000000,INDEX(男子登録情報!$E:$E,MATCH($A19,男子登録情報!$O:$O,0)),INDEX(女子登録情報!$E:$E,MATCH($A19,女子登録情報!$O:$O,0))))</f>
        <v/>
      </c>
      <c r="D19" s="36" t="str">
        <f>IF($A19="","",IF($A19&lt;200000000,INDEX(男子登録情報!$N:$N,MATCH($A19,男子登録情報!$O:$O,0)),INDEX(女子登録情報!$N:$N,MATCH($A19,女子登録情報!$O:$O,0))))</f>
        <v/>
      </c>
      <c r="E19" s="36" t="str">
        <f>IF($A19="","",IF($A19&lt;200000000,INDEX(男子登録情報!$K:$K,MATCH($A19,男子登録情報!$O:$O,0)),INDEX(女子登録情報!$K:$K,MATCH($A19,女子登録情報!$O:$O,0))))</f>
        <v/>
      </c>
      <c r="F19" s="36" t="str">
        <f t="shared" si="0"/>
        <v/>
      </c>
      <c r="G19" s="36" t="str">
        <f>IF($A19="","",IF($A19&lt;200000000,INDEX(男子登録情報!$H:$H,MATCH($A19,男子登録情報!$O:$O,0)),INDEX(女子登録情報!$H:$H,MATCH($A19,女子登録情報!$O:$O,0))))</f>
        <v/>
      </c>
      <c r="H19" s="36" t="str">
        <f>IF($A19="","",IF($A19&lt;200000000,INDEX(男子登録情報!$B:$B,MATCH($A19,男子登録情報!$O:$O,0)),INDEX(女子登録情報!$B:$B,MATCH($A19,女子登録情報!$O:$O,0))))</f>
        <v/>
      </c>
      <c r="K19" s="36" t="str">
        <f>IF($A19="","",IF($A19&lt;200000000,INDEX(男子登録情報!$A:$A,MATCH($A19,男子登録情報!$O:$O,0)),INDEX(女子登録情報!$A:$A,MATCH($A19,女子登録情報!$O:$O,0))))</f>
        <v/>
      </c>
      <c r="L19" s="36" t="str">
        <f>IF($A19="","",INDEX(元マスター!$C:$C,MATCH($P19,元マスター!$AC:$AC,0)))&amp;""</f>
        <v/>
      </c>
      <c r="M19" s="36" t="str">
        <f>IF($A19="","",INDEX(元マスター!$D:$D,MATCH($P19,元マスター!$AC:$AC,0)))&amp;""</f>
        <v/>
      </c>
      <c r="N19" s="36" t="str">
        <f>IF($A19="","",INDEX(元マスター!$E:$E,MATCH($P19,元マスター!$AC:$AC,0)))&amp;""</f>
        <v/>
      </c>
      <c r="P19" s="36" t="str" cm="1">
        <f t="array" ref="P19">IFERROR(INDEX(元マスター!$AC:$AC,SMALL(IF(元マスター!$A$1:$A$400&lt;&gt;"",ROW($A$1:$A$400)),ROW())),"")</f>
        <v/>
      </c>
    </row>
    <row r="20" spans="1:16">
      <c r="A20" s="36" t="str" cm="1">
        <f t="array" ref="A20">IFERROR(INDEX(元マスター!$A:$A,SMALL(IF(元マスター!$A$1:$A$400&lt;&gt;"",ROW($A$1:$A$400)),ROW())),"")</f>
        <v/>
      </c>
      <c r="B20" s="36" t="str">
        <f>IF($A20="","",IF($A20&lt;200000000,INDEX(男子登録情報!$L:$L,MATCH($A20,男子登録情報!$O:$O,0)),INDEX(女子登録情報!$L:$L,MATCH($A20,女子登録情報!$O:$O,0))))</f>
        <v/>
      </c>
      <c r="C20" s="36" t="str">
        <f>IF($A20="","",IF($A20&lt;200000000,INDEX(男子登録情報!$E:$E,MATCH($A20,男子登録情報!$O:$O,0)),INDEX(女子登録情報!$E:$E,MATCH($A20,女子登録情報!$O:$O,0))))</f>
        <v/>
      </c>
      <c r="D20" s="36" t="str">
        <f>IF($A20="","",IF($A20&lt;200000000,INDEX(男子登録情報!$N:$N,MATCH($A20,男子登録情報!$O:$O,0)),INDEX(女子登録情報!$N:$N,MATCH($A20,女子登録情報!$O:$O,0))))</f>
        <v/>
      </c>
      <c r="E20" s="36" t="str">
        <f>IF($A20="","",IF($A20&lt;200000000,INDEX(男子登録情報!$K:$K,MATCH($A20,男子登録情報!$O:$O,0)),INDEX(女子登録情報!$K:$K,MATCH($A20,女子登録情報!$O:$O,0))))</f>
        <v/>
      </c>
      <c r="F20" s="36" t="str">
        <f t="shared" si="0"/>
        <v/>
      </c>
      <c r="G20" s="36" t="str">
        <f>IF($A20="","",IF($A20&lt;200000000,INDEX(男子登録情報!$H:$H,MATCH($A20,男子登録情報!$O:$O,0)),INDEX(女子登録情報!$H:$H,MATCH($A20,女子登録情報!$O:$O,0))))</f>
        <v/>
      </c>
      <c r="H20" s="36" t="str">
        <f>IF($A20="","",IF($A20&lt;200000000,INDEX(男子登録情報!$B:$B,MATCH($A20,男子登録情報!$O:$O,0)),INDEX(女子登録情報!$B:$B,MATCH($A20,女子登録情報!$O:$O,0))))</f>
        <v/>
      </c>
      <c r="K20" s="36" t="str">
        <f>IF($A20="","",IF($A20&lt;200000000,INDEX(男子登録情報!$A:$A,MATCH($A20,男子登録情報!$O:$O,0)),INDEX(女子登録情報!$A:$A,MATCH($A20,女子登録情報!$O:$O,0))))</f>
        <v/>
      </c>
      <c r="L20" s="36" t="str">
        <f>IF($A20="","",INDEX(元マスター!$C:$C,MATCH($P20,元マスター!$AC:$AC,0)))&amp;""</f>
        <v/>
      </c>
      <c r="M20" s="36" t="str">
        <f>IF($A20="","",INDEX(元マスター!$D:$D,MATCH($P20,元マスター!$AC:$AC,0)))&amp;""</f>
        <v/>
      </c>
      <c r="N20" s="36" t="str">
        <f>IF($A20="","",INDEX(元マスター!$E:$E,MATCH($P20,元マスター!$AC:$AC,0)))&amp;""</f>
        <v/>
      </c>
      <c r="P20" s="36" t="str" cm="1">
        <f t="array" ref="P20">IFERROR(INDEX(元マスター!$AC:$AC,SMALL(IF(元マスター!$A$1:$A$400&lt;&gt;"",ROW($A$1:$A$400)),ROW())),"")</f>
        <v/>
      </c>
    </row>
    <row r="21" spans="1:16">
      <c r="A21" s="36" t="str" cm="1">
        <f t="array" ref="A21">IFERROR(INDEX(元マスター!$A:$A,SMALL(IF(元マスター!$A$1:$A$400&lt;&gt;"",ROW($A$1:$A$400)),ROW())),"")</f>
        <v/>
      </c>
      <c r="B21" s="36" t="str">
        <f>IF($A21="","",IF($A21&lt;200000000,INDEX(男子登録情報!$L:$L,MATCH($A21,男子登録情報!$O:$O,0)),INDEX(女子登録情報!$L:$L,MATCH($A21,女子登録情報!$O:$O,0))))</f>
        <v/>
      </c>
      <c r="C21" s="36" t="str">
        <f>IF($A21="","",IF($A21&lt;200000000,INDEX(男子登録情報!$E:$E,MATCH($A21,男子登録情報!$O:$O,0)),INDEX(女子登録情報!$E:$E,MATCH($A21,女子登録情報!$O:$O,0))))</f>
        <v/>
      </c>
      <c r="D21" s="36" t="str">
        <f>IF($A21="","",IF($A21&lt;200000000,INDEX(男子登録情報!$N:$N,MATCH($A21,男子登録情報!$O:$O,0)),INDEX(女子登録情報!$N:$N,MATCH($A21,女子登録情報!$O:$O,0))))</f>
        <v/>
      </c>
      <c r="E21" s="36" t="str">
        <f>IF($A21="","",IF($A21&lt;200000000,INDEX(男子登録情報!$K:$K,MATCH($A21,男子登録情報!$O:$O,0)),INDEX(女子登録情報!$K:$K,MATCH($A21,女子登録情報!$O:$O,0))))</f>
        <v/>
      </c>
      <c r="F21" s="36" t="str">
        <f t="shared" si="0"/>
        <v/>
      </c>
      <c r="G21" s="36" t="str">
        <f>IF($A21="","",IF($A21&lt;200000000,INDEX(男子登録情報!$H:$H,MATCH($A21,男子登録情報!$O:$O,0)),INDEX(女子登録情報!$H:$H,MATCH($A21,女子登録情報!$O:$O,0))))</f>
        <v/>
      </c>
      <c r="H21" s="36" t="str">
        <f>IF($A21="","",IF($A21&lt;200000000,INDEX(男子登録情報!$B:$B,MATCH($A21,男子登録情報!$O:$O,0)),INDEX(女子登録情報!$B:$B,MATCH($A21,女子登録情報!$O:$O,0))))</f>
        <v/>
      </c>
      <c r="K21" s="36" t="str">
        <f>IF($A21="","",IF($A21&lt;200000000,INDEX(男子登録情報!$A:$A,MATCH($A21,男子登録情報!$O:$O,0)),INDEX(女子登録情報!$A:$A,MATCH($A21,女子登録情報!$O:$O,0))))</f>
        <v/>
      </c>
      <c r="L21" s="36" t="str">
        <f>IF($A21="","",INDEX(元マスター!$C:$C,MATCH($P21,元マスター!$AC:$AC,0)))&amp;""</f>
        <v/>
      </c>
      <c r="M21" s="36" t="str">
        <f>IF($A21="","",INDEX(元マスター!$D:$D,MATCH($P21,元マスター!$AC:$AC,0)))&amp;""</f>
        <v/>
      </c>
      <c r="N21" s="36" t="str">
        <f>IF($A21="","",INDEX(元マスター!$E:$E,MATCH($P21,元マスター!$AC:$AC,0)))&amp;""</f>
        <v/>
      </c>
      <c r="P21" s="36" t="str" cm="1">
        <f t="array" ref="P21">IFERROR(INDEX(元マスター!$AC:$AC,SMALL(IF(元マスター!$A$1:$A$400&lt;&gt;"",ROW($A$1:$A$400)),ROW())),"")</f>
        <v/>
      </c>
    </row>
    <row r="22" spans="1:16">
      <c r="A22" s="36" t="str" cm="1">
        <f t="array" ref="A22">IFERROR(INDEX(元マスター!$A:$A,SMALL(IF(元マスター!$A$1:$A$400&lt;&gt;"",ROW($A$1:$A$400)),ROW())),"")</f>
        <v/>
      </c>
      <c r="B22" s="36" t="str">
        <f>IF($A22="","",IF($A22&lt;200000000,INDEX(男子登録情報!$L:$L,MATCH($A22,男子登録情報!$O:$O,0)),INDEX(女子登録情報!$L:$L,MATCH($A22,女子登録情報!$O:$O,0))))</f>
        <v/>
      </c>
      <c r="C22" s="36" t="str">
        <f>IF($A22="","",IF($A22&lt;200000000,INDEX(男子登録情報!$E:$E,MATCH($A22,男子登録情報!$O:$O,0)),INDEX(女子登録情報!$E:$E,MATCH($A22,女子登録情報!$O:$O,0))))</f>
        <v/>
      </c>
      <c r="D22" s="36" t="str">
        <f>IF($A22="","",IF($A22&lt;200000000,INDEX(男子登録情報!$N:$N,MATCH($A22,男子登録情報!$O:$O,0)),INDEX(女子登録情報!$N:$N,MATCH($A22,女子登録情報!$O:$O,0))))</f>
        <v/>
      </c>
      <c r="E22" s="36" t="str">
        <f>IF($A22="","",IF($A22&lt;200000000,INDEX(男子登録情報!$K:$K,MATCH($A22,男子登録情報!$O:$O,0)),INDEX(女子登録情報!$K:$K,MATCH($A22,女子登録情報!$O:$O,0))))</f>
        <v/>
      </c>
      <c r="F22" s="36" t="str">
        <f t="shared" si="0"/>
        <v/>
      </c>
      <c r="G22" s="36" t="str">
        <f>IF($A22="","",IF($A22&lt;200000000,INDEX(男子登録情報!$H:$H,MATCH($A22,男子登録情報!$O:$O,0)),INDEX(女子登録情報!$H:$H,MATCH($A22,女子登録情報!$O:$O,0))))</f>
        <v/>
      </c>
      <c r="H22" s="36" t="str">
        <f>IF($A22="","",IF($A22&lt;200000000,INDEX(男子登録情報!$B:$B,MATCH($A22,男子登録情報!$O:$O,0)),INDEX(女子登録情報!$B:$B,MATCH($A22,女子登録情報!$O:$O,0))))</f>
        <v/>
      </c>
      <c r="K22" s="36" t="str">
        <f>IF($A22="","",IF($A22&lt;200000000,INDEX(男子登録情報!$A:$A,MATCH($A22,男子登録情報!$O:$O,0)),INDEX(女子登録情報!$A:$A,MATCH($A22,女子登録情報!$O:$O,0))))</f>
        <v/>
      </c>
      <c r="L22" s="36" t="str">
        <f>IF($A22="","",INDEX(元マスター!$C:$C,MATCH($P22,元マスター!$AC:$AC,0)))&amp;""</f>
        <v/>
      </c>
      <c r="M22" s="36" t="str">
        <f>IF($A22="","",INDEX(元マスター!$D:$D,MATCH($P22,元マスター!$AC:$AC,0)))&amp;""</f>
        <v/>
      </c>
      <c r="N22" s="36" t="str">
        <f>IF($A22="","",INDEX(元マスター!$E:$E,MATCH($P22,元マスター!$AC:$AC,0)))&amp;""</f>
        <v/>
      </c>
      <c r="P22" s="36" t="str" cm="1">
        <f t="array" ref="P22">IFERROR(INDEX(元マスター!$AC:$AC,SMALL(IF(元マスター!$A$1:$A$400&lt;&gt;"",ROW($A$1:$A$400)),ROW())),"")</f>
        <v/>
      </c>
    </row>
    <row r="23" spans="1:16">
      <c r="A23" s="36" t="str" cm="1">
        <f t="array" ref="A23">IFERROR(INDEX(元マスター!$A:$A,SMALL(IF(元マスター!$A$1:$A$400&lt;&gt;"",ROW($A$1:$A$400)),ROW())),"")</f>
        <v/>
      </c>
      <c r="B23" s="36" t="str">
        <f>IF($A23="","",IF($A23&lt;200000000,INDEX(男子登録情報!$L:$L,MATCH($A23,男子登録情報!$O:$O,0)),INDEX(女子登録情報!$L:$L,MATCH($A23,女子登録情報!$O:$O,0))))</f>
        <v/>
      </c>
      <c r="C23" s="36" t="str">
        <f>IF($A23="","",IF($A23&lt;200000000,INDEX(男子登録情報!$E:$E,MATCH($A23,男子登録情報!$O:$O,0)),INDEX(女子登録情報!$E:$E,MATCH($A23,女子登録情報!$O:$O,0))))</f>
        <v/>
      </c>
      <c r="D23" s="36" t="str">
        <f>IF($A23="","",IF($A23&lt;200000000,INDEX(男子登録情報!$N:$N,MATCH($A23,男子登録情報!$O:$O,0)),INDEX(女子登録情報!$N:$N,MATCH($A23,女子登録情報!$O:$O,0))))</f>
        <v/>
      </c>
      <c r="E23" s="36" t="str">
        <f>IF($A23="","",IF($A23&lt;200000000,INDEX(男子登録情報!$K:$K,MATCH($A23,男子登録情報!$O:$O,0)),INDEX(女子登録情報!$K:$K,MATCH($A23,女子登録情報!$O:$O,0))))</f>
        <v/>
      </c>
      <c r="F23" s="36" t="str">
        <f t="shared" si="0"/>
        <v/>
      </c>
      <c r="G23" s="36" t="str">
        <f>IF($A23="","",IF($A23&lt;200000000,INDEX(男子登録情報!$H:$H,MATCH($A23,男子登録情報!$O:$O,0)),INDEX(女子登録情報!$H:$H,MATCH($A23,女子登録情報!$O:$O,0))))</f>
        <v/>
      </c>
      <c r="H23" s="36" t="str">
        <f>IF($A23="","",IF($A23&lt;200000000,INDEX(男子登録情報!$B:$B,MATCH($A23,男子登録情報!$O:$O,0)),INDEX(女子登録情報!$B:$B,MATCH($A23,女子登録情報!$O:$O,0))))</f>
        <v/>
      </c>
      <c r="K23" s="36" t="str">
        <f>IF($A23="","",IF($A23&lt;200000000,INDEX(男子登録情報!$A:$A,MATCH($A23,男子登録情報!$O:$O,0)),INDEX(女子登録情報!$A:$A,MATCH($A23,女子登録情報!$O:$O,0))))</f>
        <v/>
      </c>
      <c r="L23" s="36" t="str">
        <f>IF($A23="","",INDEX(元マスター!$C:$C,MATCH($P23,元マスター!$AC:$AC,0)))&amp;""</f>
        <v/>
      </c>
      <c r="M23" s="36" t="str">
        <f>IF($A23="","",INDEX(元マスター!$D:$D,MATCH($P23,元マスター!$AC:$AC,0)))&amp;""</f>
        <v/>
      </c>
      <c r="N23" s="36" t="str">
        <f>IF($A23="","",INDEX(元マスター!$E:$E,MATCH($P23,元マスター!$AC:$AC,0)))&amp;""</f>
        <v/>
      </c>
      <c r="P23" s="36" t="str" cm="1">
        <f t="array" ref="P23">IFERROR(INDEX(元マスター!$AC:$AC,SMALL(IF(元マスター!$A$1:$A$400&lt;&gt;"",ROW($A$1:$A$400)),ROW())),"")</f>
        <v/>
      </c>
    </row>
    <row r="24" spans="1:16">
      <c r="A24" s="36" t="str" cm="1">
        <f t="array" ref="A24">IFERROR(INDEX(元マスター!$A:$A,SMALL(IF(元マスター!$A$1:$A$400&lt;&gt;"",ROW($A$1:$A$400)),ROW())),"")</f>
        <v/>
      </c>
      <c r="B24" s="36" t="str">
        <f>IF($A24="","",IF($A24&lt;200000000,INDEX(男子登録情報!$L:$L,MATCH($A24,男子登録情報!$O:$O,0)),INDEX(女子登録情報!$L:$L,MATCH($A24,女子登録情報!$O:$O,0))))</f>
        <v/>
      </c>
      <c r="C24" s="36" t="str">
        <f>IF($A24="","",IF($A24&lt;200000000,INDEX(男子登録情報!$E:$E,MATCH($A24,男子登録情報!$O:$O,0)),INDEX(女子登録情報!$E:$E,MATCH($A24,女子登録情報!$O:$O,0))))</f>
        <v/>
      </c>
      <c r="D24" s="36" t="str">
        <f>IF($A24="","",IF($A24&lt;200000000,INDEX(男子登録情報!$N:$N,MATCH($A24,男子登録情報!$O:$O,0)),INDEX(女子登録情報!$N:$N,MATCH($A24,女子登録情報!$O:$O,0))))</f>
        <v/>
      </c>
      <c r="E24" s="36" t="str">
        <f>IF($A24="","",IF($A24&lt;200000000,INDEX(男子登録情報!$K:$K,MATCH($A24,男子登録情報!$O:$O,0)),INDEX(女子登録情報!$K:$K,MATCH($A24,女子登録情報!$O:$O,0))))</f>
        <v/>
      </c>
      <c r="F24" s="36" t="str">
        <f t="shared" si="0"/>
        <v/>
      </c>
      <c r="G24" s="36" t="str">
        <f>IF($A24="","",IF($A24&lt;200000000,INDEX(男子登録情報!$H:$H,MATCH($A24,男子登録情報!$O:$O,0)),INDEX(女子登録情報!$H:$H,MATCH($A24,女子登録情報!$O:$O,0))))</f>
        <v/>
      </c>
      <c r="H24" s="36" t="str">
        <f>IF($A24="","",IF($A24&lt;200000000,INDEX(男子登録情報!$B:$B,MATCH($A24,男子登録情報!$O:$O,0)),INDEX(女子登録情報!$B:$B,MATCH($A24,女子登録情報!$O:$O,0))))</f>
        <v/>
      </c>
      <c r="K24" s="36" t="str">
        <f>IF($A24="","",IF($A24&lt;200000000,INDEX(男子登録情報!$A:$A,MATCH($A24,男子登録情報!$O:$O,0)),INDEX(女子登録情報!$A:$A,MATCH($A24,女子登録情報!$O:$O,0))))</f>
        <v/>
      </c>
      <c r="L24" s="36" t="str">
        <f>IF($A24="","",INDEX(元マスター!$C:$C,MATCH($P24,元マスター!$AC:$AC,0)))&amp;""</f>
        <v/>
      </c>
      <c r="M24" s="36" t="str">
        <f>IF($A24="","",INDEX(元マスター!$D:$D,MATCH($P24,元マスター!$AC:$AC,0)))&amp;""</f>
        <v/>
      </c>
      <c r="N24" s="36" t="str">
        <f>IF($A24="","",INDEX(元マスター!$E:$E,MATCH($P24,元マスター!$AC:$AC,0)))&amp;""</f>
        <v/>
      </c>
      <c r="P24" s="36" t="str" cm="1">
        <f t="array" ref="P24">IFERROR(INDEX(元マスター!$AC:$AC,SMALL(IF(元マスター!$A$1:$A$400&lt;&gt;"",ROW($A$1:$A$400)),ROW())),"")</f>
        <v/>
      </c>
    </row>
    <row r="25" spans="1:16">
      <c r="A25" s="36" t="str" cm="1">
        <f t="array" ref="A25">IFERROR(INDEX(元マスター!$A:$A,SMALL(IF(元マスター!$A$1:$A$400&lt;&gt;"",ROW($A$1:$A$400)),ROW())),"")</f>
        <v/>
      </c>
      <c r="B25" s="36" t="str">
        <f>IF($A25="","",IF($A25&lt;200000000,INDEX(男子登録情報!$L:$L,MATCH($A25,男子登録情報!$O:$O,0)),INDEX(女子登録情報!$L:$L,MATCH($A25,女子登録情報!$O:$O,0))))</f>
        <v/>
      </c>
      <c r="C25" s="36" t="str">
        <f>IF($A25="","",IF($A25&lt;200000000,INDEX(男子登録情報!$E:$E,MATCH($A25,男子登録情報!$O:$O,0)),INDEX(女子登録情報!$E:$E,MATCH($A25,女子登録情報!$O:$O,0))))</f>
        <v/>
      </c>
      <c r="D25" s="36" t="str">
        <f>IF($A25="","",IF($A25&lt;200000000,INDEX(男子登録情報!$N:$N,MATCH($A25,男子登録情報!$O:$O,0)),INDEX(女子登録情報!$N:$N,MATCH($A25,女子登録情報!$O:$O,0))))</f>
        <v/>
      </c>
      <c r="E25" s="36" t="str">
        <f>IF($A25="","",IF($A25&lt;200000000,INDEX(男子登録情報!$K:$K,MATCH($A25,男子登録情報!$O:$O,0)),INDEX(女子登録情報!$K:$K,MATCH($A25,女子登録情報!$O:$O,0))))</f>
        <v/>
      </c>
      <c r="F25" s="36" t="str">
        <f t="shared" si="0"/>
        <v/>
      </c>
      <c r="G25" s="36" t="str">
        <f>IF($A25="","",IF($A25&lt;200000000,INDEX(男子登録情報!$H:$H,MATCH($A25,男子登録情報!$O:$O,0)),INDEX(女子登録情報!$H:$H,MATCH($A25,女子登録情報!$O:$O,0))))</f>
        <v/>
      </c>
      <c r="H25" s="36" t="str">
        <f>IF($A25="","",IF($A25&lt;200000000,INDEX(男子登録情報!$B:$B,MATCH($A25,男子登録情報!$O:$O,0)),INDEX(女子登録情報!$B:$B,MATCH($A25,女子登録情報!$O:$O,0))))</f>
        <v/>
      </c>
      <c r="K25" s="36" t="str">
        <f>IF($A25="","",IF($A25&lt;200000000,INDEX(男子登録情報!$A:$A,MATCH($A25,男子登録情報!$O:$O,0)),INDEX(女子登録情報!$A:$A,MATCH($A25,女子登録情報!$O:$O,0))))</f>
        <v/>
      </c>
      <c r="L25" s="36" t="str">
        <f>IF($A25="","",INDEX(元マスター!$C:$C,MATCH($P25,元マスター!$AC:$AC,0)))&amp;""</f>
        <v/>
      </c>
      <c r="M25" s="36" t="str">
        <f>IF($A25="","",INDEX(元マスター!$D:$D,MATCH($P25,元マスター!$AC:$AC,0)))&amp;""</f>
        <v/>
      </c>
      <c r="N25" s="36" t="str">
        <f>IF($A25="","",INDEX(元マスター!$E:$E,MATCH($P25,元マスター!$AC:$AC,0)))&amp;""</f>
        <v/>
      </c>
      <c r="P25" s="36" t="str" cm="1">
        <f t="array" ref="P25">IFERROR(INDEX(元マスター!$AC:$AC,SMALL(IF(元マスター!$A$1:$A$400&lt;&gt;"",ROW($A$1:$A$400)),ROW())),"")</f>
        <v/>
      </c>
    </row>
    <row r="26" spans="1:16">
      <c r="A26" s="36" t="str" cm="1">
        <f t="array" ref="A26">IFERROR(INDEX(元マスター!$A:$A,SMALL(IF(元マスター!$A$1:$A$400&lt;&gt;"",ROW($A$1:$A$400)),ROW())),"")</f>
        <v/>
      </c>
      <c r="B26" s="36" t="str">
        <f>IF($A26="","",IF($A26&lt;200000000,INDEX(男子登録情報!$L:$L,MATCH($A26,男子登録情報!$O:$O,0)),INDEX(女子登録情報!$L:$L,MATCH($A26,女子登録情報!$O:$O,0))))</f>
        <v/>
      </c>
      <c r="C26" s="36" t="str">
        <f>IF($A26="","",IF($A26&lt;200000000,INDEX(男子登録情報!$E:$E,MATCH($A26,男子登録情報!$O:$O,0)),INDEX(女子登録情報!$E:$E,MATCH($A26,女子登録情報!$O:$O,0))))</f>
        <v/>
      </c>
      <c r="D26" s="36" t="str">
        <f>IF($A26="","",IF($A26&lt;200000000,INDEX(男子登録情報!$N:$N,MATCH($A26,男子登録情報!$O:$O,0)),INDEX(女子登録情報!$N:$N,MATCH($A26,女子登録情報!$O:$O,0))))</f>
        <v/>
      </c>
      <c r="E26" s="36" t="str">
        <f>IF($A26="","",IF($A26&lt;200000000,INDEX(男子登録情報!$K:$K,MATCH($A26,男子登録情報!$O:$O,0)),INDEX(女子登録情報!$K:$K,MATCH($A26,女子登録情報!$O:$O,0))))</f>
        <v/>
      </c>
      <c r="F26" s="36" t="str">
        <f t="shared" si="0"/>
        <v/>
      </c>
      <c r="G26" s="36" t="str">
        <f>IF($A26="","",IF($A26&lt;200000000,INDEX(男子登録情報!$H:$H,MATCH($A26,男子登録情報!$O:$O,0)),INDEX(女子登録情報!$H:$H,MATCH($A26,女子登録情報!$O:$O,0))))</f>
        <v/>
      </c>
      <c r="H26" s="36" t="str">
        <f>IF($A26="","",IF($A26&lt;200000000,INDEX(男子登録情報!$B:$B,MATCH($A26,男子登録情報!$O:$O,0)),INDEX(女子登録情報!$B:$B,MATCH($A26,女子登録情報!$O:$O,0))))</f>
        <v/>
      </c>
      <c r="K26" s="36" t="str">
        <f>IF($A26="","",IF($A26&lt;200000000,INDEX(男子登録情報!$A:$A,MATCH($A26,男子登録情報!$O:$O,0)),INDEX(女子登録情報!$A:$A,MATCH($A26,女子登録情報!$O:$O,0))))</f>
        <v/>
      </c>
      <c r="L26" s="36" t="str">
        <f>IF($A26="","",INDEX(元マスター!$C:$C,MATCH($P26,元マスター!$AC:$AC,0)))&amp;""</f>
        <v/>
      </c>
      <c r="M26" s="36" t="str">
        <f>IF($A26="","",INDEX(元マスター!$D:$D,MATCH($P26,元マスター!$AC:$AC,0)))&amp;""</f>
        <v/>
      </c>
      <c r="N26" s="36" t="str">
        <f>IF($A26="","",INDEX(元マスター!$E:$E,MATCH($P26,元マスター!$AC:$AC,0)))&amp;""</f>
        <v/>
      </c>
      <c r="P26" s="36" t="str" cm="1">
        <f t="array" ref="P26">IFERROR(INDEX(元マスター!$AC:$AC,SMALL(IF(元マスター!$A$1:$A$400&lt;&gt;"",ROW($A$1:$A$400)),ROW())),"")</f>
        <v/>
      </c>
    </row>
    <row r="27" spans="1:16">
      <c r="A27" s="36" t="str" cm="1">
        <f t="array" ref="A27">IFERROR(INDEX(元マスター!$A:$A,SMALL(IF(元マスター!$A$1:$A$400&lt;&gt;"",ROW($A$1:$A$400)),ROW())),"")</f>
        <v/>
      </c>
      <c r="B27" s="36" t="str">
        <f>IF($A27="","",IF($A27&lt;200000000,INDEX(男子登録情報!$L:$L,MATCH($A27,男子登録情報!$O:$O,0)),INDEX(女子登録情報!$L:$L,MATCH($A27,女子登録情報!$O:$O,0))))</f>
        <v/>
      </c>
      <c r="C27" s="36" t="str">
        <f>IF($A27="","",IF($A27&lt;200000000,INDEX(男子登録情報!$E:$E,MATCH($A27,男子登録情報!$O:$O,0)),INDEX(女子登録情報!$E:$E,MATCH($A27,女子登録情報!$O:$O,0))))</f>
        <v/>
      </c>
      <c r="D27" s="36" t="str">
        <f>IF($A27="","",IF($A27&lt;200000000,INDEX(男子登録情報!$N:$N,MATCH($A27,男子登録情報!$O:$O,0)),INDEX(女子登録情報!$N:$N,MATCH($A27,女子登録情報!$O:$O,0))))</f>
        <v/>
      </c>
      <c r="E27" s="36" t="str">
        <f>IF($A27="","",IF($A27&lt;200000000,INDEX(男子登録情報!$K:$K,MATCH($A27,男子登録情報!$O:$O,0)),INDEX(女子登録情報!$K:$K,MATCH($A27,女子登録情報!$O:$O,0))))</f>
        <v/>
      </c>
      <c r="F27" s="36" t="str">
        <f t="shared" si="0"/>
        <v/>
      </c>
      <c r="G27" s="36" t="str">
        <f>IF($A27="","",IF($A27&lt;200000000,INDEX(男子登録情報!$H:$H,MATCH($A27,男子登録情報!$O:$O,0)),INDEX(女子登録情報!$H:$H,MATCH($A27,女子登録情報!$O:$O,0))))</f>
        <v/>
      </c>
      <c r="H27" s="36" t="str">
        <f>IF($A27="","",IF($A27&lt;200000000,INDEX(男子登録情報!$B:$B,MATCH($A27,男子登録情報!$O:$O,0)),INDEX(女子登録情報!$B:$B,MATCH($A27,女子登録情報!$O:$O,0))))</f>
        <v/>
      </c>
      <c r="K27" s="36" t="str">
        <f>IF($A27="","",IF($A27&lt;200000000,INDEX(男子登録情報!$A:$A,MATCH($A27,男子登録情報!$O:$O,0)),INDEX(女子登録情報!$A:$A,MATCH($A27,女子登録情報!$O:$O,0))))</f>
        <v/>
      </c>
      <c r="L27" s="36" t="str">
        <f>IF($A27="","",INDEX(元マスター!$C:$C,MATCH($P27,元マスター!$AC:$AC,0)))&amp;""</f>
        <v/>
      </c>
      <c r="M27" s="36" t="str">
        <f>IF($A27="","",INDEX(元マスター!$D:$D,MATCH($P27,元マスター!$AC:$AC,0)))&amp;""</f>
        <v/>
      </c>
      <c r="N27" s="36" t="str">
        <f>IF($A27="","",INDEX(元マスター!$E:$E,MATCH($P27,元マスター!$AC:$AC,0)))&amp;""</f>
        <v/>
      </c>
      <c r="P27" s="36" t="str" cm="1">
        <f t="array" ref="P27">IFERROR(INDEX(元マスター!$AC:$AC,SMALL(IF(元マスター!$A$1:$A$400&lt;&gt;"",ROW($A$1:$A$400)),ROW())),"")</f>
        <v/>
      </c>
    </row>
    <row r="28" spans="1:16">
      <c r="A28" s="36" t="str" cm="1">
        <f t="array" ref="A28">IFERROR(INDEX(元マスター!$A:$A,SMALL(IF(元マスター!$A$1:$A$400&lt;&gt;"",ROW($A$1:$A$400)),ROW())),"")</f>
        <v/>
      </c>
      <c r="B28" s="36" t="str">
        <f>IF($A28="","",IF($A28&lt;200000000,INDEX(男子登録情報!$L:$L,MATCH($A28,男子登録情報!$O:$O,0)),INDEX(女子登録情報!$L:$L,MATCH($A28,女子登録情報!$O:$O,0))))</f>
        <v/>
      </c>
      <c r="C28" s="36" t="str">
        <f>IF($A28="","",IF($A28&lt;200000000,INDEX(男子登録情報!$E:$E,MATCH($A28,男子登録情報!$O:$O,0)),INDEX(女子登録情報!$E:$E,MATCH($A28,女子登録情報!$O:$O,0))))</f>
        <v/>
      </c>
      <c r="D28" s="36" t="str">
        <f>IF($A28="","",IF($A28&lt;200000000,INDEX(男子登録情報!$N:$N,MATCH($A28,男子登録情報!$O:$O,0)),INDEX(女子登録情報!$N:$N,MATCH($A28,女子登録情報!$O:$O,0))))</f>
        <v/>
      </c>
      <c r="E28" s="36" t="str">
        <f>IF($A28="","",IF($A28&lt;200000000,INDEX(男子登録情報!$K:$K,MATCH($A28,男子登録情報!$O:$O,0)),INDEX(女子登録情報!$K:$K,MATCH($A28,女子登録情報!$O:$O,0))))</f>
        <v/>
      </c>
      <c r="F28" s="36" t="str">
        <f t="shared" si="0"/>
        <v/>
      </c>
      <c r="G28" s="36" t="str">
        <f>IF($A28="","",IF($A28&lt;200000000,INDEX(男子登録情報!$H:$H,MATCH($A28,男子登録情報!$O:$O,0)),INDEX(女子登録情報!$H:$H,MATCH($A28,女子登録情報!$O:$O,0))))</f>
        <v/>
      </c>
      <c r="H28" s="36" t="str">
        <f>IF($A28="","",IF($A28&lt;200000000,INDEX(男子登録情報!$B:$B,MATCH($A28,男子登録情報!$O:$O,0)),INDEX(女子登録情報!$B:$B,MATCH($A28,女子登録情報!$O:$O,0))))</f>
        <v/>
      </c>
      <c r="K28" s="36" t="str">
        <f>IF($A28="","",IF($A28&lt;200000000,INDEX(男子登録情報!$A:$A,MATCH($A28,男子登録情報!$O:$O,0)),INDEX(女子登録情報!$A:$A,MATCH($A28,女子登録情報!$O:$O,0))))</f>
        <v/>
      </c>
      <c r="L28" s="36" t="str">
        <f>IF($A28="","",INDEX(元マスター!$C:$C,MATCH($P28,元マスター!$AC:$AC,0)))&amp;""</f>
        <v/>
      </c>
      <c r="M28" s="36" t="str">
        <f>IF($A28="","",INDEX(元マスター!$D:$D,MATCH($P28,元マスター!$AC:$AC,0)))&amp;""</f>
        <v/>
      </c>
      <c r="N28" s="36" t="str">
        <f>IF($A28="","",INDEX(元マスター!$E:$E,MATCH($P28,元マスター!$AC:$AC,0)))&amp;""</f>
        <v/>
      </c>
      <c r="P28" s="36" t="str" cm="1">
        <f t="array" ref="P28">IFERROR(INDEX(元マスター!$AC:$AC,SMALL(IF(元マスター!$A$1:$A$400&lt;&gt;"",ROW($A$1:$A$400)),ROW())),"")</f>
        <v/>
      </c>
    </row>
    <row r="29" spans="1:16">
      <c r="A29" s="36" t="str" cm="1">
        <f t="array" ref="A29">IFERROR(INDEX(元マスター!$A:$A,SMALL(IF(元マスター!$A$1:$A$400&lt;&gt;"",ROW($A$1:$A$400)),ROW())),"")</f>
        <v/>
      </c>
      <c r="B29" s="36" t="str">
        <f>IF($A29="","",IF($A29&lt;200000000,INDEX(男子登録情報!$L:$L,MATCH($A29,男子登録情報!$O:$O,0)),INDEX(女子登録情報!$L:$L,MATCH($A29,女子登録情報!$O:$O,0))))</f>
        <v/>
      </c>
      <c r="C29" s="36" t="str">
        <f>IF($A29="","",IF($A29&lt;200000000,INDEX(男子登録情報!$E:$E,MATCH($A29,男子登録情報!$O:$O,0)),INDEX(女子登録情報!$E:$E,MATCH($A29,女子登録情報!$O:$O,0))))</f>
        <v/>
      </c>
      <c r="D29" s="36" t="str">
        <f>IF($A29="","",IF($A29&lt;200000000,INDEX(男子登録情報!$N:$N,MATCH($A29,男子登録情報!$O:$O,0)),INDEX(女子登録情報!$N:$N,MATCH($A29,女子登録情報!$O:$O,0))))</f>
        <v/>
      </c>
      <c r="E29" s="36" t="str">
        <f>IF($A29="","",IF($A29&lt;200000000,INDEX(男子登録情報!$K:$K,MATCH($A29,男子登録情報!$O:$O,0)),INDEX(女子登録情報!$K:$K,MATCH($A29,女子登録情報!$O:$O,0))))</f>
        <v/>
      </c>
      <c r="F29" s="36" t="str">
        <f t="shared" si="0"/>
        <v/>
      </c>
      <c r="G29" s="36" t="str">
        <f>IF($A29="","",IF($A29&lt;200000000,INDEX(男子登録情報!$H:$H,MATCH($A29,男子登録情報!$O:$O,0)),INDEX(女子登録情報!$H:$H,MATCH($A29,女子登録情報!$O:$O,0))))</f>
        <v/>
      </c>
      <c r="H29" s="36" t="str">
        <f>IF($A29="","",IF($A29&lt;200000000,INDEX(男子登録情報!$B:$B,MATCH($A29,男子登録情報!$O:$O,0)),INDEX(女子登録情報!$B:$B,MATCH($A29,女子登録情報!$O:$O,0))))</f>
        <v/>
      </c>
      <c r="K29" s="36" t="str">
        <f>IF($A29="","",IF($A29&lt;200000000,INDEX(男子登録情報!$A:$A,MATCH($A29,男子登録情報!$O:$O,0)),INDEX(女子登録情報!$A:$A,MATCH($A29,女子登録情報!$O:$O,0))))</f>
        <v/>
      </c>
      <c r="L29" s="36" t="str">
        <f>IF($A29="","",INDEX(元マスター!$C:$C,MATCH($P29,元マスター!$AC:$AC,0)))&amp;""</f>
        <v/>
      </c>
      <c r="M29" s="36" t="str">
        <f>IF($A29="","",INDEX(元マスター!$D:$D,MATCH($P29,元マスター!$AC:$AC,0)))&amp;""</f>
        <v/>
      </c>
      <c r="N29" s="36" t="str">
        <f>IF($A29="","",INDEX(元マスター!$E:$E,MATCH($P29,元マスター!$AC:$AC,0)))&amp;""</f>
        <v/>
      </c>
      <c r="P29" s="36" t="str" cm="1">
        <f t="array" ref="P29">IFERROR(INDEX(元マスター!$AC:$AC,SMALL(IF(元マスター!$A$1:$A$400&lt;&gt;"",ROW($A$1:$A$400)),ROW())),"")</f>
        <v/>
      </c>
    </row>
    <row r="30" spans="1:16">
      <c r="A30" s="36" t="str" cm="1">
        <f t="array" ref="A30">IFERROR(INDEX(元マスター!$A:$A,SMALL(IF(元マスター!$A$1:$A$400&lt;&gt;"",ROW($A$1:$A$400)),ROW())),"")</f>
        <v/>
      </c>
      <c r="B30" s="36" t="str">
        <f>IF($A30="","",IF($A30&lt;200000000,INDEX(男子登録情報!$L:$L,MATCH($A30,男子登録情報!$O:$O,0)),INDEX(女子登録情報!$L:$L,MATCH($A30,女子登録情報!$O:$O,0))))</f>
        <v/>
      </c>
      <c r="C30" s="36" t="str">
        <f>IF($A30="","",IF($A30&lt;200000000,INDEX(男子登録情報!$E:$E,MATCH($A30,男子登録情報!$O:$O,0)),INDEX(女子登録情報!$E:$E,MATCH($A30,女子登録情報!$O:$O,0))))</f>
        <v/>
      </c>
      <c r="D30" s="36" t="str">
        <f>IF($A30="","",IF($A30&lt;200000000,INDEX(男子登録情報!$N:$N,MATCH($A30,男子登録情報!$O:$O,0)),INDEX(女子登録情報!$N:$N,MATCH($A30,女子登録情報!$O:$O,0))))</f>
        <v/>
      </c>
      <c r="E30" s="36" t="str">
        <f>IF($A30="","",IF($A30&lt;200000000,INDEX(男子登録情報!$K:$K,MATCH($A30,男子登録情報!$O:$O,0)),INDEX(女子登録情報!$K:$K,MATCH($A30,女子登録情報!$O:$O,0))))</f>
        <v/>
      </c>
      <c r="F30" s="36" t="str">
        <f t="shared" si="0"/>
        <v/>
      </c>
      <c r="G30" s="36" t="str">
        <f>IF($A30="","",IF($A30&lt;200000000,INDEX(男子登録情報!$H:$H,MATCH($A30,男子登録情報!$O:$O,0)),INDEX(女子登録情報!$H:$H,MATCH($A30,女子登録情報!$O:$O,0))))</f>
        <v/>
      </c>
      <c r="H30" s="36" t="str">
        <f>IF($A30="","",IF($A30&lt;200000000,INDEX(男子登録情報!$B:$B,MATCH($A30,男子登録情報!$O:$O,0)),INDEX(女子登録情報!$B:$B,MATCH($A30,女子登録情報!$O:$O,0))))</f>
        <v/>
      </c>
      <c r="K30" s="36" t="str">
        <f>IF($A30="","",IF($A30&lt;200000000,INDEX(男子登録情報!$A:$A,MATCH($A30,男子登録情報!$O:$O,0)),INDEX(女子登録情報!$A:$A,MATCH($A30,女子登録情報!$O:$O,0))))</f>
        <v/>
      </c>
      <c r="L30" s="36" t="str">
        <f>IF($A30="","",INDEX(元マスター!$C:$C,MATCH($P30,元マスター!$AC:$AC,0)))&amp;""</f>
        <v/>
      </c>
      <c r="M30" s="36" t="str">
        <f>IF($A30="","",INDEX(元マスター!$D:$D,MATCH($P30,元マスター!$AC:$AC,0)))&amp;""</f>
        <v/>
      </c>
      <c r="N30" s="36" t="str">
        <f>IF($A30="","",INDEX(元マスター!$E:$E,MATCH($P30,元マスター!$AC:$AC,0)))&amp;""</f>
        <v/>
      </c>
      <c r="P30" s="36" t="str" cm="1">
        <f t="array" ref="P30">IFERROR(INDEX(元マスター!$AC:$AC,SMALL(IF(元マスター!$A$1:$A$400&lt;&gt;"",ROW($A$1:$A$400)),ROW())),"")</f>
        <v/>
      </c>
    </row>
    <row r="31" spans="1:16">
      <c r="A31" s="36" t="str" cm="1">
        <f t="array" ref="A31">IFERROR(INDEX(元マスター!$A:$A,SMALL(IF(元マスター!$A$1:$A$400&lt;&gt;"",ROW($A$1:$A$400)),ROW())),"")</f>
        <v/>
      </c>
      <c r="B31" s="36" t="str">
        <f>IF($A31="","",IF($A31&lt;200000000,INDEX(男子登録情報!$L:$L,MATCH($A31,男子登録情報!$O:$O,0)),INDEX(女子登録情報!$L:$L,MATCH($A31,女子登録情報!$O:$O,0))))</f>
        <v/>
      </c>
      <c r="C31" s="36" t="str">
        <f>IF($A31="","",IF($A31&lt;200000000,INDEX(男子登録情報!$E:$E,MATCH($A31,男子登録情報!$O:$O,0)),INDEX(女子登録情報!$E:$E,MATCH($A31,女子登録情報!$O:$O,0))))</f>
        <v/>
      </c>
      <c r="D31" s="36" t="str">
        <f>IF($A31="","",IF($A31&lt;200000000,INDEX(男子登録情報!$N:$N,MATCH($A31,男子登録情報!$O:$O,0)),INDEX(女子登録情報!$N:$N,MATCH($A31,女子登録情報!$O:$O,0))))</f>
        <v/>
      </c>
      <c r="E31" s="36" t="str">
        <f>IF($A31="","",IF($A31&lt;200000000,INDEX(男子登録情報!$K:$K,MATCH($A31,男子登録情報!$O:$O,0)),INDEX(女子登録情報!$K:$K,MATCH($A31,女子登録情報!$O:$O,0))))</f>
        <v/>
      </c>
      <c r="F31" s="36" t="str">
        <f t="shared" si="0"/>
        <v/>
      </c>
      <c r="G31" s="36" t="str">
        <f>IF($A31="","",IF($A31&lt;200000000,INDEX(男子登録情報!$H:$H,MATCH($A31,男子登録情報!$O:$O,0)),INDEX(女子登録情報!$H:$H,MATCH($A31,女子登録情報!$O:$O,0))))</f>
        <v/>
      </c>
      <c r="H31" s="36" t="str">
        <f>IF($A31="","",IF($A31&lt;200000000,INDEX(男子登録情報!$B:$B,MATCH($A31,男子登録情報!$O:$O,0)),INDEX(女子登録情報!$B:$B,MATCH($A31,女子登録情報!$O:$O,0))))</f>
        <v/>
      </c>
      <c r="K31" s="36" t="str">
        <f>IF($A31="","",IF($A31&lt;200000000,INDEX(男子登録情報!$A:$A,MATCH($A31,男子登録情報!$O:$O,0)),INDEX(女子登録情報!$A:$A,MATCH($A31,女子登録情報!$O:$O,0))))</f>
        <v/>
      </c>
      <c r="L31" s="36" t="str">
        <f>IF($A31="","",INDEX(元マスター!$C:$C,MATCH($P31,元マスター!$AC:$AC,0)))&amp;""</f>
        <v/>
      </c>
      <c r="M31" s="36" t="str">
        <f>IF($A31="","",INDEX(元マスター!$D:$D,MATCH($P31,元マスター!$AC:$AC,0)))&amp;""</f>
        <v/>
      </c>
      <c r="N31" s="36" t="str">
        <f>IF($A31="","",INDEX(元マスター!$E:$E,MATCH($P31,元マスター!$AC:$AC,0)))&amp;""</f>
        <v/>
      </c>
      <c r="P31" s="36" t="str" cm="1">
        <f t="array" ref="P31">IFERROR(INDEX(元マスター!$AC:$AC,SMALL(IF(元マスター!$A$1:$A$400&lt;&gt;"",ROW($A$1:$A$400)),ROW())),"")</f>
        <v/>
      </c>
    </row>
    <row r="32" spans="1:16">
      <c r="A32" s="36" t="str" cm="1">
        <f t="array" ref="A32">IFERROR(INDEX(元マスター!$A:$A,SMALL(IF(元マスター!$A$1:$A$400&lt;&gt;"",ROW($A$1:$A$400)),ROW())),"")</f>
        <v/>
      </c>
      <c r="B32" s="36" t="str">
        <f>IF($A32="","",IF($A32&lt;200000000,INDEX(男子登録情報!$L:$L,MATCH($A32,男子登録情報!$O:$O,0)),INDEX(女子登録情報!$L:$L,MATCH($A32,女子登録情報!$O:$O,0))))</f>
        <v/>
      </c>
      <c r="C32" s="36" t="str">
        <f>IF($A32="","",IF($A32&lt;200000000,INDEX(男子登録情報!$E:$E,MATCH($A32,男子登録情報!$O:$O,0)),INDEX(女子登録情報!$E:$E,MATCH($A32,女子登録情報!$O:$O,0))))</f>
        <v/>
      </c>
      <c r="D32" s="36" t="str">
        <f>IF($A32="","",IF($A32&lt;200000000,INDEX(男子登録情報!$N:$N,MATCH($A32,男子登録情報!$O:$O,0)),INDEX(女子登録情報!$N:$N,MATCH($A32,女子登録情報!$O:$O,0))))</f>
        <v/>
      </c>
      <c r="E32" s="36" t="str">
        <f>IF($A32="","",IF($A32&lt;200000000,INDEX(男子登録情報!$K:$K,MATCH($A32,男子登録情報!$O:$O,0)),INDEX(女子登録情報!$K:$K,MATCH($A32,女子登録情報!$O:$O,0))))</f>
        <v/>
      </c>
      <c r="F32" s="36" t="str">
        <f t="shared" si="0"/>
        <v/>
      </c>
      <c r="G32" s="36" t="str">
        <f>IF($A32="","",IF($A32&lt;200000000,INDEX(男子登録情報!$H:$H,MATCH($A32,男子登録情報!$O:$O,0)),INDEX(女子登録情報!$H:$H,MATCH($A32,女子登録情報!$O:$O,0))))</f>
        <v/>
      </c>
      <c r="H32" s="36" t="str">
        <f>IF($A32="","",IF($A32&lt;200000000,INDEX(男子登録情報!$B:$B,MATCH($A32,男子登録情報!$O:$O,0)),INDEX(女子登録情報!$B:$B,MATCH($A32,女子登録情報!$O:$O,0))))</f>
        <v/>
      </c>
      <c r="K32" s="36" t="str">
        <f>IF($A32="","",IF($A32&lt;200000000,INDEX(男子登録情報!$A:$A,MATCH($A32,男子登録情報!$O:$O,0)),INDEX(女子登録情報!$A:$A,MATCH($A32,女子登録情報!$O:$O,0))))</f>
        <v/>
      </c>
      <c r="L32" s="36" t="str">
        <f>IF($A32="","",INDEX(元マスター!$C:$C,MATCH($P32,元マスター!$AC:$AC,0)))&amp;""</f>
        <v/>
      </c>
      <c r="M32" s="36" t="str">
        <f>IF($A32="","",INDEX(元マスター!$D:$D,MATCH($P32,元マスター!$AC:$AC,0)))&amp;""</f>
        <v/>
      </c>
      <c r="N32" s="36" t="str">
        <f>IF($A32="","",INDEX(元マスター!$E:$E,MATCH($P32,元マスター!$AC:$AC,0)))&amp;""</f>
        <v/>
      </c>
      <c r="P32" s="36" t="str" cm="1">
        <f t="array" ref="P32">IFERROR(INDEX(元マスター!$AC:$AC,SMALL(IF(元マスター!$A$1:$A$400&lt;&gt;"",ROW($A$1:$A$400)),ROW())),"")</f>
        <v/>
      </c>
    </row>
    <row r="33" spans="1:16">
      <c r="A33" s="36" t="str" cm="1">
        <f t="array" ref="A33">IFERROR(INDEX(元マスター!$A:$A,SMALL(IF(元マスター!$A$1:$A$400&lt;&gt;"",ROW($A$1:$A$400)),ROW())),"")</f>
        <v/>
      </c>
      <c r="B33" s="36" t="str">
        <f>IF($A33="","",IF($A33&lt;200000000,INDEX(男子登録情報!$L:$L,MATCH($A33,男子登録情報!$O:$O,0)),INDEX(女子登録情報!$L:$L,MATCH($A33,女子登録情報!$O:$O,0))))</f>
        <v/>
      </c>
      <c r="C33" s="36" t="str">
        <f>IF($A33="","",IF($A33&lt;200000000,INDEX(男子登録情報!$E:$E,MATCH($A33,男子登録情報!$O:$O,0)),INDEX(女子登録情報!$E:$E,MATCH($A33,女子登録情報!$O:$O,0))))</f>
        <v/>
      </c>
      <c r="D33" s="36" t="str">
        <f>IF($A33="","",IF($A33&lt;200000000,INDEX(男子登録情報!$N:$N,MATCH($A33,男子登録情報!$O:$O,0)),INDEX(女子登録情報!$N:$N,MATCH($A33,女子登録情報!$O:$O,0))))</f>
        <v/>
      </c>
      <c r="E33" s="36" t="str">
        <f>IF($A33="","",IF($A33&lt;200000000,INDEX(男子登録情報!$K:$K,MATCH($A33,男子登録情報!$O:$O,0)),INDEX(女子登録情報!$K:$K,MATCH($A33,女子登録情報!$O:$O,0))))</f>
        <v/>
      </c>
      <c r="F33" s="36" t="str">
        <f t="shared" si="0"/>
        <v/>
      </c>
      <c r="G33" s="36" t="str">
        <f>IF($A33="","",IF($A33&lt;200000000,INDEX(男子登録情報!$H:$H,MATCH($A33,男子登録情報!$O:$O,0)),INDEX(女子登録情報!$H:$H,MATCH($A33,女子登録情報!$O:$O,0))))</f>
        <v/>
      </c>
      <c r="H33" s="36" t="str">
        <f>IF($A33="","",IF($A33&lt;200000000,INDEX(男子登録情報!$B:$B,MATCH($A33,男子登録情報!$O:$O,0)),INDEX(女子登録情報!$B:$B,MATCH($A33,女子登録情報!$O:$O,0))))</f>
        <v/>
      </c>
      <c r="K33" s="36" t="str">
        <f>IF($A33="","",IF($A33&lt;200000000,INDEX(男子登録情報!$A:$A,MATCH($A33,男子登録情報!$O:$O,0)),INDEX(女子登録情報!$A:$A,MATCH($A33,女子登録情報!$O:$O,0))))</f>
        <v/>
      </c>
      <c r="L33" s="36" t="str">
        <f>IF($A33="","",INDEX(元マスター!$C:$C,MATCH($P33,元マスター!$AC:$AC,0)))&amp;""</f>
        <v/>
      </c>
      <c r="M33" s="36" t="str">
        <f>IF($A33="","",INDEX(元マスター!$D:$D,MATCH($P33,元マスター!$AC:$AC,0)))&amp;""</f>
        <v/>
      </c>
      <c r="N33" s="36" t="str">
        <f>IF($A33="","",INDEX(元マスター!$E:$E,MATCH($P33,元マスター!$AC:$AC,0)))&amp;""</f>
        <v/>
      </c>
      <c r="P33" s="36" t="str" cm="1">
        <f t="array" ref="P33">IFERROR(INDEX(元マスター!$AC:$AC,SMALL(IF(元マスター!$A$1:$A$400&lt;&gt;"",ROW($A$1:$A$400)),ROW())),"")</f>
        <v/>
      </c>
    </row>
    <row r="34" spans="1:16">
      <c r="A34" s="36" t="str" cm="1">
        <f t="array" ref="A34">IFERROR(INDEX(元マスター!$A:$A,SMALL(IF(元マスター!$A$1:$A$400&lt;&gt;"",ROW($A$1:$A$400)),ROW())),"")</f>
        <v/>
      </c>
      <c r="B34" s="36" t="str">
        <f>IF($A34="","",IF($A34&lt;200000000,INDEX(男子登録情報!$L:$L,MATCH($A34,男子登録情報!$O:$O,0)),INDEX(女子登録情報!$L:$L,MATCH($A34,女子登録情報!$O:$O,0))))</f>
        <v/>
      </c>
      <c r="C34" s="36" t="str">
        <f>IF($A34="","",IF($A34&lt;200000000,INDEX(男子登録情報!$E:$E,MATCH($A34,男子登録情報!$O:$O,0)),INDEX(女子登録情報!$E:$E,MATCH($A34,女子登録情報!$O:$O,0))))</f>
        <v/>
      </c>
      <c r="D34" s="36" t="str">
        <f>IF($A34="","",IF($A34&lt;200000000,INDEX(男子登録情報!$N:$N,MATCH($A34,男子登録情報!$O:$O,0)),INDEX(女子登録情報!$N:$N,MATCH($A34,女子登録情報!$O:$O,0))))</f>
        <v/>
      </c>
      <c r="E34" s="36" t="str">
        <f>IF($A34="","",IF($A34&lt;200000000,INDEX(男子登録情報!$K:$K,MATCH($A34,男子登録情報!$O:$O,0)),INDEX(女子登録情報!$K:$K,MATCH($A34,女子登録情報!$O:$O,0))))</f>
        <v/>
      </c>
      <c r="F34" s="36" t="str">
        <f t="shared" si="0"/>
        <v/>
      </c>
      <c r="G34" s="36" t="str">
        <f>IF($A34="","",IF($A34&lt;200000000,INDEX(男子登録情報!$H:$H,MATCH($A34,男子登録情報!$O:$O,0)),INDEX(女子登録情報!$H:$H,MATCH($A34,女子登録情報!$O:$O,0))))</f>
        <v/>
      </c>
      <c r="H34" s="36" t="str">
        <f>IF($A34="","",IF($A34&lt;200000000,INDEX(男子登録情報!$B:$B,MATCH($A34,男子登録情報!$O:$O,0)),INDEX(女子登録情報!$B:$B,MATCH($A34,女子登録情報!$O:$O,0))))</f>
        <v/>
      </c>
      <c r="K34" s="36" t="str">
        <f>IF($A34="","",IF($A34&lt;200000000,INDEX(男子登録情報!$A:$A,MATCH($A34,男子登録情報!$O:$O,0)),INDEX(女子登録情報!$A:$A,MATCH($A34,女子登録情報!$O:$O,0))))</f>
        <v/>
      </c>
      <c r="L34" s="36" t="str">
        <f>IF($A34="","",INDEX(元マスター!$C:$C,MATCH($P34,元マスター!$AC:$AC,0)))&amp;""</f>
        <v/>
      </c>
      <c r="M34" s="36" t="str">
        <f>IF($A34="","",INDEX(元マスター!$D:$D,MATCH($P34,元マスター!$AC:$AC,0)))&amp;""</f>
        <v/>
      </c>
      <c r="N34" s="36" t="str">
        <f>IF($A34="","",INDEX(元マスター!$E:$E,MATCH($P34,元マスター!$AC:$AC,0)))&amp;""</f>
        <v/>
      </c>
      <c r="P34" s="36" t="str" cm="1">
        <f t="array" ref="P34">IFERROR(INDEX(元マスター!$AC:$AC,SMALL(IF(元マスター!$A$1:$A$400&lt;&gt;"",ROW($A$1:$A$400)),ROW())),"")</f>
        <v/>
      </c>
    </row>
    <row r="35" spans="1:16">
      <c r="A35" s="36" t="str" cm="1">
        <f t="array" ref="A35">IFERROR(INDEX(元マスター!$A:$A,SMALL(IF(元マスター!$A$1:$A$400&lt;&gt;"",ROW($A$1:$A$400)),ROW())),"")</f>
        <v/>
      </c>
      <c r="B35" s="36" t="str">
        <f>IF($A35="","",IF($A35&lt;200000000,INDEX(男子登録情報!$L:$L,MATCH($A35,男子登録情報!$O:$O,0)),INDEX(女子登録情報!$L:$L,MATCH($A35,女子登録情報!$O:$O,0))))</f>
        <v/>
      </c>
      <c r="C35" s="36" t="str">
        <f>IF($A35="","",IF($A35&lt;200000000,INDEX(男子登録情報!$E:$E,MATCH($A35,男子登録情報!$O:$O,0)),INDEX(女子登録情報!$E:$E,MATCH($A35,女子登録情報!$O:$O,0))))</f>
        <v/>
      </c>
      <c r="D35" s="36" t="str">
        <f>IF($A35="","",IF($A35&lt;200000000,INDEX(男子登録情報!$N:$N,MATCH($A35,男子登録情報!$O:$O,0)),INDEX(女子登録情報!$N:$N,MATCH($A35,女子登録情報!$O:$O,0))))</f>
        <v/>
      </c>
      <c r="E35" s="36" t="str">
        <f>IF($A35="","",IF($A35&lt;200000000,INDEX(男子登録情報!$K:$K,MATCH($A35,男子登録情報!$O:$O,0)),INDEX(女子登録情報!$K:$K,MATCH($A35,女子登録情報!$O:$O,0))))</f>
        <v/>
      </c>
      <c r="F35" s="36" t="str">
        <f t="shared" si="0"/>
        <v/>
      </c>
      <c r="G35" s="36" t="str">
        <f>IF($A35="","",IF($A35&lt;200000000,INDEX(男子登録情報!$H:$H,MATCH($A35,男子登録情報!$O:$O,0)),INDEX(女子登録情報!$H:$H,MATCH($A35,女子登録情報!$O:$O,0))))</f>
        <v/>
      </c>
      <c r="H35" s="36" t="str">
        <f>IF($A35="","",IF($A35&lt;200000000,INDEX(男子登録情報!$B:$B,MATCH($A35,男子登録情報!$O:$O,0)),INDEX(女子登録情報!$B:$B,MATCH($A35,女子登録情報!$O:$O,0))))</f>
        <v/>
      </c>
      <c r="K35" s="36" t="str">
        <f>IF($A35="","",IF($A35&lt;200000000,INDEX(男子登録情報!$A:$A,MATCH($A35,男子登録情報!$O:$O,0)),INDEX(女子登録情報!$A:$A,MATCH($A35,女子登録情報!$O:$O,0))))</f>
        <v/>
      </c>
      <c r="L35" s="36" t="str">
        <f>IF($A35="","",INDEX(元マスター!$C:$C,MATCH($P35,元マスター!$AC:$AC,0)))&amp;""</f>
        <v/>
      </c>
      <c r="M35" s="36" t="str">
        <f>IF($A35="","",INDEX(元マスター!$D:$D,MATCH($P35,元マスター!$AC:$AC,0)))&amp;""</f>
        <v/>
      </c>
      <c r="N35" s="36" t="str">
        <f>IF($A35="","",INDEX(元マスター!$E:$E,MATCH($P35,元マスター!$AC:$AC,0)))&amp;""</f>
        <v/>
      </c>
      <c r="P35" s="36" t="str" cm="1">
        <f t="array" ref="P35">IFERROR(INDEX(元マスター!$AC:$AC,SMALL(IF(元マスター!$A$1:$A$400&lt;&gt;"",ROW($A$1:$A$400)),ROW())),"")</f>
        <v/>
      </c>
    </row>
    <row r="36" spans="1:16">
      <c r="A36" s="36" t="str" cm="1">
        <f t="array" ref="A36">IFERROR(INDEX(元マスター!$A:$A,SMALL(IF(元マスター!$A$1:$A$400&lt;&gt;"",ROW($A$1:$A$400)),ROW())),"")</f>
        <v/>
      </c>
      <c r="B36" s="36" t="str">
        <f>IF($A36="","",IF($A36&lt;200000000,INDEX(男子登録情報!$L:$L,MATCH($A36,男子登録情報!$O:$O,0)),INDEX(女子登録情報!$L:$L,MATCH($A36,女子登録情報!$O:$O,0))))</f>
        <v/>
      </c>
      <c r="C36" s="36" t="str">
        <f>IF($A36="","",IF($A36&lt;200000000,INDEX(男子登録情報!$E:$E,MATCH($A36,男子登録情報!$O:$O,0)),INDEX(女子登録情報!$E:$E,MATCH($A36,女子登録情報!$O:$O,0))))</f>
        <v/>
      </c>
      <c r="D36" s="36" t="str">
        <f>IF($A36="","",IF($A36&lt;200000000,INDEX(男子登録情報!$N:$N,MATCH($A36,男子登録情報!$O:$O,0)),INDEX(女子登録情報!$N:$N,MATCH($A36,女子登録情報!$O:$O,0))))</f>
        <v/>
      </c>
      <c r="E36" s="36" t="str">
        <f>IF($A36="","",IF($A36&lt;200000000,INDEX(男子登録情報!$K:$K,MATCH($A36,男子登録情報!$O:$O,0)),INDEX(女子登録情報!$K:$K,MATCH($A36,女子登録情報!$O:$O,0))))</f>
        <v/>
      </c>
      <c r="F36" s="36" t="str">
        <f t="shared" si="0"/>
        <v/>
      </c>
      <c r="G36" s="36" t="str">
        <f>IF($A36="","",IF($A36&lt;200000000,INDEX(男子登録情報!$H:$H,MATCH($A36,男子登録情報!$O:$O,0)),INDEX(女子登録情報!$H:$H,MATCH($A36,女子登録情報!$O:$O,0))))</f>
        <v/>
      </c>
      <c r="H36" s="36" t="str">
        <f>IF($A36="","",IF($A36&lt;200000000,INDEX(男子登録情報!$B:$B,MATCH($A36,男子登録情報!$O:$O,0)),INDEX(女子登録情報!$B:$B,MATCH($A36,女子登録情報!$O:$O,0))))</f>
        <v/>
      </c>
      <c r="K36" s="36" t="str">
        <f>IF($A36="","",IF($A36&lt;200000000,INDEX(男子登録情報!$A:$A,MATCH($A36,男子登録情報!$O:$O,0)),INDEX(女子登録情報!$A:$A,MATCH($A36,女子登録情報!$O:$O,0))))</f>
        <v/>
      </c>
      <c r="L36" s="36" t="str">
        <f>IF($A36="","",INDEX(元マスター!$C:$C,MATCH($P36,元マスター!$AC:$AC,0)))&amp;""</f>
        <v/>
      </c>
      <c r="M36" s="36" t="str">
        <f>IF($A36="","",INDEX(元マスター!$D:$D,MATCH($P36,元マスター!$AC:$AC,0)))&amp;""</f>
        <v/>
      </c>
      <c r="N36" s="36" t="str">
        <f>IF($A36="","",INDEX(元マスター!$E:$E,MATCH($P36,元マスター!$AC:$AC,0)))&amp;""</f>
        <v/>
      </c>
      <c r="P36" s="36" t="str" cm="1">
        <f t="array" ref="P36">IFERROR(INDEX(元マスター!$AC:$AC,SMALL(IF(元マスター!$A$1:$A$400&lt;&gt;"",ROW($A$1:$A$400)),ROW())),"")</f>
        <v/>
      </c>
    </row>
    <row r="37" spans="1:16">
      <c r="A37" s="36" t="str" cm="1">
        <f t="array" ref="A37">IFERROR(INDEX(元マスター!$A:$A,SMALL(IF(元マスター!$A$1:$A$400&lt;&gt;"",ROW($A$1:$A$400)),ROW())),"")</f>
        <v/>
      </c>
      <c r="B37" s="36" t="str">
        <f>IF($A37="","",IF($A37&lt;200000000,INDEX(男子登録情報!$L:$L,MATCH($A37,男子登録情報!$O:$O,0)),INDEX(女子登録情報!$L:$L,MATCH($A37,女子登録情報!$O:$O,0))))</f>
        <v/>
      </c>
      <c r="C37" s="36" t="str">
        <f>IF($A37="","",IF($A37&lt;200000000,INDEX(男子登録情報!$E:$E,MATCH($A37,男子登録情報!$O:$O,0)),INDEX(女子登録情報!$E:$E,MATCH($A37,女子登録情報!$O:$O,0))))</f>
        <v/>
      </c>
      <c r="D37" s="36" t="str">
        <f>IF($A37="","",IF($A37&lt;200000000,INDEX(男子登録情報!$N:$N,MATCH($A37,男子登録情報!$O:$O,0)),INDEX(女子登録情報!$N:$N,MATCH($A37,女子登録情報!$O:$O,0))))</f>
        <v/>
      </c>
      <c r="E37" s="36" t="str">
        <f>IF($A37="","",IF($A37&lt;200000000,INDEX(男子登録情報!$K:$K,MATCH($A37,男子登録情報!$O:$O,0)),INDEX(女子登録情報!$K:$K,MATCH($A37,女子登録情報!$O:$O,0))))</f>
        <v/>
      </c>
      <c r="F37" s="36" t="str">
        <f t="shared" si="0"/>
        <v/>
      </c>
      <c r="G37" s="36" t="str">
        <f>IF($A37="","",IF($A37&lt;200000000,INDEX(男子登録情報!$H:$H,MATCH($A37,男子登録情報!$O:$O,0)),INDEX(女子登録情報!$H:$H,MATCH($A37,女子登録情報!$O:$O,0))))</f>
        <v/>
      </c>
      <c r="H37" s="36" t="str">
        <f>IF($A37="","",IF($A37&lt;200000000,INDEX(男子登録情報!$B:$B,MATCH($A37,男子登録情報!$O:$O,0)),INDEX(女子登録情報!$B:$B,MATCH($A37,女子登録情報!$O:$O,0))))</f>
        <v/>
      </c>
      <c r="K37" s="36" t="str">
        <f>IF($A37="","",IF($A37&lt;200000000,INDEX(男子登録情報!$A:$A,MATCH($A37,男子登録情報!$O:$O,0)),INDEX(女子登録情報!$A:$A,MATCH($A37,女子登録情報!$O:$O,0))))</f>
        <v/>
      </c>
      <c r="L37" s="36" t="str">
        <f>IF($A37="","",INDEX(元マスター!$C:$C,MATCH($P37,元マスター!$AC:$AC,0)))&amp;""</f>
        <v/>
      </c>
      <c r="M37" s="36" t="str">
        <f>IF($A37="","",INDEX(元マスター!$D:$D,MATCH($P37,元マスター!$AC:$AC,0)))&amp;""</f>
        <v/>
      </c>
      <c r="N37" s="36" t="str">
        <f>IF($A37="","",INDEX(元マスター!$E:$E,MATCH($P37,元マスター!$AC:$AC,0)))&amp;""</f>
        <v/>
      </c>
      <c r="P37" s="36" t="str" cm="1">
        <f t="array" ref="P37">IFERROR(INDEX(元マスター!$AC:$AC,SMALL(IF(元マスター!$A$1:$A$400&lt;&gt;"",ROW($A$1:$A$400)),ROW())),"")</f>
        <v/>
      </c>
    </row>
    <row r="38" spans="1:16">
      <c r="A38" s="36" t="str" cm="1">
        <f t="array" ref="A38">IFERROR(INDEX(元マスター!$A:$A,SMALL(IF(元マスター!$A$1:$A$400&lt;&gt;"",ROW($A$1:$A$400)),ROW())),"")</f>
        <v/>
      </c>
      <c r="B38" s="36" t="str">
        <f>IF($A38="","",IF($A38&lt;200000000,INDEX(男子登録情報!$L:$L,MATCH($A38,男子登録情報!$O:$O,0)),INDEX(女子登録情報!$L:$L,MATCH($A38,女子登録情報!$O:$O,0))))</f>
        <v/>
      </c>
      <c r="C38" s="36" t="str">
        <f>IF($A38="","",IF($A38&lt;200000000,INDEX(男子登録情報!$E:$E,MATCH($A38,男子登録情報!$O:$O,0)),INDEX(女子登録情報!$E:$E,MATCH($A38,女子登録情報!$O:$O,0))))</f>
        <v/>
      </c>
      <c r="D38" s="36" t="str">
        <f>IF($A38="","",IF($A38&lt;200000000,INDEX(男子登録情報!$N:$N,MATCH($A38,男子登録情報!$O:$O,0)),INDEX(女子登録情報!$N:$N,MATCH($A38,女子登録情報!$O:$O,0))))</f>
        <v/>
      </c>
      <c r="E38" s="36" t="str">
        <f>IF($A38="","",IF($A38&lt;200000000,INDEX(男子登録情報!$K:$K,MATCH($A38,男子登録情報!$O:$O,0)),INDEX(女子登録情報!$K:$K,MATCH($A38,女子登録情報!$O:$O,0))))</f>
        <v/>
      </c>
      <c r="F38" s="36" t="str">
        <f t="shared" si="0"/>
        <v/>
      </c>
      <c r="G38" s="36" t="str">
        <f>IF($A38="","",IF($A38&lt;200000000,INDEX(男子登録情報!$H:$H,MATCH($A38,男子登録情報!$O:$O,0)),INDEX(女子登録情報!$H:$H,MATCH($A38,女子登録情報!$O:$O,0))))</f>
        <v/>
      </c>
      <c r="H38" s="36" t="str">
        <f>IF($A38="","",IF($A38&lt;200000000,INDEX(男子登録情報!$B:$B,MATCH($A38,男子登録情報!$O:$O,0)),INDEX(女子登録情報!$B:$B,MATCH($A38,女子登録情報!$O:$O,0))))</f>
        <v/>
      </c>
      <c r="K38" s="36" t="str">
        <f>IF($A38="","",IF($A38&lt;200000000,INDEX(男子登録情報!$A:$A,MATCH($A38,男子登録情報!$O:$O,0)),INDEX(女子登録情報!$A:$A,MATCH($A38,女子登録情報!$O:$O,0))))</f>
        <v/>
      </c>
      <c r="L38" s="36" t="str">
        <f>IF($A38="","",INDEX(元マスター!$C:$C,MATCH($P38,元マスター!$AC:$AC,0)))&amp;""</f>
        <v/>
      </c>
      <c r="M38" s="36" t="str">
        <f>IF($A38="","",INDEX(元マスター!$D:$D,MATCH($P38,元マスター!$AC:$AC,0)))&amp;""</f>
        <v/>
      </c>
      <c r="N38" s="36" t="str">
        <f>IF($A38="","",INDEX(元マスター!$E:$E,MATCH($P38,元マスター!$AC:$AC,0)))&amp;""</f>
        <v/>
      </c>
      <c r="P38" s="36" t="str" cm="1">
        <f t="array" ref="P38">IFERROR(INDEX(元マスター!$AC:$AC,SMALL(IF(元マスター!$A$1:$A$400&lt;&gt;"",ROW($A$1:$A$400)),ROW())),"")</f>
        <v/>
      </c>
    </row>
    <row r="39" spans="1:16">
      <c r="A39" s="36" t="str" cm="1">
        <f t="array" ref="A39">IFERROR(INDEX(元マスター!$A:$A,SMALL(IF(元マスター!$A$1:$A$400&lt;&gt;"",ROW($A$1:$A$400)),ROW())),"")</f>
        <v/>
      </c>
      <c r="B39" s="36" t="str">
        <f>IF($A39="","",IF($A39&lt;200000000,INDEX(男子登録情報!$L:$L,MATCH($A39,男子登録情報!$O:$O,0)),INDEX(女子登録情報!$L:$L,MATCH($A39,女子登録情報!$O:$O,0))))</f>
        <v/>
      </c>
      <c r="C39" s="36" t="str">
        <f>IF($A39="","",IF($A39&lt;200000000,INDEX(男子登録情報!$E:$E,MATCH($A39,男子登録情報!$O:$O,0)),INDEX(女子登録情報!$E:$E,MATCH($A39,女子登録情報!$O:$O,0))))</f>
        <v/>
      </c>
      <c r="D39" s="36" t="str">
        <f>IF($A39="","",IF($A39&lt;200000000,INDEX(男子登録情報!$N:$N,MATCH($A39,男子登録情報!$O:$O,0)),INDEX(女子登録情報!$N:$N,MATCH($A39,女子登録情報!$O:$O,0))))</f>
        <v/>
      </c>
      <c r="E39" s="36" t="str">
        <f>IF($A39="","",IF($A39&lt;200000000,INDEX(男子登録情報!$K:$K,MATCH($A39,男子登録情報!$O:$O,0)),INDEX(女子登録情報!$K:$K,MATCH($A39,女子登録情報!$O:$O,0))))</f>
        <v/>
      </c>
      <c r="F39" s="36" t="str">
        <f t="shared" si="0"/>
        <v/>
      </c>
      <c r="G39" s="36" t="str">
        <f>IF($A39="","",IF($A39&lt;200000000,INDEX(男子登録情報!$H:$H,MATCH($A39,男子登録情報!$O:$O,0)),INDEX(女子登録情報!$H:$H,MATCH($A39,女子登録情報!$O:$O,0))))</f>
        <v/>
      </c>
      <c r="H39" s="36" t="str">
        <f>IF($A39="","",IF($A39&lt;200000000,INDEX(男子登録情報!$B:$B,MATCH($A39,男子登録情報!$O:$O,0)),INDEX(女子登録情報!$B:$B,MATCH($A39,女子登録情報!$O:$O,0))))</f>
        <v/>
      </c>
      <c r="K39" s="36" t="str">
        <f>IF($A39="","",IF($A39&lt;200000000,INDEX(男子登録情報!$A:$A,MATCH($A39,男子登録情報!$O:$O,0)),INDEX(女子登録情報!$A:$A,MATCH($A39,女子登録情報!$O:$O,0))))</f>
        <v/>
      </c>
      <c r="L39" s="36" t="str">
        <f>IF($A39="","",INDEX(元マスター!$C:$C,MATCH($P39,元マスター!$AC:$AC,0)))&amp;""</f>
        <v/>
      </c>
      <c r="M39" s="36" t="str">
        <f>IF($A39="","",INDEX(元マスター!$D:$D,MATCH($P39,元マスター!$AC:$AC,0)))&amp;""</f>
        <v/>
      </c>
      <c r="N39" s="36" t="str">
        <f>IF($A39="","",INDEX(元マスター!$E:$E,MATCH($P39,元マスター!$AC:$AC,0)))&amp;""</f>
        <v/>
      </c>
      <c r="P39" s="36" t="str" cm="1">
        <f t="array" ref="P39">IFERROR(INDEX(元マスター!$AC:$AC,SMALL(IF(元マスター!$A$1:$A$400&lt;&gt;"",ROW($A$1:$A$400)),ROW())),"")</f>
        <v/>
      </c>
    </row>
    <row r="40" spans="1:16">
      <c r="A40" s="36" t="str" cm="1">
        <f t="array" ref="A40">IFERROR(INDEX(元マスター!$A:$A,SMALL(IF(元マスター!$A$1:$A$400&lt;&gt;"",ROW($A$1:$A$400)),ROW())),"")</f>
        <v/>
      </c>
      <c r="B40" s="36" t="str">
        <f>IF($A40="","",IF($A40&lt;200000000,INDEX(男子登録情報!$L:$L,MATCH($A40,男子登録情報!$O:$O,0)),INDEX(女子登録情報!$L:$L,MATCH($A40,女子登録情報!$O:$O,0))))</f>
        <v/>
      </c>
      <c r="C40" s="36" t="str">
        <f>IF($A40="","",IF($A40&lt;200000000,INDEX(男子登録情報!$E:$E,MATCH($A40,男子登録情報!$O:$O,0)),INDEX(女子登録情報!$E:$E,MATCH($A40,女子登録情報!$O:$O,0))))</f>
        <v/>
      </c>
      <c r="D40" s="36" t="str">
        <f>IF($A40="","",IF($A40&lt;200000000,INDEX(男子登録情報!$N:$N,MATCH($A40,男子登録情報!$O:$O,0)),INDEX(女子登録情報!$N:$N,MATCH($A40,女子登録情報!$O:$O,0))))</f>
        <v/>
      </c>
      <c r="E40" s="36" t="str">
        <f>IF($A40="","",IF($A40&lt;200000000,INDEX(男子登録情報!$K:$K,MATCH($A40,男子登録情報!$O:$O,0)),INDEX(女子登録情報!$K:$K,MATCH($A40,女子登録情報!$O:$O,0))))</f>
        <v/>
      </c>
      <c r="F40" s="36" t="str">
        <f t="shared" si="0"/>
        <v/>
      </c>
      <c r="G40" s="36" t="str">
        <f>IF($A40="","",IF($A40&lt;200000000,INDEX(男子登録情報!$H:$H,MATCH($A40,男子登録情報!$O:$O,0)),INDEX(女子登録情報!$H:$H,MATCH($A40,女子登録情報!$O:$O,0))))</f>
        <v/>
      </c>
      <c r="H40" s="36" t="str">
        <f>IF($A40="","",IF($A40&lt;200000000,INDEX(男子登録情報!$B:$B,MATCH($A40,男子登録情報!$O:$O,0)),INDEX(女子登録情報!$B:$B,MATCH($A40,女子登録情報!$O:$O,0))))</f>
        <v/>
      </c>
      <c r="K40" s="36" t="str">
        <f>IF($A40="","",IF($A40&lt;200000000,INDEX(男子登録情報!$A:$A,MATCH($A40,男子登録情報!$O:$O,0)),INDEX(女子登録情報!$A:$A,MATCH($A40,女子登録情報!$O:$O,0))))</f>
        <v/>
      </c>
      <c r="L40" s="36" t="str">
        <f>IF($A40="","",INDEX(元マスター!$C:$C,MATCH($P40,元マスター!$AC:$AC,0)))&amp;""</f>
        <v/>
      </c>
      <c r="M40" s="36" t="str">
        <f>IF($A40="","",INDEX(元マスター!$D:$D,MATCH($P40,元マスター!$AC:$AC,0)))&amp;""</f>
        <v/>
      </c>
      <c r="N40" s="36" t="str">
        <f>IF($A40="","",INDEX(元マスター!$E:$E,MATCH($P40,元マスター!$AC:$AC,0)))&amp;""</f>
        <v/>
      </c>
      <c r="P40" s="36" t="str" cm="1">
        <f t="array" ref="P40">IFERROR(INDEX(元マスター!$AC:$AC,SMALL(IF(元マスター!$A$1:$A$400&lt;&gt;"",ROW($A$1:$A$400)),ROW())),"")</f>
        <v/>
      </c>
    </row>
    <row r="41" spans="1:16">
      <c r="A41" s="36" t="str" cm="1">
        <f t="array" ref="A41">IFERROR(INDEX(元マスター!$A:$A,SMALL(IF(元マスター!$A$1:$A$400&lt;&gt;"",ROW($A$1:$A$400)),ROW())),"")</f>
        <v/>
      </c>
      <c r="B41" s="36" t="str">
        <f>IF($A41="","",IF($A41&lt;200000000,INDEX(男子登録情報!$L:$L,MATCH($A41,男子登録情報!$O:$O,0)),INDEX(女子登録情報!$L:$L,MATCH($A41,女子登録情報!$O:$O,0))))</f>
        <v/>
      </c>
      <c r="C41" s="36" t="str">
        <f>IF($A41="","",IF($A41&lt;200000000,INDEX(男子登録情報!$E:$E,MATCH($A41,男子登録情報!$O:$O,0)),INDEX(女子登録情報!$E:$E,MATCH($A41,女子登録情報!$O:$O,0))))</f>
        <v/>
      </c>
      <c r="D41" s="36" t="str">
        <f>IF($A41="","",IF($A41&lt;200000000,INDEX(男子登録情報!$N:$N,MATCH($A41,男子登録情報!$O:$O,0)),INDEX(女子登録情報!$N:$N,MATCH($A41,女子登録情報!$O:$O,0))))</f>
        <v/>
      </c>
      <c r="E41" s="36" t="str">
        <f>IF($A41="","",IF($A41&lt;200000000,INDEX(男子登録情報!$K:$K,MATCH($A41,男子登録情報!$O:$O,0)),INDEX(女子登録情報!$K:$K,MATCH($A41,女子登録情報!$O:$O,0))))</f>
        <v/>
      </c>
      <c r="F41" s="36" t="str">
        <f t="shared" si="0"/>
        <v/>
      </c>
      <c r="G41" s="36" t="str">
        <f>IF($A41="","",IF($A41&lt;200000000,INDEX(男子登録情報!$H:$H,MATCH($A41,男子登録情報!$O:$O,0)),INDEX(女子登録情報!$H:$H,MATCH($A41,女子登録情報!$O:$O,0))))</f>
        <v/>
      </c>
      <c r="H41" s="36" t="str">
        <f>IF($A41="","",IF($A41&lt;200000000,INDEX(男子登録情報!$B:$B,MATCH($A41,男子登録情報!$O:$O,0)),INDEX(女子登録情報!$B:$B,MATCH($A41,女子登録情報!$O:$O,0))))</f>
        <v/>
      </c>
      <c r="K41" s="36" t="str">
        <f>IF($A41="","",IF($A41&lt;200000000,INDEX(男子登録情報!$A:$A,MATCH($A41,男子登録情報!$O:$O,0)),INDEX(女子登録情報!$A:$A,MATCH($A41,女子登録情報!$O:$O,0))))</f>
        <v/>
      </c>
      <c r="L41" s="36" t="str">
        <f>IF($A41="","",INDEX(元マスター!$C:$C,MATCH($P41,元マスター!$AC:$AC,0)))&amp;""</f>
        <v/>
      </c>
      <c r="M41" s="36" t="str">
        <f>IF($A41="","",INDEX(元マスター!$D:$D,MATCH($P41,元マスター!$AC:$AC,0)))&amp;""</f>
        <v/>
      </c>
      <c r="N41" s="36" t="str">
        <f>IF($A41="","",INDEX(元マスター!$E:$E,MATCH($P41,元マスター!$AC:$AC,0)))&amp;""</f>
        <v/>
      </c>
      <c r="P41" s="36" t="str" cm="1">
        <f t="array" ref="P41">IFERROR(INDEX(元マスター!$AC:$AC,SMALL(IF(元マスター!$A$1:$A$400&lt;&gt;"",ROW($A$1:$A$400)),ROW())),"")</f>
        <v/>
      </c>
    </row>
    <row r="42" spans="1:16">
      <c r="A42" s="36" t="str" cm="1">
        <f t="array" ref="A42">IFERROR(INDEX(元マスター!$A:$A,SMALL(IF(元マスター!$A$1:$A$400&lt;&gt;"",ROW($A$1:$A$400)),ROW())),"")</f>
        <v/>
      </c>
      <c r="B42" s="36" t="str">
        <f>IF($A42="","",IF($A42&lt;200000000,INDEX(男子登録情報!$L:$L,MATCH($A42,男子登録情報!$O:$O,0)),INDEX(女子登録情報!$L:$L,MATCH($A42,女子登録情報!$O:$O,0))))</f>
        <v/>
      </c>
      <c r="C42" s="36" t="str">
        <f>IF($A42="","",IF($A42&lt;200000000,INDEX(男子登録情報!$E:$E,MATCH($A42,男子登録情報!$O:$O,0)),INDEX(女子登録情報!$E:$E,MATCH($A42,女子登録情報!$O:$O,0))))</f>
        <v/>
      </c>
      <c r="D42" s="36" t="str">
        <f>IF($A42="","",IF($A42&lt;200000000,INDEX(男子登録情報!$N:$N,MATCH($A42,男子登録情報!$O:$O,0)),INDEX(女子登録情報!$N:$N,MATCH($A42,女子登録情報!$O:$O,0))))</f>
        <v/>
      </c>
      <c r="E42" s="36" t="str">
        <f>IF($A42="","",IF($A42&lt;200000000,INDEX(男子登録情報!$K:$K,MATCH($A42,男子登録情報!$O:$O,0)),INDEX(女子登録情報!$K:$K,MATCH($A42,女子登録情報!$O:$O,0))))</f>
        <v/>
      </c>
      <c r="F42" s="36" t="str">
        <f t="shared" si="0"/>
        <v/>
      </c>
      <c r="G42" s="36" t="str">
        <f>IF($A42="","",IF($A42&lt;200000000,INDEX(男子登録情報!$H:$H,MATCH($A42,男子登録情報!$O:$O,0)),INDEX(女子登録情報!$H:$H,MATCH($A42,女子登録情報!$O:$O,0))))</f>
        <v/>
      </c>
      <c r="H42" s="36" t="str">
        <f>IF($A42="","",IF($A42&lt;200000000,INDEX(男子登録情報!$B:$B,MATCH($A42,男子登録情報!$O:$O,0)),INDEX(女子登録情報!$B:$B,MATCH($A42,女子登録情報!$O:$O,0))))</f>
        <v/>
      </c>
      <c r="K42" s="36" t="str">
        <f>IF($A42="","",IF($A42&lt;200000000,INDEX(男子登録情報!$A:$A,MATCH($A42,男子登録情報!$O:$O,0)),INDEX(女子登録情報!$A:$A,MATCH($A42,女子登録情報!$O:$O,0))))</f>
        <v/>
      </c>
      <c r="L42" s="36" t="str">
        <f>IF($A42="","",INDEX(元マスター!$C:$C,MATCH($P42,元マスター!$AC:$AC,0)))&amp;""</f>
        <v/>
      </c>
      <c r="M42" s="36" t="str">
        <f>IF($A42="","",INDEX(元マスター!$D:$D,MATCH($P42,元マスター!$AC:$AC,0)))&amp;""</f>
        <v/>
      </c>
      <c r="N42" s="36" t="str">
        <f>IF($A42="","",INDEX(元マスター!$E:$E,MATCH($P42,元マスター!$AC:$AC,0)))&amp;""</f>
        <v/>
      </c>
      <c r="P42" s="36" t="str" cm="1">
        <f t="array" ref="P42">IFERROR(INDEX(元マスター!$AC:$AC,SMALL(IF(元マスター!$A$1:$A$400&lt;&gt;"",ROW($A$1:$A$400)),ROW())),"")</f>
        <v/>
      </c>
    </row>
    <row r="43" spans="1:16">
      <c r="A43" s="36" t="str" cm="1">
        <f t="array" ref="A43">IFERROR(INDEX(元マスター!$A:$A,SMALL(IF(元マスター!$A$1:$A$400&lt;&gt;"",ROW($A$1:$A$400)),ROW())),"")</f>
        <v/>
      </c>
      <c r="B43" s="36" t="str">
        <f>IF($A43="","",IF($A43&lt;200000000,INDEX(男子登録情報!$L:$L,MATCH($A43,男子登録情報!$O:$O,0)),INDEX(女子登録情報!$L:$L,MATCH($A43,女子登録情報!$O:$O,0))))</f>
        <v/>
      </c>
      <c r="C43" s="36" t="str">
        <f>IF($A43="","",IF($A43&lt;200000000,INDEX(男子登録情報!$E:$E,MATCH($A43,男子登録情報!$O:$O,0)),INDEX(女子登録情報!$E:$E,MATCH($A43,女子登録情報!$O:$O,0))))</f>
        <v/>
      </c>
      <c r="D43" s="36" t="str">
        <f>IF($A43="","",IF($A43&lt;200000000,INDEX(男子登録情報!$N:$N,MATCH($A43,男子登録情報!$O:$O,0)),INDEX(女子登録情報!$N:$N,MATCH($A43,女子登録情報!$O:$O,0))))</f>
        <v/>
      </c>
      <c r="E43" s="36" t="str">
        <f>IF($A43="","",IF($A43&lt;200000000,INDEX(男子登録情報!$K:$K,MATCH($A43,男子登録情報!$O:$O,0)),INDEX(女子登録情報!$K:$K,MATCH($A43,女子登録情報!$O:$O,0))))</f>
        <v/>
      </c>
      <c r="F43" s="36" t="str">
        <f t="shared" si="0"/>
        <v/>
      </c>
      <c r="G43" s="36" t="str">
        <f>IF($A43="","",IF($A43&lt;200000000,INDEX(男子登録情報!$H:$H,MATCH($A43,男子登録情報!$O:$O,0)),INDEX(女子登録情報!$H:$H,MATCH($A43,女子登録情報!$O:$O,0))))</f>
        <v/>
      </c>
      <c r="H43" s="36" t="str">
        <f>IF($A43="","",IF($A43&lt;200000000,INDEX(男子登録情報!$B:$B,MATCH($A43,男子登録情報!$O:$O,0)),INDEX(女子登録情報!$B:$B,MATCH($A43,女子登録情報!$O:$O,0))))</f>
        <v/>
      </c>
      <c r="K43" s="36" t="str">
        <f>IF($A43="","",IF($A43&lt;200000000,INDEX(男子登録情報!$A:$A,MATCH($A43,男子登録情報!$O:$O,0)),INDEX(女子登録情報!$A:$A,MATCH($A43,女子登録情報!$O:$O,0))))</f>
        <v/>
      </c>
      <c r="L43" s="36" t="str">
        <f>IF($A43="","",INDEX(元マスター!$C:$C,MATCH($P43,元マスター!$AC:$AC,0)))&amp;""</f>
        <v/>
      </c>
      <c r="M43" s="36" t="str">
        <f>IF($A43="","",INDEX(元マスター!$D:$D,MATCH($P43,元マスター!$AC:$AC,0)))&amp;""</f>
        <v/>
      </c>
      <c r="N43" s="36" t="str">
        <f>IF($A43="","",INDEX(元マスター!$E:$E,MATCH($P43,元マスター!$AC:$AC,0)))&amp;""</f>
        <v/>
      </c>
      <c r="P43" s="36" t="str" cm="1">
        <f t="array" ref="P43">IFERROR(INDEX(元マスター!$AC:$AC,SMALL(IF(元マスター!$A$1:$A$400&lt;&gt;"",ROW($A$1:$A$400)),ROW())),"")</f>
        <v/>
      </c>
    </row>
    <row r="44" spans="1:16">
      <c r="A44" s="36" t="str" cm="1">
        <f t="array" ref="A44">IFERROR(INDEX(元マスター!$A:$A,SMALL(IF(元マスター!$A$1:$A$400&lt;&gt;"",ROW($A$1:$A$400)),ROW())),"")</f>
        <v/>
      </c>
      <c r="B44" s="36" t="str">
        <f>IF($A44="","",IF($A44&lt;200000000,INDEX(男子登録情報!$L:$L,MATCH($A44,男子登録情報!$O:$O,0)),INDEX(女子登録情報!$L:$L,MATCH($A44,女子登録情報!$O:$O,0))))</f>
        <v/>
      </c>
      <c r="C44" s="36" t="str">
        <f>IF($A44="","",IF($A44&lt;200000000,INDEX(男子登録情報!$E:$E,MATCH($A44,男子登録情報!$O:$O,0)),INDEX(女子登録情報!$E:$E,MATCH($A44,女子登録情報!$O:$O,0))))</f>
        <v/>
      </c>
      <c r="D44" s="36" t="str">
        <f>IF($A44="","",IF($A44&lt;200000000,INDEX(男子登録情報!$N:$N,MATCH($A44,男子登録情報!$O:$O,0)),INDEX(女子登録情報!$N:$N,MATCH($A44,女子登録情報!$O:$O,0))))</f>
        <v/>
      </c>
      <c r="E44" s="36" t="str">
        <f>IF($A44="","",IF($A44&lt;200000000,INDEX(男子登録情報!$K:$K,MATCH($A44,男子登録情報!$O:$O,0)),INDEX(女子登録情報!$K:$K,MATCH($A44,女子登録情報!$O:$O,0))))</f>
        <v/>
      </c>
      <c r="F44" s="36" t="str">
        <f t="shared" si="0"/>
        <v/>
      </c>
      <c r="G44" s="36" t="str">
        <f>IF($A44="","",IF($A44&lt;200000000,INDEX(男子登録情報!$H:$H,MATCH($A44,男子登録情報!$O:$O,0)),INDEX(女子登録情報!$H:$H,MATCH($A44,女子登録情報!$O:$O,0))))</f>
        <v/>
      </c>
      <c r="H44" s="36" t="str">
        <f>IF($A44="","",IF($A44&lt;200000000,INDEX(男子登録情報!$B:$B,MATCH($A44,男子登録情報!$O:$O,0)),INDEX(女子登録情報!$B:$B,MATCH($A44,女子登録情報!$O:$O,0))))</f>
        <v/>
      </c>
      <c r="K44" s="36" t="str">
        <f>IF($A44="","",IF($A44&lt;200000000,INDEX(男子登録情報!$A:$A,MATCH($A44,男子登録情報!$O:$O,0)),INDEX(女子登録情報!$A:$A,MATCH($A44,女子登録情報!$O:$O,0))))</f>
        <v/>
      </c>
      <c r="L44" s="36" t="str">
        <f>IF($A44="","",INDEX(元マスター!$C:$C,MATCH($P44,元マスター!$AC:$AC,0)))&amp;""</f>
        <v/>
      </c>
      <c r="M44" s="36" t="str">
        <f>IF($A44="","",INDEX(元マスター!$D:$D,MATCH($P44,元マスター!$AC:$AC,0)))&amp;""</f>
        <v/>
      </c>
      <c r="N44" s="36" t="str">
        <f>IF($A44="","",INDEX(元マスター!$E:$E,MATCH($P44,元マスター!$AC:$AC,0)))&amp;""</f>
        <v/>
      </c>
      <c r="P44" s="36" t="str" cm="1">
        <f t="array" ref="P44">IFERROR(INDEX(元マスター!$AC:$AC,SMALL(IF(元マスター!$A$1:$A$400&lt;&gt;"",ROW($A$1:$A$400)),ROW())),"")</f>
        <v/>
      </c>
    </row>
    <row r="45" spans="1:16">
      <c r="A45" s="36" t="str" cm="1">
        <f t="array" ref="A45">IFERROR(INDEX(元マスター!$A:$A,SMALL(IF(元マスター!$A$1:$A$400&lt;&gt;"",ROW($A$1:$A$400)),ROW())),"")</f>
        <v/>
      </c>
      <c r="B45" s="36" t="str">
        <f>IF($A45="","",IF($A45&lt;200000000,INDEX(男子登録情報!$L:$L,MATCH($A45,男子登録情報!$O:$O,0)),INDEX(女子登録情報!$L:$L,MATCH($A45,女子登録情報!$O:$O,0))))</f>
        <v/>
      </c>
      <c r="C45" s="36" t="str">
        <f>IF($A45="","",IF($A45&lt;200000000,INDEX(男子登録情報!$E:$E,MATCH($A45,男子登録情報!$O:$O,0)),INDEX(女子登録情報!$E:$E,MATCH($A45,女子登録情報!$O:$O,0))))</f>
        <v/>
      </c>
      <c r="D45" s="36" t="str">
        <f>IF($A45="","",IF($A45&lt;200000000,INDEX(男子登録情報!$N:$N,MATCH($A45,男子登録情報!$O:$O,0)),INDEX(女子登録情報!$N:$N,MATCH($A45,女子登録情報!$O:$O,0))))</f>
        <v/>
      </c>
      <c r="E45" s="36" t="str">
        <f>IF($A45="","",IF($A45&lt;200000000,INDEX(男子登録情報!$K:$K,MATCH($A45,男子登録情報!$O:$O,0)),INDEX(女子登録情報!$K:$K,MATCH($A45,女子登録情報!$O:$O,0))))</f>
        <v/>
      </c>
      <c r="F45" s="36" t="str">
        <f t="shared" si="0"/>
        <v/>
      </c>
      <c r="G45" s="36" t="str">
        <f>IF($A45="","",IF($A45&lt;200000000,INDEX(男子登録情報!$H:$H,MATCH($A45,男子登録情報!$O:$O,0)),INDEX(女子登録情報!$H:$H,MATCH($A45,女子登録情報!$O:$O,0))))</f>
        <v/>
      </c>
      <c r="H45" s="36" t="str">
        <f>IF($A45="","",IF($A45&lt;200000000,INDEX(男子登録情報!$B:$B,MATCH($A45,男子登録情報!$O:$O,0)),INDEX(女子登録情報!$B:$B,MATCH($A45,女子登録情報!$O:$O,0))))</f>
        <v/>
      </c>
      <c r="K45" s="36" t="str">
        <f>IF($A45="","",IF($A45&lt;200000000,INDEX(男子登録情報!$A:$A,MATCH($A45,男子登録情報!$O:$O,0)),INDEX(女子登録情報!$A:$A,MATCH($A45,女子登録情報!$O:$O,0))))</f>
        <v/>
      </c>
      <c r="L45" s="36" t="str">
        <f>IF($A45="","",INDEX(元マスター!$C:$C,MATCH($P45,元マスター!$AC:$AC,0)))&amp;""</f>
        <v/>
      </c>
      <c r="M45" s="36" t="str">
        <f>IF($A45="","",INDEX(元マスター!$D:$D,MATCH($P45,元マスター!$AC:$AC,0)))&amp;""</f>
        <v/>
      </c>
      <c r="N45" s="36" t="str">
        <f>IF($A45="","",INDEX(元マスター!$E:$E,MATCH($P45,元マスター!$AC:$AC,0)))&amp;""</f>
        <v/>
      </c>
      <c r="P45" s="36" t="str" cm="1">
        <f t="array" ref="P45">IFERROR(INDEX(元マスター!$AC:$AC,SMALL(IF(元マスター!$A$1:$A$400&lt;&gt;"",ROW($A$1:$A$400)),ROW())),"")</f>
        <v/>
      </c>
    </row>
    <row r="46" spans="1:16">
      <c r="A46" s="36" t="str" cm="1">
        <f t="array" ref="A46">IFERROR(INDEX(元マスター!$A:$A,SMALL(IF(元マスター!$A$1:$A$400&lt;&gt;"",ROW($A$1:$A$400)),ROW())),"")</f>
        <v/>
      </c>
      <c r="B46" s="36" t="str">
        <f>IF($A46="","",IF($A46&lt;200000000,INDEX(男子登録情報!$L:$L,MATCH($A46,男子登録情報!$O:$O,0)),INDEX(女子登録情報!$L:$L,MATCH($A46,女子登録情報!$O:$O,0))))</f>
        <v/>
      </c>
      <c r="C46" s="36" t="str">
        <f>IF($A46="","",IF($A46&lt;200000000,INDEX(男子登録情報!$E:$E,MATCH($A46,男子登録情報!$O:$O,0)),INDEX(女子登録情報!$E:$E,MATCH($A46,女子登録情報!$O:$O,0))))</f>
        <v/>
      </c>
      <c r="D46" s="36" t="str">
        <f>IF($A46="","",IF($A46&lt;200000000,INDEX(男子登録情報!$N:$N,MATCH($A46,男子登録情報!$O:$O,0)),INDEX(女子登録情報!$N:$N,MATCH($A46,女子登録情報!$O:$O,0))))</f>
        <v/>
      </c>
      <c r="E46" s="36" t="str">
        <f>IF($A46="","",IF($A46&lt;200000000,INDEX(男子登録情報!$K:$K,MATCH($A46,男子登録情報!$O:$O,0)),INDEX(女子登録情報!$K:$K,MATCH($A46,女子登録情報!$O:$O,0))))</f>
        <v/>
      </c>
      <c r="F46" s="36" t="str">
        <f t="shared" si="0"/>
        <v/>
      </c>
      <c r="G46" s="36" t="str">
        <f>IF($A46="","",IF($A46&lt;200000000,INDEX(男子登録情報!$H:$H,MATCH($A46,男子登録情報!$O:$O,0)),INDEX(女子登録情報!$H:$H,MATCH($A46,女子登録情報!$O:$O,0))))</f>
        <v/>
      </c>
      <c r="H46" s="36" t="str">
        <f>IF($A46="","",IF($A46&lt;200000000,INDEX(男子登録情報!$B:$B,MATCH($A46,男子登録情報!$O:$O,0)),INDEX(女子登録情報!$B:$B,MATCH($A46,女子登録情報!$O:$O,0))))</f>
        <v/>
      </c>
      <c r="K46" s="36" t="str">
        <f>IF($A46="","",IF($A46&lt;200000000,INDEX(男子登録情報!$A:$A,MATCH($A46,男子登録情報!$O:$O,0)),INDEX(女子登録情報!$A:$A,MATCH($A46,女子登録情報!$O:$O,0))))</f>
        <v/>
      </c>
      <c r="L46" s="36" t="str">
        <f>IF($A46="","",INDEX(元マスター!$C:$C,MATCH($P46,元マスター!$AC:$AC,0)))&amp;""</f>
        <v/>
      </c>
      <c r="M46" s="36" t="str">
        <f>IF($A46="","",INDEX(元マスター!$D:$D,MATCH($P46,元マスター!$AC:$AC,0)))&amp;""</f>
        <v/>
      </c>
      <c r="N46" s="36" t="str">
        <f>IF($A46="","",INDEX(元マスター!$E:$E,MATCH($P46,元マスター!$AC:$AC,0)))&amp;""</f>
        <v/>
      </c>
      <c r="P46" s="36" t="str" cm="1">
        <f t="array" ref="P46">IFERROR(INDEX(元マスター!$AC:$AC,SMALL(IF(元マスター!$A$1:$A$400&lt;&gt;"",ROW($A$1:$A$400)),ROW())),"")</f>
        <v/>
      </c>
    </row>
    <row r="47" spans="1:16">
      <c r="A47" s="36" t="str" cm="1">
        <f t="array" ref="A47">IFERROR(INDEX(元マスター!$A:$A,SMALL(IF(元マスター!$A$1:$A$400&lt;&gt;"",ROW($A$1:$A$400)),ROW())),"")</f>
        <v/>
      </c>
      <c r="B47" s="36" t="str">
        <f>IF($A47="","",IF($A47&lt;200000000,INDEX(男子登録情報!$L:$L,MATCH($A47,男子登録情報!$O:$O,0)),INDEX(女子登録情報!$L:$L,MATCH($A47,女子登録情報!$O:$O,0))))</f>
        <v/>
      </c>
      <c r="C47" s="36" t="str">
        <f>IF($A47="","",IF($A47&lt;200000000,INDEX(男子登録情報!$E:$E,MATCH($A47,男子登録情報!$O:$O,0)),INDEX(女子登録情報!$E:$E,MATCH($A47,女子登録情報!$O:$O,0))))</f>
        <v/>
      </c>
      <c r="D47" s="36" t="str">
        <f>IF($A47="","",IF($A47&lt;200000000,INDEX(男子登録情報!$N:$N,MATCH($A47,男子登録情報!$O:$O,0)),INDEX(女子登録情報!$N:$N,MATCH($A47,女子登録情報!$O:$O,0))))</f>
        <v/>
      </c>
      <c r="E47" s="36" t="str">
        <f>IF($A47="","",IF($A47&lt;200000000,INDEX(男子登録情報!$K:$K,MATCH($A47,男子登録情報!$O:$O,0)),INDEX(女子登録情報!$K:$K,MATCH($A47,女子登録情報!$O:$O,0))))</f>
        <v/>
      </c>
      <c r="F47" s="36" t="str">
        <f t="shared" si="0"/>
        <v/>
      </c>
      <c r="G47" s="36" t="str">
        <f>IF($A47="","",IF($A47&lt;200000000,INDEX(男子登録情報!$H:$H,MATCH($A47,男子登録情報!$O:$O,0)),INDEX(女子登録情報!$H:$H,MATCH($A47,女子登録情報!$O:$O,0))))</f>
        <v/>
      </c>
      <c r="H47" s="36" t="str">
        <f>IF($A47="","",IF($A47&lt;200000000,INDEX(男子登録情報!$B:$B,MATCH($A47,男子登録情報!$O:$O,0)),INDEX(女子登録情報!$B:$B,MATCH($A47,女子登録情報!$O:$O,0))))</f>
        <v/>
      </c>
      <c r="K47" s="36" t="str">
        <f>IF($A47="","",IF($A47&lt;200000000,INDEX(男子登録情報!$A:$A,MATCH($A47,男子登録情報!$O:$O,0)),INDEX(女子登録情報!$A:$A,MATCH($A47,女子登録情報!$O:$O,0))))</f>
        <v/>
      </c>
      <c r="L47" s="36" t="str">
        <f>IF($A47="","",INDEX(元マスター!$C:$C,MATCH($P47,元マスター!$AC:$AC,0)))&amp;""</f>
        <v/>
      </c>
      <c r="M47" s="36" t="str">
        <f>IF($A47="","",INDEX(元マスター!$D:$D,MATCH($P47,元マスター!$AC:$AC,0)))&amp;""</f>
        <v/>
      </c>
      <c r="N47" s="36" t="str">
        <f>IF($A47="","",INDEX(元マスター!$E:$E,MATCH($P47,元マスター!$AC:$AC,0)))&amp;""</f>
        <v/>
      </c>
      <c r="P47" s="36" t="str" cm="1">
        <f t="array" ref="P47">IFERROR(INDEX(元マスター!$AC:$AC,SMALL(IF(元マスター!$A$1:$A$400&lt;&gt;"",ROW($A$1:$A$400)),ROW())),"")</f>
        <v/>
      </c>
    </row>
    <row r="48" spans="1:16">
      <c r="A48" s="36" t="str" cm="1">
        <f t="array" ref="A48">IFERROR(INDEX(元マスター!$A:$A,SMALL(IF(元マスター!$A$1:$A$400&lt;&gt;"",ROW($A$1:$A$400)),ROW())),"")</f>
        <v/>
      </c>
      <c r="B48" s="36" t="str">
        <f>IF($A48="","",IF($A48&lt;200000000,INDEX(男子登録情報!$L:$L,MATCH($A48,男子登録情報!$O:$O,0)),INDEX(女子登録情報!$L:$L,MATCH($A48,女子登録情報!$O:$O,0))))</f>
        <v/>
      </c>
      <c r="C48" s="36" t="str">
        <f>IF($A48="","",IF($A48&lt;200000000,INDEX(男子登録情報!$E:$E,MATCH($A48,男子登録情報!$O:$O,0)),INDEX(女子登録情報!$E:$E,MATCH($A48,女子登録情報!$O:$O,0))))</f>
        <v/>
      </c>
      <c r="D48" s="36" t="str">
        <f>IF($A48="","",IF($A48&lt;200000000,INDEX(男子登録情報!$N:$N,MATCH($A48,男子登録情報!$O:$O,0)),INDEX(女子登録情報!$N:$N,MATCH($A48,女子登録情報!$O:$O,0))))</f>
        <v/>
      </c>
      <c r="E48" s="36" t="str">
        <f>IF($A48="","",IF($A48&lt;200000000,INDEX(男子登録情報!$K:$K,MATCH($A48,男子登録情報!$O:$O,0)),INDEX(女子登録情報!$K:$K,MATCH($A48,女子登録情報!$O:$O,0))))</f>
        <v/>
      </c>
      <c r="F48" s="36" t="str">
        <f t="shared" si="0"/>
        <v/>
      </c>
      <c r="G48" s="36" t="str">
        <f>IF($A48="","",IF($A48&lt;200000000,INDEX(男子登録情報!$H:$H,MATCH($A48,男子登録情報!$O:$O,0)),INDEX(女子登録情報!$H:$H,MATCH($A48,女子登録情報!$O:$O,0))))</f>
        <v/>
      </c>
      <c r="H48" s="36" t="str">
        <f>IF($A48="","",IF($A48&lt;200000000,INDEX(男子登録情報!$B:$B,MATCH($A48,男子登録情報!$O:$O,0)),INDEX(女子登録情報!$B:$B,MATCH($A48,女子登録情報!$O:$O,0))))</f>
        <v/>
      </c>
      <c r="K48" s="36" t="str">
        <f>IF($A48="","",IF($A48&lt;200000000,INDEX(男子登録情報!$A:$A,MATCH($A48,男子登録情報!$O:$O,0)),INDEX(女子登録情報!$A:$A,MATCH($A48,女子登録情報!$O:$O,0))))</f>
        <v/>
      </c>
      <c r="L48" s="36" t="str">
        <f>IF($A48="","",INDEX(元マスター!$C:$C,MATCH($P48,元マスター!$AC:$AC,0)))&amp;""</f>
        <v/>
      </c>
      <c r="M48" s="36" t="str">
        <f>IF($A48="","",INDEX(元マスター!$D:$D,MATCH($P48,元マスター!$AC:$AC,0)))&amp;""</f>
        <v/>
      </c>
      <c r="N48" s="36" t="str">
        <f>IF($A48="","",INDEX(元マスター!$E:$E,MATCH($P48,元マスター!$AC:$AC,0)))&amp;""</f>
        <v/>
      </c>
      <c r="P48" s="36" t="str" cm="1">
        <f t="array" ref="P48">IFERROR(INDEX(元マスター!$AC:$AC,SMALL(IF(元マスター!$A$1:$A$400&lt;&gt;"",ROW($A$1:$A$400)),ROW())),"")</f>
        <v/>
      </c>
    </row>
    <row r="49" spans="1:16">
      <c r="A49" s="36" t="str" cm="1">
        <f t="array" ref="A49">IFERROR(INDEX(元マスター!$A:$A,SMALL(IF(元マスター!$A$1:$A$400&lt;&gt;"",ROW($A$1:$A$400)),ROW())),"")</f>
        <v/>
      </c>
      <c r="B49" s="36" t="str">
        <f>IF($A49="","",IF($A49&lt;200000000,INDEX(男子登録情報!$L:$L,MATCH($A49,男子登録情報!$O:$O,0)),INDEX(女子登録情報!$L:$L,MATCH($A49,女子登録情報!$O:$O,0))))</f>
        <v/>
      </c>
      <c r="C49" s="36" t="str">
        <f>IF($A49="","",IF($A49&lt;200000000,INDEX(男子登録情報!$E:$E,MATCH($A49,男子登録情報!$O:$O,0)),INDEX(女子登録情報!$E:$E,MATCH($A49,女子登録情報!$O:$O,0))))</f>
        <v/>
      </c>
      <c r="D49" s="36" t="str">
        <f>IF($A49="","",IF($A49&lt;200000000,INDEX(男子登録情報!$N:$N,MATCH($A49,男子登録情報!$O:$O,0)),INDEX(女子登録情報!$N:$N,MATCH($A49,女子登録情報!$O:$O,0))))</f>
        <v/>
      </c>
      <c r="E49" s="36" t="str">
        <f>IF($A49="","",IF($A49&lt;200000000,INDEX(男子登録情報!$K:$K,MATCH($A49,男子登録情報!$O:$O,0)),INDEX(女子登録情報!$K:$K,MATCH($A49,女子登録情報!$O:$O,0))))</f>
        <v/>
      </c>
      <c r="F49" s="36" t="str">
        <f t="shared" si="0"/>
        <v/>
      </c>
      <c r="G49" s="36" t="str">
        <f>IF($A49="","",IF($A49&lt;200000000,INDEX(男子登録情報!$H:$H,MATCH($A49,男子登録情報!$O:$O,0)),INDEX(女子登録情報!$H:$H,MATCH($A49,女子登録情報!$O:$O,0))))</f>
        <v/>
      </c>
      <c r="H49" s="36" t="str">
        <f>IF($A49="","",IF($A49&lt;200000000,INDEX(男子登録情報!$B:$B,MATCH($A49,男子登録情報!$O:$O,0)),INDEX(女子登録情報!$B:$B,MATCH($A49,女子登録情報!$O:$O,0))))</f>
        <v/>
      </c>
      <c r="K49" s="36" t="str">
        <f>IF($A49="","",IF($A49&lt;200000000,INDEX(男子登録情報!$A:$A,MATCH($A49,男子登録情報!$O:$O,0)),INDEX(女子登録情報!$A:$A,MATCH($A49,女子登録情報!$O:$O,0))))</f>
        <v/>
      </c>
      <c r="L49" s="36" t="str">
        <f>IF($A49="","",INDEX(元マスター!$C:$C,MATCH($P49,元マスター!$AC:$AC,0)))&amp;""</f>
        <v/>
      </c>
      <c r="M49" s="36" t="str">
        <f>IF($A49="","",INDEX(元マスター!$D:$D,MATCH($P49,元マスター!$AC:$AC,0)))&amp;""</f>
        <v/>
      </c>
      <c r="N49" s="36" t="str">
        <f>IF($A49="","",INDEX(元マスター!$E:$E,MATCH($P49,元マスター!$AC:$AC,0)))&amp;""</f>
        <v/>
      </c>
      <c r="P49" s="36" t="str" cm="1">
        <f t="array" ref="P49">IFERROR(INDEX(元マスター!$AC:$AC,SMALL(IF(元マスター!$A$1:$A$400&lt;&gt;"",ROW($A$1:$A$400)),ROW())),"")</f>
        <v/>
      </c>
    </row>
    <row r="50" spans="1:16">
      <c r="A50" s="36" t="str" cm="1">
        <f t="array" ref="A50">IFERROR(INDEX(元マスター!$A:$A,SMALL(IF(元マスター!$A$1:$A$400&lt;&gt;"",ROW($A$1:$A$400)),ROW())),"")</f>
        <v/>
      </c>
      <c r="B50" s="36" t="str">
        <f>IF($A50="","",IF($A50&lt;200000000,INDEX(男子登録情報!$L:$L,MATCH($A50,男子登録情報!$O:$O,0)),INDEX(女子登録情報!$L:$L,MATCH($A50,女子登録情報!$O:$O,0))))</f>
        <v/>
      </c>
      <c r="C50" s="36" t="str">
        <f>IF($A50="","",IF($A50&lt;200000000,INDEX(男子登録情報!$E:$E,MATCH($A50,男子登録情報!$O:$O,0)),INDEX(女子登録情報!$E:$E,MATCH($A50,女子登録情報!$O:$O,0))))</f>
        <v/>
      </c>
      <c r="D50" s="36" t="str">
        <f>IF($A50="","",IF($A50&lt;200000000,INDEX(男子登録情報!$N:$N,MATCH($A50,男子登録情報!$O:$O,0)),INDEX(女子登録情報!$N:$N,MATCH($A50,女子登録情報!$O:$O,0))))</f>
        <v/>
      </c>
      <c r="E50" s="36" t="str">
        <f>IF($A50="","",IF($A50&lt;200000000,INDEX(男子登録情報!$K:$K,MATCH($A50,男子登録情報!$O:$O,0)),INDEX(女子登録情報!$K:$K,MATCH($A50,女子登録情報!$O:$O,0))))</f>
        <v/>
      </c>
      <c r="F50" s="36" t="str">
        <f t="shared" si="0"/>
        <v/>
      </c>
      <c r="G50" s="36" t="str">
        <f>IF($A50="","",IF($A50&lt;200000000,INDEX(男子登録情報!$H:$H,MATCH($A50,男子登録情報!$O:$O,0)),INDEX(女子登録情報!$H:$H,MATCH($A50,女子登録情報!$O:$O,0))))</f>
        <v/>
      </c>
      <c r="H50" s="36" t="str">
        <f>IF($A50="","",IF($A50&lt;200000000,INDEX(男子登録情報!$B:$B,MATCH($A50,男子登録情報!$O:$O,0)),INDEX(女子登録情報!$B:$B,MATCH($A50,女子登録情報!$O:$O,0))))</f>
        <v/>
      </c>
      <c r="K50" s="36" t="str">
        <f>IF($A50="","",IF($A50&lt;200000000,INDEX(男子登録情報!$A:$A,MATCH($A50,男子登録情報!$O:$O,0)),INDEX(女子登録情報!$A:$A,MATCH($A50,女子登録情報!$O:$O,0))))</f>
        <v/>
      </c>
      <c r="L50" s="36" t="str">
        <f>IF($A50="","",INDEX(元マスター!$C:$C,MATCH($P50,元マスター!$AC:$AC,0)))&amp;""</f>
        <v/>
      </c>
      <c r="M50" s="36" t="str">
        <f>IF($A50="","",INDEX(元マスター!$D:$D,MATCH($P50,元マスター!$AC:$AC,0)))&amp;""</f>
        <v/>
      </c>
      <c r="N50" s="36" t="str">
        <f>IF($A50="","",INDEX(元マスター!$E:$E,MATCH($P50,元マスター!$AC:$AC,0)))&amp;""</f>
        <v/>
      </c>
      <c r="P50" s="36" t="str" cm="1">
        <f t="array" ref="P50">IFERROR(INDEX(元マスター!$AC:$AC,SMALL(IF(元マスター!$A$1:$A$400&lt;&gt;"",ROW($A$1:$A$400)),ROW())),"")</f>
        <v/>
      </c>
    </row>
    <row r="51" spans="1:16">
      <c r="A51" s="36" t="str" cm="1">
        <f t="array" ref="A51">IFERROR(INDEX(元マスター!$A:$A,SMALL(IF(元マスター!$A$1:$A$400&lt;&gt;"",ROW($A$1:$A$400)),ROW())),"")</f>
        <v/>
      </c>
      <c r="B51" s="36" t="str">
        <f>IF($A51="","",IF($A51&lt;200000000,INDEX(男子登録情報!$L:$L,MATCH($A51,男子登録情報!$O:$O,0)),INDEX(女子登録情報!$L:$L,MATCH($A51,女子登録情報!$O:$O,0))))</f>
        <v/>
      </c>
      <c r="C51" s="36" t="str">
        <f>IF($A51="","",IF($A51&lt;200000000,INDEX(男子登録情報!$E:$E,MATCH($A51,男子登録情報!$O:$O,0)),INDEX(女子登録情報!$E:$E,MATCH($A51,女子登録情報!$O:$O,0))))</f>
        <v/>
      </c>
      <c r="D51" s="36" t="str">
        <f>IF($A51="","",IF($A51&lt;200000000,INDEX(男子登録情報!$N:$N,MATCH($A51,男子登録情報!$O:$O,0)),INDEX(女子登録情報!$N:$N,MATCH($A51,女子登録情報!$O:$O,0))))</f>
        <v/>
      </c>
      <c r="E51" s="36" t="str">
        <f>IF($A51="","",IF($A51&lt;200000000,INDEX(男子登録情報!$K:$K,MATCH($A51,男子登録情報!$O:$O,0)),INDEX(女子登録情報!$K:$K,MATCH($A51,女子登録情報!$O:$O,0))))</f>
        <v/>
      </c>
      <c r="F51" s="36" t="str">
        <f t="shared" si="0"/>
        <v/>
      </c>
      <c r="G51" s="36" t="str">
        <f>IF($A51="","",IF($A51&lt;200000000,INDEX(男子登録情報!$H:$H,MATCH($A51,男子登録情報!$O:$O,0)),INDEX(女子登録情報!$H:$H,MATCH($A51,女子登録情報!$O:$O,0))))</f>
        <v/>
      </c>
      <c r="H51" s="36" t="str">
        <f>IF($A51="","",IF($A51&lt;200000000,INDEX(男子登録情報!$B:$B,MATCH($A51,男子登録情報!$O:$O,0)),INDEX(女子登録情報!$B:$B,MATCH($A51,女子登録情報!$O:$O,0))))</f>
        <v/>
      </c>
      <c r="K51" s="36" t="str">
        <f>IF($A51="","",IF($A51&lt;200000000,INDEX(男子登録情報!$A:$A,MATCH($A51,男子登録情報!$O:$O,0)),INDEX(女子登録情報!$A:$A,MATCH($A51,女子登録情報!$O:$O,0))))</f>
        <v/>
      </c>
      <c r="L51" s="36" t="str">
        <f>IF($A51="","",INDEX(元マスター!$C:$C,MATCH($P51,元マスター!$AC:$AC,0)))&amp;""</f>
        <v/>
      </c>
      <c r="M51" s="36" t="str">
        <f>IF($A51="","",INDEX(元マスター!$D:$D,MATCH($P51,元マスター!$AC:$AC,0)))&amp;""</f>
        <v/>
      </c>
      <c r="N51" s="36" t="str">
        <f>IF($A51="","",INDEX(元マスター!$E:$E,MATCH($P51,元マスター!$AC:$AC,0)))&amp;""</f>
        <v/>
      </c>
      <c r="P51" s="36" t="str" cm="1">
        <f t="array" ref="P51">IFERROR(INDEX(元マスター!$AC:$AC,SMALL(IF(元マスター!$A$1:$A$400&lt;&gt;"",ROW($A$1:$A$400)),ROW())),"")</f>
        <v/>
      </c>
    </row>
    <row r="52" spans="1:16">
      <c r="A52" s="36" t="str" cm="1">
        <f t="array" ref="A52">IFERROR(INDEX(元マスター!$A:$A,SMALL(IF(元マスター!$A$1:$A$400&lt;&gt;"",ROW($A$1:$A$400)),ROW())),"")</f>
        <v/>
      </c>
      <c r="B52" s="36" t="str">
        <f>IF($A52="","",IF($A52&lt;200000000,INDEX(男子登録情報!$L:$L,MATCH($A52,男子登録情報!$O:$O,0)),INDEX(女子登録情報!$L:$L,MATCH($A52,女子登録情報!$O:$O,0))))</f>
        <v/>
      </c>
      <c r="C52" s="36" t="str">
        <f>IF($A52="","",IF($A52&lt;200000000,INDEX(男子登録情報!$E:$E,MATCH($A52,男子登録情報!$O:$O,0)),INDEX(女子登録情報!$E:$E,MATCH($A52,女子登録情報!$O:$O,0))))</f>
        <v/>
      </c>
      <c r="D52" s="36" t="str">
        <f>IF($A52="","",IF($A52&lt;200000000,INDEX(男子登録情報!$N:$N,MATCH($A52,男子登録情報!$O:$O,0)),INDEX(女子登録情報!$N:$N,MATCH($A52,女子登録情報!$O:$O,0))))</f>
        <v/>
      </c>
      <c r="E52" s="36" t="str">
        <f>IF($A52="","",IF($A52&lt;200000000,INDEX(男子登録情報!$K:$K,MATCH($A52,男子登録情報!$O:$O,0)),INDEX(女子登録情報!$K:$K,MATCH($A52,女子登録情報!$O:$O,0))))</f>
        <v/>
      </c>
      <c r="F52" s="36" t="str">
        <f t="shared" si="0"/>
        <v/>
      </c>
      <c r="G52" s="36" t="str">
        <f>IF($A52="","",IF($A52&lt;200000000,INDEX(男子登録情報!$H:$H,MATCH($A52,男子登録情報!$O:$O,0)),INDEX(女子登録情報!$H:$H,MATCH($A52,女子登録情報!$O:$O,0))))</f>
        <v/>
      </c>
      <c r="H52" s="36" t="str">
        <f>IF($A52="","",IF($A52&lt;200000000,INDEX(男子登録情報!$B:$B,MATCH($A52,男子登録情報!$O:$O,0)),INDEX(女子登録情報!$B:$B,MATCH($A52,女子登録情報!$O:$O,0))))</f>
        <v/>
      </c>
      <c r="K52" s="36" t="str">
        <f>IF($A52="","",IF($A52&lt;200000000,INDEX(男子登録情報!$A:$A,MATCH($A52,男子登録情報!$O:$O,0)),INDEX(女子登録情報!$A:$A,MATCH($A52,女子登録情報!$O:$O,0))))</f>
        <v/>
      </c>
      <c r="L52" s="36" t="str">
        <f>IF($A52="","",INDEX(元マスター!$C:$C,MATCH($P52,元マスター!$AC:$AC,0)))&amp;""</f>
        <v/>
      </c>
      <c r="M52" s="36" t="str">
        <f>IF($A52="","",INDEX(元マスター!$D:$D,MATCH($P52,元マスター!$AC:$AC,0)))&amp;""</f>
        <v/>
      </c>
      <c r="N52" s="36" t="str">
        <f>IF($A52="","",INDEX(元マスター!$E:$E,MATCH($P52,元マスター!$AC:$AC,0)))&amp;""</f>
        <v/>
      </c>
      <c r="P52" s="36" t="str" cm="1">
        <f t="array" ref="P52">IFERROR(INDEX(元マスター!$AC:$AC,SMALL(IF(元マスター!$A$1:$A$400&lt;&gt;"",ROW($A$1:$A$400)),ROW())),"")</f>
        <v/>
      </c>
    </row>
    <row r="53" spans="1:16">
      <c r="A53" s="36" t="str" cm="1">
        <f t="array" ref="A53">IFERROR(INDEX(元マスター!$A:$A,SMALL(IF(元マスター!$A$1:$A$400&lt;&gt;"",ROW($A$1:$A$400)),ROW())),"")</f>
        <v/>
      </c>
      <c r="B53" s="36" t="str">
        <f>IF($A53="","",IF($A53&lt;200000000,INDEX(男子登録情報!$L:$L,MATCH($A53,男子登録情報!$O:$O,0)),INDEX(女子登録情報!$L:$L,MATCH($A53,女子登録情報!$O:$O,0))))</f>
        <v/>
      </c>
      <c r="C53" s="36" t="str">
        <f>IF($A53="","",IF($A53&lt;200000000,INDEX(男子登録情報!$E:$E,MATCH($A53,男子登録情報!$O:$O,0)),INDEX(女子登録情報!$E:$E,MATCH($A53,女子登録情報!$O:$O,0))))</f>
        <v/>
      </c>
      <c r="D53" s="36" t="str">
        <f>IF($A53="","",IF($A53&lt;200000000,INDEX(男子登録情報!$N:$N,MATCH($A53,男子登録情報!$O:$O,0)),INDEX(女子登録情報!$N:$N,MATCH($A53,女子登録情報!$O:$O,0))))</f>
        <v/>
      </c>
      <c r="E53" s="36" t="str">
        <f>IF($A53="","",IF($A53&lt;200000000,INDEX(男子登録情報!$K:$K,MATCH($A53,男子登録情報!$O:$O,0)),INDEX(女子登録情報!$K:$K,MATCH($A53,女子登録情報!$O:$O,0))))</f>
        <v/>
      </c>
      <c r="F53" s="36" t="str">
        <f t="shared" si="0"/>
        <v/>
      </c>
      <c r="G53" s="36" t="str">
        <f>IF($A53="","",IF($A53&lt;200000000,INDEX(男子登録情報!$H:$H,MATCH($A53,男子登録情報!$O:$O,0)),INDEX(女子登録情報!$H:$H,MATCH($A53,女子登録情報!$O:$O,0))))</f>
        <v/>
      </c>
      <c r="H53" s="36" t="str">
        <f>IF($A53="","",IF($A53&lt;200000000,INDEX(男子登録情報!$B:$B,MATCH($A53,男子登録情報!$O:$O,0)),INDEX(女子登録情報!$B:$B,MATCH($A53,女子登録情報!$O:$O,0))))</f>
        <v/>
      </c>
      <c r="K53" s="36" t="str">
        <f>IF($A53="","",IF($A53&lt;200000000,INDEX(男子登録情報!$A:$A,MATCH($A53,男子登録情報!$O:$O,0)),INDEX(女子登録情報!$A:$A,MATCH($A53,女子登録情報!$O:$O,0))))</f>
        <v/>
      </c>
      <c r="L53" s="36" t="str">
        <f>IF($A53="","",INDEX(元マスター!$C:$C,MATCH($P53,元マスター!$AC:$AC,0)))&amp;""</f>
        <v/>
      </c>
      <c r="M53" s="36" t="str">
        <f>IF($A53="","",INDEX(元マスター!$D:$D,MATCH($P53,元マスター!$AC:$AC,0)))&amp;""</f>
        <v/>
      </c>
      <c r="N53" s="36" t="str">
        <f>IF($A53="","",INDEX(元マスター!$E:$E,MATCH($P53,元マスター!$AC:$AC,0)))&amp;""</f>
        <v/>
      </c>
      <c r="P53" s="36" t="str" cm="1">
        <f t="array" ref="P53">IFERROR(INDEX(元マスター!$AC:$AC,SMALL(IF(元マスター!$A$1:$A$400&lt;&gt;"",ROW($A$1:$A$400)),ROW())),"")</f>
        <v/>
      </c>
    </row>
    <row r="54" spans="1:16">
      <c r="A54" s="36" t="str" cm="1">
        <f t="array" ref="A54">IFERROR(INDEX(元マスター!$A:$A,SMALL(IF(元マスター!$A$1:$A$400&lt;&gt;"",ROW($A$1:$A$400)),ROW())),"")</f>
        <v/>
      </c>
      <c r="B54" s="36" t="str">
        <f>IF($A54="","",IF($A54&lt;200000000,INDEX(男子登録情報!$L:$L,MATCH($A54,男子登録情報!$O:$O,0)),INDEX(女子登録情報!$L:$L,MATCH($A54,女子登録情報!$O:$O,0))))</f>
        <v/>
      </c>
      <c r="C54" s="36" t="str">
        <f>IF($A54="","",IF($A54&lt;200000000,INDEX(男子登録情報!$E:$E,MATCH($A54,男子登録情報!$O:$O,0)),INDEX(女子登録情報!$E:$E,MATCH($A54,女子登録情報!$O:$O,0))))</f>
        <v/>
      </c>
      <c r="D54" s="36" t="str">
        <f>IF($A54="","",IF($A54&lt;200000000,INDEX(男子登録情報!$N:$N,MATCH($A54,男子登録情報!$O:$O,0)),INDEX(女子登録情報!$N:$N,MATCH($A54,女子登録情報!$O:$O,0))))</f>
        <v/>
      </c>
      <c r="E54" s="36" t="str">
        <f>IF($A54="","",IF($A54&lt;200000000,INDEX(男子登録情報!$K:$K,MATCH($A54,男子登録情報!$O:$O,0)),INDEX(女子登録情報!$K:$K,MATCH($A54,女子登録情報!$O:$O,0))))</f>
        <v/>
      </c>
      <c r="F54" s="36" t="str">
        <f t="shared" si="0"/>
        <v/>
      </c>
      <c r="G54" s="36" t="str">
        <f>IF($A54="","",IF($A54&lt;200000000,INDEX(男子登録情報!$H:$H,MATCH($A54,男子登録情報!$O:$O,0)),INDEX(女子登録情報!$H:$H,MATCH($A54,女子登録情報!$O:$O,0))))</f>
        <v/>
      </c>
      <c r="H54" s="36" t="str">
        <f>IF($A54="","",IF($A54&lt;200000000,INDEX(男子登録情報!$B:$B,MATCH($A54,男子登録情報!$O:$O,0)),INDEX(女子登録情報!$B:$B,MATCH($A54,女子登録情報!$O:$O,0))))</f>
        <v/>
      </c>
      <c r="K54" s="36" t="str">
        <f>IF($A54="","",IF($A54&lt;200000000,INDEX(男子登録情報!$A:$A,MATCH($A54,男子登録情報!$O:$O,0)),INDEX(女子登録情報!$A:$A,MATCH($A54,女子登録情報!$O:$O,0))))</f>
        <v/>
      </c>
      <c r="L54" s="36" t="str">
        <f>IF($A54="","",INDEX(元マスター!$C:$C,MATCH($P54,元マスター!$AC:$AC,0)))&amp;""</f>
        <v/>
      </c>
      <c r="M54" s="36" t="str">
        <f>IF($A54="","",INDEX(元マスター!$D:$D,MATCH($P54,元マスター!$AC:$AC,0)))&amp;""</f>
        <v/>
      </c>
      <c r="N54" s="36" t="str">
        <f>IF($A54="","",INDEX(元マスター!$E:$E,MATCH($P54,元マスター!$AC:$AC,0)))&amp;""</f>
        <v/>
      </c>
      <c r="P54" s="36" t="str" cm="1">
        <f t="array" ref="P54">IFERROR(INDEX(元マスター!$AC:$AC,SMALL(IF(元マスター!$A$1:$A$400&lt;&gt;"",ROW($A$1:$A$400)),ROW())),"")</f>
        <v/>
      </c>
    </row>
    <row r="55" spans="1:16">
      <c r="A55" s="36" t="str" cm="1">
        <f t="array" ref="A55">IFERROR(INDEX(元マスター!$A:$A,SMALL(IF(元マスター!$A$1:$A$400&lt;&gt;"",ROW($A$1:$A$400)),ROW())),"")</f>
        <v/>
      </c>
      <c r="B55" s="36" t="str">
        <f>IF($A55="","",IF($A55&lt;200000000,INDEX(男子登録情報!$L:$L,MATCH($A55,男子登録情報!$O:$O,0)),INDEX(女子登録情報!$L:$L,MATCH($A55,女子登録情報!$O:$O,0))))</f>
        <v/>
      </c>
      <c r="C55" s="36" t="str">
        <f>IF($A55="","",IF($A55&lt;200000000,INDEX(男子登録情報!$E:$E,MATCH($A55,男子登録情報!$O:$O,0)),INDEX(女子登録情報!$E:$E,MATCH($A55,女子登録情報!$O:$O,0))))</f>
        <v/>
      </c>
      <c r="D55" s="36" t="str">
        <f>IF($A55="","",IF($A55&lt;200000000,INDEX(男子登録情報!$N:$N,MATCH($A55,男子登録情報!$O:$O,0)),INDEX(女子登録情報!$N:$N,MATCH($A55,女子登録情報!$O:$O,0))))</f>
        <v/>
      </c>
      <c r="E55" s="36" t="str">
        <f>IF($A55="","",IF($A55&lt;200000000,INDEX(男子登録情報!$K:$K,MATCH($A55,男子登録情報!$O:$O,0)),INDEX(女子登録情報!$K:$K,MATCH($A55,女子登録情報!$O:$O,0))))</f>
        <v/>
      </c>
      <c r="F55" s="36" t="str">
        <f t="shared" si="0"/>
        <v/>
      </c>
      <c r="G55" s="36" t="str">
        <f>IF($A55="","",IF($A55&lt;200000000,INDEX(男子登録情報!$H:$H,MATCH($A55,男子登録情報!$O:$O,0)),INDEX(女子登録情報!$H:$H,MATCH($A55,女子登録情報!$O:$O,0))))</f>
        <v/>
      </c>
      <c r="H55" s="36" t="str">
        <f>IF($A55="","",IF($A55&lt;200000000,INDEX(男子登録情報!$B:$B,MATCH($A55,男子登録情報!$O:$O,0)),INDEX(女子登録情報!$B:$B,MATCH($A55,女子登録情報!$O:$O,0))))</f>
        <v/>
      </c>
      <c r="K55" s="36" t="str">
        <f>IF($A55="","",IF($A55&lt;200000000,INDEX(男子登録情報!$A:$A,MATCH($A55,男子登録情報!$O:$O,0)),INDEX(女子登録情報!$A:$A,MATCH($A55,女子登録情報!$O:$O,0))))</f>
        <v/>
      </c>
      <c r="L55" s="36" t="str">
        <f>IF($A55="","",INDEX(元マスター!$C:$C,MATCH($P55,元マスター!$AC:$AC,0)))&amp;""</f>
        <v/>
      </c>
      <c r="M55" s="36" t="str">
        <f>IF($A55="","",INDEX(元マスター!$D:$D,MATCH($P55,元マスター!$AC:$AC,0)))&amp;""</f>
        <v/>
      </c>
      <c r="N55" s="36" t="str">
        <f>IF($A55="","",INDEX(元マスター!$E:$E,MATCH($P55,元マスター!$AC:$AC,0)))&amp;""</f>
        <v/>
      </c>
      <c r="P55" s="36" t="str" cm="1">
        <f t="array" ref="P55">IFERROR(INDEX(元マスター!$AC:$AC,SMALL(IF(元マスター!$A$1:$A$400&lt;&gt;"",ROW($A$1:$A$400)),ROW())),"")</f>
        <v/>
      </c>
    </row>
    <row r="56" spans="1:16">
      <c r="A56" s="36" t="str" cm="1">
        <f t="array" ref="A56">IFERROR(INDEX(元マスター!$A:$A,SMALL(IF(元マスター!$A$1:$A$400&lt;&gt;"",ROW($A$1:$A$400)),ROW())),"")</f>
        <v/>
      </c>
      <c r="B56" s="36" t="str">
        <f>IF($A56="","",IF($A56&lt;200000000,INDEX(男子登録情報!$L:$L,MATCH($A56,男子登録情報!$O:$O,0)),INDEX(女子登録情報!$L:$L,MATCH($A56,女子登録情報!$O:$O,0))))</f>
        <v/>
      </c>
      <c r="C56" s="36" t="str">
        <f>IF($A56="","",IF($A56&lt;200000000,INDEX(男子登録情報!$E:$E,MATCH($A56,男子登録情報!$O:$O,0)),INDEX(女子登録情報!$E:$E,MATCH($A56,女子登録情報!$O:$O,0))))</f>
        <v/>
      </c>
      <c r="D56" s="36" t="str">
        <f>IF($A56="","",IF($A56&lt;200000000,INDEX(男子登録情報!$N:$N,MATCH($A56,男子登録情報!$O:$O,0)),INDEX(女子登録情報!$N:$N,MATCH($A56,女子登録情報!$O:$O,0))))</f>
        <v/>
      </c>
      <c r="E56" s="36" t="str">
        <f>IF($A56="","",IF($A56&lt;200000000,INDEX(男子登録情報!$K:$K,MATCH($A56,男子登録情報!$O:$O,0)),INDEX(女子登録情報!$K:$K,MATCH($A56,女子登録情報!$O:$O,0))))</f>
        <v/>
      </c>
      <c r="F56" s="36" t="str">
        <f t="shared" si="0"/>
        <v/>
      </c>
      <c r="G56" s="36" t="str">
        <f>IF($A56="","",IF($A56&lt;200000000,INDEX(男子登録情報!$H:$H,MATCH($A56,男子登録情報!$O:$O,0)),INDEX(女子登録情報!$H:$H,MATCH($A56,女子登録情報!$O:$O,0))))</f>
        <v/>
      </c>
      <c r="H56" s="36" t="str">
        <f>IF($A56="","",IF($A56&lt;200000000,INDEX(男子登録情報!$B:$B,MATCH($A56,男子登録情報!$O:$O,0)),INDEX(女子登録情報!$B:$B,MATCH($A56,女子登録情報!$O:$O,0))))</f>
        <v/>
      </c>
      <c r="K56" s="36" t="str">
        <f>IF($A56="","",IF($A56&lt;200000000,INDEX(男子登録情報!$A:$A,MATCH($A56,男子登録情報!$O:$O,0)),INDEX(女子登録情報!$A:$A,MATCH($A56,女子登録情報!$O:$O,0))))</f>
        <v/>
      </c>
      <c r="L56" s="36" t="str">
        <f>IF($A56="","",INDEX(元マスター!$C:$C,MATCH($P56,元マスター!$AC:$AC,0)))&amp;""</f>
        <v/>
      </c>
      <c r="M56" s="36" t="str">
        <f>IF($A56="","",INDEX(元マスター!$D:$D,MATCH($P56,元マスター!$AC:$AC,0)))&amp;""</f>
        <v/>
      </c>
      <c r="N56" s="36" t="str">
        <f>IF($A56="","",INDEX(元マスター!$E:$E,MATCH($P56,元マスター!$AC:$AC,0)))&amp;""</f>
        <v/>
      </c>
      <c r="P56" s="36" t="str" cm="1">
        <f t="array" ref="P56">IFERROR(INDEX(元マスター!$AC:$AC,SMALL(IF(元マスター!$A$1:$A$400&lt;&gt;"",ROW($A$1:$A$400)),ROW())),"")</f>
        <v/>
      </c>
    </row>
    <row r="57" spans="1:16">
      <c r="A57" s="36" t="str" cm="1">
        <f t="array" ref="A57">IFERROR(INDEX(元マスター!$A:$A,SMALL(IF(元マスター!$A$1:$A$400&lt;&gt;"",ROW($A$1:$A$400)),ROW())),"")</f>
        <v/>
      </c>
      <c r="B57" s="36" t="str">
        <f>IF($A57="","",IF($A57&lt;200000000,INDEX(男子登録情報!$L:$L,MATCH($A57,男子登録情報!$O:$O,0)),INDEX(女子登録情報!$L:$L,MATCH($A57,女子登録情報!$O:$O,0))))</f>
        <v/>
      </c>
      <c r="C57" s="36" t="str">
        <f>IF($A57="","",IF($A57&lt;200000000,INDEX(男子登録情報!$E:$E,MATCH($A57,男子登録情報!$O:$O,0)),INDEX(女子登録情報!$E:$E,MATCH($A57,女子登録情報!$O:$O,0))))</f>
        <v/>
      </c>
      <c r="D57" s="36" t="str">
        <f>IF($A57="","",IF($A57&lt;200000000,INDEX(男子登録情報!$N:$N,MATCH($A57,男子登録情報!$O:$O,0)),INDEX(女子登録情報!$N:$N,MATCH($A57,女子登録情報!$O:$O,0))))</f>
        <v/>
      </c>
      <c r="E57" s="36" t="str">
        <f>IF($A57="","",IF($A57&lt;200000000,INDEX(男子登録情報!$K:$K,MATCH($A57,男子登録情報!$O:$O,0)),INDEX(女子登録情報!$K:$K,MATCH($A57,女子登録情報!$O:$O,0))))</f>
        <v/>
      </c>
      <c r="F57" s="36" t="str">
        <f t="shared" si="0"/>
        <v/>
      </c>
      <c r="G57" s="36" t="str">
        <f>IF($A57="","",IF($A57&lt;200000000,INDEX(男子登録情報!$H:$H,MATCH($A57,男子登録情報!$O:$O,0)),INDEX(女子登録情報!$H:$H,MATCH($A57,女子登録情報!$O:$O,0))))</f>
        <v/>
      </c>
      <c r="H57" s="36" t="str">
        <f>IF($A57="","",IF($A57&lt;200000000,INDEX(男子登録情報!$B:$B,MATCH($A57,男子登録情報!$O:$O,0)),INDEX(女子登録情報!$B:$B,MATCH($A57,女子登録情報!$O:$O,0))))</f>
        <v/>
      </c>
      <c r="K57" s="36" t="str">
        <f>IF($A57="","",IF($A57&lt;200000000,INDEX(男子登録情報!$A:$A,MATCH($A57,男子登録情報!$O:$O,0)),INDEX(女子登録情報!$A:$A,MATCH($A57,女子登録情報!$O:$O,0))))</f>
        <v/>
      </c>
      <c r="L57" s="36" t="str">
        <f>IF($A57="","",INDEX(元マスター!$C:$C,MATCH($P57,元マスター!$AC:$AC,0)))&amp;""</f>
        <v/>
      </c>
      <c r="M57" s="36" t="str">
        <f>IF($A57="","",INDEX(元マスター!$D:$D,MATCH($P57,元マスター!$AC:$AC,0)))&amp;""</f>
        <v/>
      </c>
      <c r="N57" s="36" t="str">
        <f>IF($A57="","",INDEX(元マスター!$E:$E,MATCH($P57,元マスター!$AC:$AC,0)))&amp;""</f>
        <v/>
      </c>
      <c r="P57" s="36" t="str" cm="1">
        <f t="array" ref="P57">IFERROR(INDEX(元マスター!$AC:$AC,SMALL(IF(元マスター!$A$1:$A$400&lt;&gt;"",ROW($A$1:$A$400)),ROW())),"")</f>
        <v/>
      </c>
    </row>
    <row r="58" spans="1:16">
      <c r="A58" s="36" t="str" cm="1">
        <f t="array" ref="A58">IFERROR(INDEX(元マスター!$A:$A,SMALL(IF(元マスター!$A$1:$A$400&lt;&gt;"",ROW($A$1:$A$400)),ROW())),"")</f>
        <v/>
      </c>
      <c r="B58" s="36" t="str">
        <f>IF($A58="","",IF($A58&lt;200000000,INDEX(男子登録情報!$L:$L,MATCH($A58,男子登録情報!$O:$O,0)),INDEX(女子登録情報!$L:$L,MATCH($A58,女子登録情報!$O:$O,0))))</f>
        <v/>
      </c>
      <c r="C58" s="36" t="str">
        <f>IF($A58="","",IF($A58&lt;200000000,INDEX(男子登録情報!$E:$E,MATCH($A58,男子登録情報!$O:$O,0)),INDEX(女子登録情報!$E:$E,MATCH($A58,女子登録情報!$O:$O,0))))</f>
        <v/>
      </c>
      <c r="D58" s="36" t="str">
        <f>IF($A58="","",IF($A58&lt;200000000,INDEX(男子登録情報!$N:$N,MATCH($A58,男子登録情報!$O:$O,0)),INDEX(女子登録情報!$N:$N,MATCH($A58,女子登録情報!$O:$O,0))))</f>
        <v/>
      </c>
      <c r="E58" s="36" t="str">
        <f>IF($A58="","",IF($A58&lt;200000000,INDEX(男子登録情報!$K:$K,MATCH($A58,男子登録情報!$O:$O,0)),INDEX(女子登録情報!$K:$K,MATCH($A58,女子登録情報!$O:$O,0))))</f>
        <v/>
      </c>
      <c r="F58" s="36" t="str">
        <f t="shared" si="0"/>
        <v/>
      </c>
      <c r="G58" s="36" t="str">
        <f>IF($A58="","",IF($A58&lt;200000000,INDEX(男子登録情報!$H:$H,MATCH($A58,男子登録情報!$O:$O,0)),INDEX(女子登録情報!$H:$H,MATCH($A58,女子登録情報!$O:$O,0))))</f>
        <v/>
      </c>
      <c r="H58" s="36" t="str">
        <f>IF($A58="","",IF($A58&lt;200000000,INDEX(男子登録情報!$B:$B,MATCH($A58,男子登録情報!$O:$O,0)),INDEX(女子登録情報!$B:$B,MATCH($A58,女子登録情報!$O:$O,0))))</f>
        <v/>
      </c>
      <c r="K58" s="36" t="str">
        <f>IF($A58="","",IF($A58&lt;200000000,INDEX(男子登録情報!$A:$A,MATCH($A58,男子登録情報!$O:$O,0)),INDEX(女子登録情報!$A:$A,MATCH($A58,女子登録情報!$O:$O,0))))</f>
        <v/>
      </c>
      <c r="L58" s="36" t="str">
        <f>IF($A58="","",INDEX(元マスター!$C:$C,MATCH($P58,元マスター!$AC:$AC,0)))&amp;""</f>
        <v/>
      </c>
      <c r="M58" s="36" t="str">
        <f>IF($A58="","",INDEX(元マスター!$D:$D,MATCH($P58,元マスター!$AC:$AC,0)))&amp;""</f>
        <v/>
      </c>
      <c r="N58" s="36" t="str">
        <f>IF($A58="","",INDEX(元マスター!$E:$E,MATCH($P58,元マスター!$AC:$AC,0)))&amp;""</f>
        <v/>
      </c>
      <c r="P58" s="36" t="str" cm="1">
        <f t="array" ref="P58">IFERROR(INDEX(元マスター!$AC:$AC,SMALL(IF(元マスター!$A$1:$A$400&lt;&gt;"",ROW($A$1:$A$400)),ROW())),"")</f>
        <v/>
      </c>
    </row>
    <row r="59" spans="1:16">
      <c r="A59" s="36" t="str" cm="1">
        <f t="array" ref="A59">IFERROR(INDEX(元マスター!$A:$A,SMALL(IF(元マスター!$A$1:$A$400&lt;&gt;"",ROW($A$1:$A$400)),ROW())),"")</f>
        <v/>
      </c>
      <c r="B59" s="36" t="str">
        <f>IF($A59="","",IF($A59&lt;200000000,INDEX(男子登録情報!$L:$L,MATCH($A59,男子登録情報!$O:$O,0)),INDEX(女子登録情報!$L:$L,MATCH($A59,女子登録情報!$O:$O,0))))</f>
        <v/>
      </c>
      <c r="C59" s="36" t="str">
        <f>IF($A59="","",IF($A59&lt;200000000,INDEX(男子登録情報!$E:$E,MATCH($A59,男子登録情報!$O:$O,0)),INDEX(女子登録情報!$E:$E,MATCH($A59,女子登録情報!$O:$O,0))))</f>
        <v/>
      </c>
      <c r="D59" s="36" t="str">
        <f>IF($A59="","",IF($A59&lt;200000000,INDEX(男子登録情報!$N:$N,MATCH($A59,男子登録情報!$O:$O,0)),INDEX(女子登録情報!$N:$N,MATCH($A59,女子登録情報!$O:$O,0))))</f>
        <v/>
      </c>
      <c r="E59" s="36" t="str">
        <f>IF($A59="","",IF($A59&lt;200000000,INDEX(男子登録情報!$K:$K,MATCH($A59,男子登録情報!$O:$O,0)),INDEX(女子登録情報!$K:$K,MATCH($A59,女子登録情報!$O:$O,0))))</f>
        <v/>
      </c>
      <c r="F59" s="36" t="str">
        <f t="shared" si="0"/>
        <v/>
      </c>
      <c r="G59" s="36" t="str">
        <f>IF($A59="","",IF($A59&lt;200000000,INDEX(男子登録情報!$H:$H,MATCH($A59,男子登録情報!$O:$O,0)),INDEX(女子登録情報!$H:$H,MATCH($A59,女子登録情報!$O:$O,0))))</f>
        <v/>
      </c>
      <c r="H59" s="36" t="str">
        <f>IF($A59="","",IF($A59&lt;200000000,INDEX(男子登録情報!$B:$B,MATCH($A59,男子登録情報!$O:$O,0)),INDEX(女子登録情報!$B:$B,MATCH($A59,女子登録情報!$O:$O,0))))</f>
        <v/>
      </c>
      <c r="K59" s="36" t="str">
        <f>IF($A59="","",IF($A59&lt;200000000,INDEX(男子登録情報!$A:$A,MATCH($A59,男子登録情報!$O:$O,0)),INDEX(女子登録情報!$A:$A,MATCH($A59,女子登録情報!$O:$O,0))))</f>
        <v/>
      </c>
      <c r="L59" s="36" t="str">
        <f>IF($A59="","",INDEX(元マスター!$C:$C,MATCH($P59,元マスター!$AC:$AC,0)))&amp;""</f>
        <v/>
      </c>
      <c r="M59" s="36" t="str">
        <f>IF($A59="","",INDEX(元マスター!$D:$D,MATCH($P59,元マスター!$AC:$AC,0)))&amp;""</f>
        <v/>
      </c>
      <c r="N59" s="36" t="str">
        <f>IF($A59="","",INDEX(元マスター!$E:$E,MATCH($P59,元マスター!$AC:$AC,0)))&amp;""</f>
        <v/>
      </c>
      <c r="P59" s="36" t="str" cm="1">
        <f t="array" ref="P59">IFERROR(INDEX(元マスター!$AC:$AC,SMALL(IF(元マスター!$A$1:$A$400&lt;&gt;"",ROW($A$1:$A$400)),ROW())),"")</f>
        <v/>
      </c>
    </row>
    <row r="60" spans="1:16">
      <c r="A60" s="36" t="str" cm="1">
        <f t="array" ref="A60">IFERROR(INDEX(元マスター!$A:$A,SMALL(IF(元マスター!$A$1:$A$400&lt;&gt;"",ROW($A$1:$A$400)),ROW())),"")</f>
        <v/>
      </c>
      <c r="B60" s="36" t="str">
        <f>IF($A60="","",IF($A60&lt;200000000,INDEX(男子登録情報!$L:$L,MATCH($A60,男子登録情報!$O:$O,0)),INDEX(女子登録情報!$L:$L,MATCH($A60,女子登録情報!$O:$O,0))))</f>
        <v/>
      </c>
      <c r="C60" s="36" t="str">
        <f>IF($A60="","",IF($A60&lt;200000000,INDEX(男子登録情報!$E:$E,MATCH($A60,男子登録情報!$O:$O,0)),INDEX(女子登録情報!$E:$E,MATCH($A60,女子登録情報!$O:$O,0))))</f>
        <v/>
      </c>
      <c r="D60" s="36" t="str">
        <f>IF($A60="","",IF($A60&lt;200000000,INDEX(男子登録情報!$N:$N,MATCH($A60,男子登録情報!$O:$O,0)),INDEX(女子登録情報!$N:$N,MATCH($A60,女子登録情報!$O:$O,0))))</f>
        <v/>
      </c>
      <c r="E60" s="36" t="str">
        <f>IF($A60="","",IF($A60&lt;200000000,INDEX(男子登録情報!$K:$K,MATCH($A60,男子登録情報!$O:$O,0)),INDEX(女子登録情報!$K:$K,MATCH($A60,女子登録情報!$O:$O,0))))</f>
        <v/>
      </c>
      <c r="F60" s="36" t="str">
        <f t="shared" si="0"/>
        <v/>
      </c>
      <c r="G60" s="36" t="str">
        <f>IF($A60="","",IF($A60&lt;200000000,INDEX(男子登録情報!$H:$H,MATCH($A60,男子登録情報!$O:$O,0)),INDEX(女子登録情報!$H:$H,MATCH($A60,女子登録情報!$O:$O,0))))</f>
        <v/>
      </c>
      <c r="H60" s="36" t="str">
        <f>IF($A60="","",IF($A60&lt;200000000,INDEX(男子登録情報!$B:$B,MATCH($A60,男子登録情報!$O:$O,0)),INDEX(女子登録情報!$B:$B,MATCH($A60,女子登録情報!$O:$O,0))))</f>
        <v/>
      </c>
      <c r="K60" s="36" t="str">
        <f>IF($A60="","",IF($A60&lt;200000000,INDEX(男子登録情報!$A:$A,MATCH($A60,男子登録情報!$O:$O,0)),INDEX(女子登録情報!$A:$A,MATCH($A60,女子登録情報!$O:$O,0))))</f>
        <v/>
      </c>
      <c r="L60" s="36" t="str">
        <f>IF($A60="","",INDEX(元マスター!$C:$C,MATCH($P60,元マスター!$AC:$AC,0)))&amp;""</f>
        <v/>
      </c>
      <c r="M60" s="36" t="str">
        <f>IF($A60="","",INDEX(元マスター!$D:$D,MATCH($P60,元マスター!$AC:$AC,0)))&amp;""</f>
        <v/>
      </c>
      <c r="N60" s="36" t="str">
        <f>IF($A60="","",INDEX(元マスター!$E:$E,MATCH($P60,元マスター!$AC:$AC,0)))&amp;""</f>
        <v/>
      </c>
      <c r="P60" s="36" t="str" cm="1">
        <f t="array" ref="P60">IFERROR(INDEX(元マスター!$AC:$AC,SMALL(IF(元マスター!$A$1:$A$400&lt;&gt;"",ROW($A$1:$A$400)),ROW())),"")</f>
        <v/>
      </c>
    </row>
    <row r="61" spans="1:16">
      <c r="A61" s="36" t="str" cm="1">
        <f t="array" ref="A61">IFERROR(INDEX(元マスター!$A:$A,SMALL(IF(元マスター!$A$1:$A$400&lt;&gt;"",ROW($A$1:$A$400)),ROW())),"")</f>
        <v/>
      </c>
      <c r="B61" s="36" t="str">
        <f>IF($A61="","",IF($A61&lt;200000000,INDEX(男子登録情報!$L:$L,MATCH($A61,男子登録情報!$O:$O,0)),INDEX(女子登録情報!$L:$L,MATCH($A61,女子登録情報!$O:$O,0))))</f>
        <v/>
      </c>
      <c r="C61" s="36" t="str">
        <f>IF($A61="","",IF($A61&lt;200000000,INDEX(男子登録情報!$E:$E,MATCH($A61,男子登録情報!$O:$O,0)),INDEX(女子登録情報!$E:$E,MATCH($A61,女子登録情報!$O:$O,0))))</f>
        <v/>
      </c>
      <c r="D61" s="36" t="str">
        <f>IF($A61="","",IF($A61&lt;200000000,INDEX(男子登録情報!$N:$N,MATCH($A61,男子登録情報!$O:$O,0)),INDEX(女子登録情報!$N:$N,MATCH($A61,女子登録情報!$O:$O,0))))</f>
        <v/>
      </c>
      <c r="E61" s="36" t="str">
        <f>IF($A61="","",IF($A61&lt;200000000,INDEX(男子登録情報!$K:$K,MATCH($A61,男子登録情報!$O:$O,0)),INDEX(女子登録情報!$K:$K,MATCH($A61,女子登録情報!$O:$O,0))))</f>
        <v/>
      </c>
      <c r="F61" s="36" t="str">
        <f t="shared" si="0"/>
        <v/>
      </c>
      <c r="G61" s="36" t="str">
        <f>IF($A61="","",IF($A61&lt;200000000,INDEX(男子登録情報!$H:$H,MATCH($A61,男子登録情報!$O:$O,0)),INDEX(女子登録情報!$H:$H,MATCH($A61,女子登録情報!$O:$O,0))))</f>
        <v/>
      </c>
      <c r="H61" s="36" t="str">
        <f>IF($A61="","",IF($A61&lt;200000000,INDEX(男子登録情報!$B:$B,MATCH($A61,男子登録情報!$O:$O,0)),INDEX(女子登録情報!$B:$B,MATCH($A61,女子登録情報!$O:$O,0))))</f>
        <v/>
      </c>
      <c r="K61" s="36" t="str">
        <f>IF($A61="","",IF($A61&lt;200000000,INDEX(男子登録情報!$A:$A,MATCH($A61,男子登録情報!$O:$O,0)),INDEX(女子登録情報!$A:$A,MATCH($A61,女子登録情報!$O:$O,0))))</f>
        <v/>
      </c>
      <c r="L61" s="36" t="str">
        <f>IF($A61="","",INDEX(元マスター!$C:$C,MATCH($P61,元マスター!$AC:$AC,0)))&amp;""</f>
        <v/>
      </c>
      <c r="M61" s="36" t="str">
        <f>IF($A61="","",INDEX(元マスター!$D:$D,MATCH($P61,元マスター!$AC:$AC,0)))&amp;""</f>
        <v/>
      </c>
      <c r="N61" s="36" t="str">
        <f>IF($A61="","",INDEX(元マスター!$E:$E,MATCH($P61,元マスター!$AC:$AC,0)))&amp;""</f>
        <v/>
      </c>
      <c r="P61" s="36" t="str" cm="1">
        <f t="array" ref="P61">IFERROR(INDEX(元マスター!$AC:$AC,SMALL(IF(元マスター!$A$1:$A$400&lt;&gt;"",ROW($A$1:$A$400)),ROW())),"")</f>
        <v/>
      </c>
    </row>
    <row r="62" spans="1:16">
      <c r="A62" s="36" t="str" cm="1">
        <f t="array" ref="A62">IFERROR(INDEX(元マスター!$A:$A,SMALL(IF(元マスター!$A$1:$A$400&lt;&gt;"",ROW($A$1:$A$400)),ROW())),"")</f>
        <v/>
      </c>
      <c r="B62" s="36" t="str">
        <f>IF($A62="","",IF($A62&lt;200000000,INDEX(男子登録情報!$L:$L,MATCH($A62,男子登録情報!$O:$O,0)),INDEX(女子登録情報!$L:$L,MATCH($A62,女子登録情報!$O:$O,0))))</f>
        <v/>
      </c>
      <c r="C62" s="36" t="str">
        <f>IF($A62="","",IF($A62&lt;200000000,INDEX(男子登録情報!$E:$E,MATCH($A62,男子登録情報!$O:$O,0)),INDEX(女子登録情報!$E:$E,MATCH($A62,女子登録情報!$O:$O,0))))</f>
        <v/>
      </c>
      <c r="D62" s="36" t="str">
        <f>IF($A62="","",IF($A62&lt;200000000,INDEX(男子登録情報!$N:$N,MATCH($A62,男子登録情報!$O:$O,0)),INDEX(女子登録情報!$N:$N,MATCH($A62,女子登録情報!$O:$O,0))))</f>
        <v/>
      </c>
      <c r="E62" s="36" t="str">
        <f>IF($A62="","",IF($A62&lt;200000000,INDEX(男子登録情報!$K:$K,MATCH($A62,男子登録情報!$O:$O,0)),INDEX(女子登録情報!$K:$K,MATCH($A62,女子登録情報!$O:$O,0))))</f>
        <v/>
      </c>
      <c r="F62" s="36" t="str">
        <f t="shared" si="0"/>
        <v/>
      </c>
      <c r="G62" s="36" t="str">
        <f>IF($A62="","",IF($A62&lt;200000000,INDEX(男子登録情報!$H:$H,MATCH($A62,男子登録情報!$O:$O,0)),INDEX(女子登録情報!$H:$H,MATCH($A62,女子登録情報!$O:$O,0))))</f>
        <v/>
      </c>
      <c r="H62" s="36" t="str">
        <f>IF($A62="","",IF($A62&lt;200000000,INDEX(男子登録情報!$B:$B,MATCH($A62,男子登録情報!$O:$O,0)),INDEX(女子登録情報!$B:$B,MATCH($A62,女子登録情報!$O:$O,0))))</f>
        <v/>
      </c>
      <c r="K62" s="36" t="str">
        <f>IF($A62="","",IF($A62&lt;200000000,INDEX(男子登録情報!$A:$A,MATCH($A62,男子登録情報!$O:$O,0)),INDEX(女子登録情報!$A:$A,MATCH($A62,女子登録情報!$O:$O,0))))</f>
        <v/>
      </c>
      <c r="L62" s="36" t="str">
        <f>IF($A62="","",INDEX(元マスター!$C:$C,MATCH($P62,元マスター!$AC:$AC,0)))&amp;""</f>
        <v/>
      </c>
      <c r="M62" s="36" t="str">
        <f>IF($A62="","",INDEX(元マスター!$D:$D,MATCH($P62,元マスター!$AC:$AC,0)))&amp;""</f>
        <v/>
      </c>
      <c r="N62" s="36" t="str">
        <f>IF($A62="","",INDEX(元マスター!$E:$E,MATCH($P62,元マスター!$AC:$AC,0)))&amp;""</f>
        <v/>
      </c>
      <c r="P62" s="36" t="str" cm="1">
        <f t="array" ref="P62">IFERROR(INDEX(元マスター!$AC:$AC,SMALL(IF(元マスター!$A$1:$A$400&lt;&gt;"",ROW($A$1:$A$400)),ROW())),"")</f>
        <v/>
      </c>
    </row>
    <row r="63" spans="1:16">
      <c r="A63" s="36" t="str" cm="1">
        <f t="array" ref="A63">IFERROR(INDEX(元マスター!$A:$A,SMALL(IF(元マスター!$A$1:$A$400&lt;&gt;"",ROW($A$1:$A$400)),ROW())),"")</f>
        <v/>
      </c>
      <c r="B63" s="36" t="str">
        <f>IF($A63="","",IF($A63&lt;200000000,INDEX(男子登録情報!$L:$L,MATCH($A63,男子登録情報!$O:$O,0)),INDEX(女子登録情報!$L:$L,MATCH($A63,女子登録情報!$O:$O,0))))</f>
        <v/>
      </c>
      <c r="C63" s="36" t="str">
        <f>IF($A63="","",IF($A63&lt;200000000,INDEX(男子登録情報!$E:$E,MATCH($A63,男子登録情報!$O:$O,0)),INDEX(女子登録情報!$E:$E,MATCH($A63,女子登録情報!$O:$O,0))))</f>
        <v/>
      </c>
      <c r="D63" s="36" t="str">
        <f>IF($A63="","",IF($A63&lt;200000000,INDEX(男子登録情報!$N:$N,MATCH($A63,男子登録情報!$O:$O,0)),INDEX(女子登録情報!$N:$N,MATCH($A63,女子登録情報!$O:$O,0))))</f>
        <v/>
      </c>
      <c r="E63" s="36" t="str">
        <f>IF($A63="","",IF($A63&lt;200000000,INDEX(男子登録情報!$K:$K,MATCH($A63,男子登録情報!$O:$O,0)),INDEX(女子登録情報!$K:$K,MATCH($A63,女子登録情報!$O:$O,0))))</f>
        <v/>
      </c>
      <c r="F63" s="36" t="str">
        <f t="shared" si="0"/>
        <v/>
      </c>
      <c r="G63" s="36" t="str">
        <f>IF($A63="","",IF($A63&lt;200000000,INDEX(男子登録情報!$H:$H,MATCH($A63,男子登録情報!$O:$O,0)),INDEX(女子登録情報!$H:$H,MATCH($A63,女子登録情報!$O:$O,0))))</f>
        <v/>
      </c>
      <c r="H63" s="36" t="str">
        <f>IF($A63="","",IF($A63&lt;200000000,INDEX(男子登録情報!$B:$B,MATCH($A63,男子登録情報!$O:$O,0)),INDEX(女子登録情報!$B:$B,MATCH($A63,女子登録情報!$O:$O,0))))</f>
        <v/>
      </c>
      <c r="K63" s="36" t="str">
        <f>IF($A63="","",IF($A63&lt;200000000,INDEX(男子登録情報!$A:$A,MATCH($A63,男子登録情報!$O:$O,0)),INDEX(女子登録情報!$A:$A,MATCH($A63,女子登録情報!$O:$O,0))))</f>
        <v/>
      </c>
      <c r="L63" s="36" t="str">
        <f>IF($A63="","",INDEX(元マスター!$C:$C,MATCH($P63,元マスター!$AC:$AC,0)))&amp;""</f>
        <v/>
      </c>
      <c r="M63" s="36" t="str">
        <f>IF($A63="","",INDEX(元マスター!$D:$D,MATCH($P63,元マスター!$AC:$AC,0)))&amp;""</f>
        <v/>
      </c>
      <c r="N63" s="36" t="str">
        <f>IF($A63="","",INDEX(元マスター!$E:$E,MATCH($P63,元マスター!$AC:$AC,0)))&amp;""</f>
        <v/>
      </c>
      <c r="P63" s="36" t="str" cm="1">
        <f t="array" ref="P63">IFERROR(INDEX(元マスター!$AC:$AC,SMALL(IF(元マスター!$A$1:$A$400&lt;&gt;"",ROW($A$1:$A$400)),ROW())),"")</f>
        <v/>
      </c>
    </row>
    <row r="64" spans="1:16">
      <c r="A64" s="36" t="str" cm="1">
        <f t="array" ref="A64">IFERROR(INDEX(元マスター!$A:$A,SMALL(IF(元マスター!$A$1:$A$400&lt;&gt;"",ROW($A$1:$A$400)),ROW())),"")</f>
        <v/>
      </c>
      <c r="B64" s="36" t="str">
        <f>IF($A64="","",IF($A64&lt;200000000,INDEX(男子登録情報!$L:$L,MATCH($A64,男子登録情報!$O:$O,0)),INDEX(女子登録情報!$L:$L,MATCH($A64,女子登録情報!$O:$O,0))))</f>
        <v/>
      </c>
      <c r="C64" s="36" t="str">
        <f>IF($A64="","",IF($A64&lt;200000000,INDEX(男子登録情報!$E:$E,MATCH($A64,男子登録情報!$O:$O,0)),INDEX(女子登録情報!$E:$E,MATCH($A64,女子登録情報!$O:$O,0))))</f>
        <v/>
      </c>
      <c r="D64" s="36" t="str">
        <f>IF($A64="","",IF($A64&lt;200000000,INDEX(男子登録情報!$N:$N,MATCH($A64,男子登録情報!$O:$O,0)),INDEX(女子登録情報!$N:$N,MATCH($A64,女子登録情報!$O:$O,0))))</f>
        <v/>
      </c>
      <c r="E64" s="36" t="str">
        <f>IF($A64="","",IF($A64&lt;200000000,INDEX(男子登録情報!$K:$K,MATCH($A64,男子登録情報!$O:$O,0)),INDEX(女子登録情報!$K:$K,MATCH($A64,女子登録情報!$O:$O,0))))</f>
        <v/>
      </c>
      <c r="F64" s="36" t="str">
        <f t="shared" si="0"/>
        <v/>
      </c>
      <c r="G64" s="36" t="str">
        <f>IF($A64="","",IF($A64&lt;200000000,INDEX(男子登録情報!$H:$H,MATCH($A64,男子登録情報!$O:$O,0)),INDEX(女子登録情報!$H:$H,MATCH($A64,女子登録情報!$O:$O,0))))</f>
        <v/>
      </c>
      <c r="H64" s="36" t="str">
        <f>IF($A64="","",IF($A64&lt;200000000,INDEX(男子登録情報!$B:$B,MATCH($A64,男子登録情報!$O:$O,0)),INDEX(女子登録情報!$B:$B,MATCH($A64,女子登録情報!$O:$O,0))))</f>
        <v/>
      </c>
      <c r="K64" s="36" t="str">
        <f>IF($A64="","",IF($A64&lt;200000000,INDEX(男子登録情報!$A:$A,MATCH($A64,男子登録情報!$O:$O,0)),INDEX(女子登録情報!$A:$A,MATCH($A64,女子登録情報!$O:$O,0))))</f>
        <v/>
      </c>
      <c r="L64" s="36" t="str">
        <f>IF($A64="","",INDEX(元マスター!$C:$C,MATCH($P64,元マスター!$AC:$AC,0)))&amp;""</f>
        <v/>
      </c>
      <c r="M64" s="36" t="str">
        <f>IF($A64="","",INDEX(元マスター!$D:$D,MATCH($P64,元マスター!$AC:$AC,0)))&amp;""</f>
        <v/>
      </c>
      <c r="N64" s="36" t="str">
        <f>IF($A64="","",INDEX(元マスター!$E:$E,MATCH($P64,元マスター!$AC:$AC,0)))&amp;""</f>
        <v/>
      </c>
      <c r="P64" s="36" t="str" cm="1">
        <f t="array" ref="P64">IFERROR(INDEX(元マスター!$AC:$AC,SMALL(IF(元マスター!$A$1:$A$400&lt;&gt;"",ROW($A$1:$A$400)),ROW())),"")</f>
        <v/>
      </c>
    </row>
    <row r="65" spans="1:16">
      <c r="A65" s="36" t="str" cm="1">
        <f t="array" ref="A65">IFERROR(INDEX(元マスター!$A:$A,SMALL(IF(元マスター!$A$1:$A$400&lt;&gt;"",ROW($A$1:$A$400)),ROW())),"")</f>
        <v/>
      </c>
      <c r="B65" s="36" t="str">
        <f>IF($A65="","",IF($A65&lt;200000000,INDEX(男子登録情報!$L:$L,MATCH($A65,男子登録情報!$O:$O,0)),INDEX(女子登録情報!$L:$L,MATCH($A65,女子登録情報!$O:$O,0))))</f>
        <v/>
      </c>
      <c r="C65" s="36" t="str">
        <f>IF($A65="","",IF($A65&lt;200000000,INDEX(男子登録情報!$E:$E,MATCH($A65,男子登録情報!$O:$O,0)),INDEX(女子登録情報!$E:$E,MATCH($A65,女子登録情報!$O:$O,0))))</f>
        <v/>
      </c>
      <c r="D65" s="36" t="str">
        <f>IF($A65="","",IF($A65&lt;200000000,INDEX(男子登録情報!$N:$N,MATCH($A65,男子登録情報!$O:$O,0)),INDEX(女子登録情報!$N:$N,MATCH($A65,女子登録情報!$O:$O,0))))</f>
        <v/>
      </c>
      <c r="E65" s="36" t="str">
        <f>IF($A65="","",IF($A65&lt;200000000,INDEX(男子登録情報!$K:$K,MATCH($A65,男子登録情報!$O:$O,0)),INDEX(女子登録情報!$K:$K,MATCH($A65,女子登録情報!$O:$O,0))))</f>
        <v/>
      </c>
      <c r="F65" s="36" t="str">
        <f t="shared" si="0"/>
        <v/>
      </c>
      <c r="G65" s="36" t="str">
        <f>IF($A65="","",IF($A65&lt;200000000,INDEX(男子登録情報!$H:$H,MATCH($A65,男子登録情報!$O:$O,0)),INDEX(女子登録情報!$H:$H,MATCH($A65,女子登録情報!$O:$O,0))))</f>
        <v/>
      </c>
      <c r="H65" s="36" t="str">
        <f>IF($A65="","",IF($A65&lt;200000000,INDEX(男子登録情報!$B:$B,MATCH($A65,男子登録情報!$O:$O,0)),INDEX(女子登録情報!$B:$B,MATCH($A65,女子登録情報!$O:$O,0))))</f>
        <v/>
      </c>
      <c r="K65" s="36" t="str">
        <f>IF($A65="","",IF($A65&lt;200000000,INDEX(男子登録情報!$A:$A,MATCH($A65,男子登録情報!$O:$O,0)),INDEX(女子登録情報!$A:$A,MATCH($A65,女子登録情報!$O:$O,0))))</f>
        <v/>
      </c>
      <c r="L65" s="36" t="str">
        <f>IF($A65="","",INDEX(元マスター!$C:$C,MATCH($P65,元マスター!$AC:$AC,0)))&amp;""</f>
        <v/>
      </c>
      <c r="M65" s="36" t="str">
        <f>IF($A65="","",INDEX(元マスター!$D:$D,MATCH($P65,元マスター!$AC:$AC,0)))&amp;""</f>
        <v/>
      </c>
      <c r="N65" s="36" t="str">
        <f>IF($A65="","",INDEX(元マスター!$E:$E,MATCH($P65,元マスター!$AC:$AC,0)))&amp;""</f>
        <v/>
      </c>
      <c r="P65" s="36" t="str" cm="1">
        <f t="array" ref="P65">IFERROR(INDEX(元マスター!$AC:$AC,SMALL(IF(元マスター!$A$1:$A$400&lt;&gt;"",ROW($A$1:$A$400)),ROW())),"")</f>
        <v/>
      </c>
    </row>
    <row r="66" spans="1:16">
      <c r="A66" s="36" t="str" cm="1">
        <f t="array" ref="A66">IFERROR(INDEX(元マスター!$A:$A,SMALL(IF(元マスター!$A$1:$A$400&lt;&gt;"",ROW($A$1:$A$400)),ROW())),"")</f>
        <v/>
      </c>
      <c r="B66" s="36" t="str">
        <f>IF($A66="","",IF($A66&lt;200000000,INDEX(男子登録情報!$L:$L,MATCH($A66,男子登録情報!$O:$O,0)),INDEX(女子登録情報!$L:$L,MATCH($A66,女子登録情報!$O:$O,0))))</f>
        <v/>
      </c>
      <c r="C66" s="36" t="str">
        <f>IF($A66="","",IF($A66&lt;200000000,INDEX(男子登録情報!$E:$E,MATCH($A66,男子登録情報!$O:$O,0)),INDEX(女子登録情報!$E:$E,MATCH($A66,女子登録情報!$O:$O,0))))</f>
        <v/>
      </c>
      <c r="D66" s="36" t="str">
        <f>IF($A66="","",IF($A66&lt;200000000,INDEX(男子登録情報!$N:$N,MATCH($A66,男子登録情報!$O:$O,0)),INDEX(女子登録情報!$N:$N,MATCH($A66,女子登録情報!$O:$O,0))))</f>
        <v/>
      </c>
      <c r="E66" s="36" t="str">
        <f>IF($A66="","",IF($A66&lt;200000000,INDEX(男子登録情報!$K:$K,MATCH($A66,男子登録情報!$O:$O,0)),INDEX(女子登録情報!$K:$K,MATCH($A66,女子登録情報!$O:$O,0))))</f>
        <v/>
      </c>
      <c r="F66" s="36" t="str">
        <f t="shared" si="0"/>
        <v/>
      </c>
      <c r="G66" s="36" t="str">
        <f>IF($A66="","",IF($A66&lt;200000000,INDEX(男子登録情報!$H:$H,MATCH($A66,男子登録情報!$O:$O,0)),INDEX(女子登録情報!$H:$H,MATCH($A66,女子登録情報!$O:$O,0))))</f>
        <v/>
      </c>
      <c r="H66" s="36" t="str">
        <f>IF($A66="","",IF($A66&lt;200000000,INDEX(男子登録情報!$B:$B,MATCH($A66,男子登録情報!$O:$O,0)),INDEX(女子登録情報!$B:$B,MATCH($A66,女子登録情報!$O:$O,0))))</f>
        <v/>
      </c>
      <c r="K66" s="36" t="str">
        <f>IF($A66="","",IF($A66&lt;200000000,INDEX(男子登録情報!$A:$A,MATCH($A66,男子登録情報!$O:$O,0)),INDEX(女子登録情報!$A:$A,MATCH($A66,女子登録情報!$O:$O,0))))</f>
        <v/>
      </c>
      <c r="L66" s="36" t="str">
        <f>IF($A66="","",INDEX(元マスター!$C:$C,MATCH($P66,元マスター!$AC:$AC,0)))&amp;""</f>
        <v/>
      </c>
      <c r="M66" s="36" t="str">
        <f>IF($A66="","",INDEX(元マスター!$D:$D,MATCH($P66,元マスター!$AC:$AC,0)))&amp;""</f>
        <v/>
      </c>
      <c r="N66" s="36" t="str">
        <f>IF($A66="","",INDEX(元マスター!$E:$E,MATCH($P66,元マスター!$AC:$AC,0)))&amp;""</f>
        <v/>
      </c>
      <c r="P66" s="36" t="str" cm="1">
        <f t="array" ref="P66">IFERROR(INDEX(元マスター!$AC:$AC,SMALL(IF(元マスター!$A$1:$A$400&lt;&gt;"",ROW($A$1:$A$400)),ROW())),"")</f>
        <v/>
      </c>
    </row>
    <row r="67" spans="1:16">
      <c r="A67" s="36" t="str" cm="1">
        <f t="array" ref="A67">IFERROR(INDEX(元マスター!$A:$A,SMALL(IF(元マスター!$A$1:$A$400&lt;&gt;"",ROW($A$1:$A$400)),ROW())),"")</f>
        <v/>
      </c>
      <c r="B67" s="36" t="str">
        <f>IF($A67="","",IF($A67&lt;200000000,INDEX(男子登録情報!$L:$L,MATCH($A67,男子登録情報!$O:$O,0)),INDEX(女子登録情報!$L:$L,MATCH($A67,女子登録情報!$O:$O,0))))</f>
        <v/>
      </c>
      <c r="C67" s="36" t="str">
        <f>IF($A67="","",IF($A67&lt;200000000,INDEX(男子登録情報!$E:$E,MATCH($A67,男子登録情報!$O:$O,0)),INDEX(女子登録情報!$E:$E,MATCH($A67,女子登録情報!$O:$O,0))))</f>
        <v/>
      </c>
      <c r="D67" s="36" t="str">
        <f>IF($A67="","",IF($A67&lt;200000000,INDEX(男子登録情報!$N:$N,MATCH($A67,男子登録情報!$O:$O,0)),INDEX(女子登録情報!$N:$N,MATCH($A67,女子登録情報!$O:$O,0))))</f>
        <v/>
      </c>
      <c r="E67" s="36" t="str">
        <f>IF($A67="","",IF($A67&lt;200000000,INDEX(男子登録情報!$K:$K,MATCH($A67,男子登録情報!$O:$O,0)),INDEX(女子登録情報!$K:$K,MATCH($A67,女子登録情報!$O:$O,0))))</f>
        <v/>
      </c>
      <c r="F67" s="36" t="str">
        <f t="shared" ref="F67:F130" si="1">IF($A67="","",IF($A67&lt;200000000,1,2))</f>
        <v/>
      </c>
      <c r="G67" s="36" t="str">
        <f>IF($A67="","",IF($A67&lt;200000000,INDEX(男子登録情報!$H:$H,MATCH($A67,男子登録情報!$O:$O,0)),INDEX(女子登録情報!$H:$H,MATCH($A67,女子登録情報!$O:$O,0))))</f>
        <v/>
      </c>
      <c r="H67" s="36" t="str">
        <f>IF($A67="","",IF($A67&lt;200000000,INDEX(男子登録情報!$B:$B,MATCH($A67,男子登録情報!$O:$O,0)),INDEX(女子登録情報!$B:$B,MATCH($A67,女子登録情報!$O:$O,0))))</f>
        <v/>
      </c>
      <c r="K67" s="36" t="str">
        <f>IF($A67="","",IF($A67&lt;200000000,INDEX(男子登録情報!$A:$A,MATCH($A67,男子登録情報!$O:$O,0)),INDEX(女子登録情報!$A:$A,MATCH($A67,女子登録情報!$O:$O,0))))</f>
        <v/>
      </c>
      <c r="L67" s="36" t="str">
        <f>IF($A67="","",INDEX(元マスター!$C:$C,MATCH($P67,元マスター!$AC:$AC,0)))&amp;""</f>
        <v/>
      </c>
      <c r="M67" s="36" t="str">
        <f>IF($A67="","",INDEX(元マスター!$D:$D,MATCH($P67,元マスター!$AC:$AC,0)))&amp;""</f>
        <v/>
      </c>
      <c r="N67" s="36" t="str">
        <f>IF($A67="","",INDEX(元マスター!$E:$E,MATCH($P67,元マスター!$AC:$AC,0)))&amp;""</f>
        <v/>
      </c>
      <c r="P67" s="36" t="str" cm="1">
        <f t="array" ref="P67">IFERROR(INDEX(元マスター!$AC:$AC,SMALL(IF(元マスター!$A$1:$A$400&lt;&gt;"",ROW($A$1:$A$400)),ROW())),"")</f>
        <v/>
      </c>
    </row>
    <row r="68" spans="1:16">
      <c r="A68" s="36" t="str" cm="1">
        <f t="array" ref="A68">IFERROR(INDEX(元マスター!$A:$A,SMALL(IF(元マスター!$A$1:$A$400&lt;&gt;"",ROW($A$1:$A$400)),ROW())),"")</f>
        <v/>
      </c>
      <c r="B68" s="36" t="str">
        <f>IF($A68="","",IF($A68&lt;200000000,INDEX(男子登録情報!$L:$L,MATCH($A68,男子登録情報!$O:$O,0)),INDEX(女子登録情報!$L:$L,MATCH($A68,女子登録情報!$O:$O,0))))</f>
        <v/>
      </c>
      <c r="C68" s="36" t="str">
        <f>IF($A68="","",IF($A68&lt;200000000,INDEX(男子登録情報!$E:$E,MATCH($A68,男子登録情報!$O:$O,0)),INDEX(女子登録情報!$E:$E,MATCH($A68,女子登録情報!$O:$O,0))))</f>
        <v/>
      </c>
      <c r="D68" s="36" t="str">
        <f>IF($A68="","",IF($A68&lt;200000000,INDEX(男子登録情報!$N:$N,MATCH($A68,男子登録情報!$O:$O,0)),INDEX(女子登録情報!$N:$N,MATCH($A68,女子登録情報!$O:$O,0))))</f>
        <v/>
      </c>
      <c r="E68" s="36" t="str">
        <f>IF($A68="","",IF($A68&lt;200000000,INDEX(男子登録情報!$K:$K,MATCH($A68,男子登録情報!$O:$O,0)),INDEX(女子登録情報!$K:$K,MATCH($A68,女子登録情報!$O:$O,0))))</f>
        <v/>
      </c>
      <c r="F68" s="36" t="str">
        <f t="shared" si="1"/>
        <v/>
      </c>
      <c r="G68" s="36" t="str">
        <f>IF($A68="","",IF($A68&lt;200000000,INDEX(男子登録情報!$H:$H,MATCH($A68,男子登録情報!$O:$O,0)),INDEX(女子登録情報!$H:$H,MATCH($A68,女子登録情報!$O:$O,0))))</f>
        <v/>
      </c>
      <c r="H68" s="36" t="str">
        <f>IF($A68="","",IF($A68&lt;200000000,INDEX(男子登録情報!$B:$B,MATCH($A68,男子登録情報!$O:$O,0)),INDEX(女子登録情報!$B:$B,MATCH($A68,女子登録情報!$O:$O,0))))</f>
        <v/>
      </c>
      <c r="K68" s="36" t="str">
        <f>IF($A68="","",IF($A68&lt;200000000,INDEX(男子登録情報!$A:$A,MATCH($A68,男子登録情報!$O:$O,0)),INDEX(女子登録情報!$A:$A,MATCH($A68,女子登録情報!$O:$O,0))))</f>
        <v/>
      </c>
      <c r="L68" s="36" t="str">
        <f>IF($A68="","",INDEX(元マスター!$C:$C,MATCH($P68,元マスター!$AC:$AC,0)))&amp;""</f>
        <v/>
      </c>
      <c r="M68" s="36" t="str">
        <f>IF($A68="","",INDEX(元マスター!$D:$D,MATCH($P68,元マスター!$AC:$AC,0)))&amp;""</f>
        <v/>
      </c>
      <c r="N68" s="36" t="str">
        <f>IF($A68="","",INDEX(元マスター!$E:$E,MATCH($P68,元マスター!$AC:$AC,0)))&amp;""</f>
        <v/>
      </c>
      <c r="P68" s="36" t="str" cm="1">
        <f t="array" ref="P68">IFERROR(INDEX(元マスター!$AC:$AC,SMALL(IF(元マスター!$A$1:$A$400&lt;&gt;"",ROW($A$1:$A$400)),ROW())),"")</f>
        <v/>
      </c>
    </row>
    <row r="69" spans="1:16">
      <c r="A69" s="36" t="str" cm="1">
        <f t="array" ref="A69">IFERROR(INDEX(元マスター!$A:$A,SMALL(IF(元マスター!$A$1:$A$400&lt;&gt;"",ROW($A$1:$A$400)),ROW())),"")</f>
        <v/>
      </c>
      <c r="B69" s="36" t="str">
        <f>IF($A69="","",IF($A69&lt;200000000,INDEX(男子登録情報!$L:$L,MATCH($A69,男子登録情報!$O:$O,0)),INDEX(女子登録情報!$L:$L,MATCH($A69,女子登録情報!$O:$O,0))))</f>
        <v/>
      </c>
      <c r="C69" s="36" t="str">
        <f>IF($A69="","",IF($A69&lt;200000000,INDEX(男子登録情報!$E:$E,MATCH($A69,男子登録情報!$O:$O,0)),INDEX(女子登録情報!$E:$E,MATCH($A69,女子登録情報!$O:$O,0))))</f>
        <v/>
      </c>
      <c r="D69" s="36" t="str">
        <f>IF($A69="","",IF($A69&lt;200000000,INDEX(男子登録情報!$N:$N,MATCH($A69,男子登録情報!$O:$O,0)),INDEX(女子登録情報!$N:$N,MATCH($A69,女子登録情報!$O:$O,0))))</f>
        <v/>
      </c>
      <c r="E69" s="36" t="str">
        <f>IF($A69="","",IF($A69&lt;200000000,INDEX(男子登録情報!$K:$K,MATCH($A69,男子登録情報!$O:$O,0)),INDEX(女子登録情報!$K:$K,MATCH($A69,女子登録情報!$O:$O,0))))</f>
        <v/>
      </c>
      <c r="F69" s="36" t="str">
        <f t="shared" si="1"/>
        <v/>
      </c>
      <c r="G69" s="36" t="str">
        <f>IF($A69="","",IF($A69&lt;200000000,INDEX(男子登録情報!$H:$H,MATCH($A69,男子登録情報!$O:$O,0)),INDEX(女子登録情報!$H:$H,MATCH($A69,女子登録情報!$O:$O,0))))</f>
        <v/>
      </c>
      <c r="H69" s="36" t="str">
        <f>IF($A69="","",IF($A69&lt;200000000,INDEX(男子登録情報!$B:$B,MATCH($A69,男子登録情報!$O:$O,0)),INDEX(女子登録情報!$B:$B,MATCH($A69,女子登録情報!$O:$O,0))))</f>
        <v/>
      </c>
      <c r="K69" s="36" t="str">
        <f>IF($A69="","",IF($A69&lt;200000000,INDEX(男子登録情報!$A:$A,MATCH($A69,男子登録情報!$O:$O,0)),INDEX(女子登録情報!$A:$A,MATCH($A69,女子登録情報!$O:$O,0))))</f>
        <v/>
      </c>
      <c r="L69" s="36" t="str">
        <f>IF($A69="","",INDEX(元マスター!$C:$C,MATCH($P69,元マスター!$AC:$AC,0)))&amp;""</f>
        <v/>
      </c>
      <c r="M69" s="36" t="str">
        <f>IF($A69="","",INDEX(元マスター!$D:$D,MATCH($P69,元マスター!$AC:$AC,0)))&amp;""</f>
        <v/>
      </c>
      <c r="N69" s="36" t="str">
        <f>IF($A69="","",INDEX(元マスター!$E:$E,MATCH($P69,元マスター!$AC:$AC,0)))&amp;""</f>
        <v/>
      </c>
      <c r="P69" s="36" t="str" cm="1">
        <f t="array" ref="P69">IFERROR(INDEX(元マスター!$AC:$AC,SMALL(IF(元マスター!$A$1:$A$400&lt;&gt;"",ROW($A$1:$A$400)),ROW())),"")</f>
        <v/>
      </c>
    </row>
    <row r="70" spans="1:16">
      <c r="A70" s="36" t="str" cm="1">
        <f t="array" ref="A70">IFERROR(INDEX(元マスター!$A:$A,SMALL(IF(元マスター!$A$1:$A$400&lt;&gt;"",ROW($A$1:$A$400)),ROW())),"")</f>
        <v/>
      </c>
      <c r="B70" s="36" t="str">
        <f>IF($A70="","",IF($A70&lt;200000000,INDEX(男子登録情報!$L:$L,MATCH($A70,男子登録情報!$O:$O,0)),INDEX(女子登録情報!$L:$L,MATCH($A70,女子登録情報!$O:$O,0))))</f>
        <v/>
      </c>
      <c r="C70" s="36" t="str">
        <f>IF($A70="","",IF($A70&lt;200000000,INDEX(男子登録情報!$E:$E,MATCH($A70,男子登録情報!$O:$O,0)),INDEX(女子登録情報!$E:$E,MATCH($A70,女子登録情報!$O:$O,0))))</f>
        <v/>
      </c>
      <c r="D70" s="36" t="str">
        <f>IF($A70="","",IF($A70&lt;200000000,INDEX(男子登録情報!$N:$N,MATCH($A70,男子登録情報!$O:$O,0)),INDEX(女子登録情報!$N:$N,MATCH($A70,女子登録情報!$O:$O,0))))</f>
        <v/>
      </c>
      <c r="E70" s="36" t="str">
        <f>IF($A70="","",IF($A70&lt;200000000,INDEX(男子登録情報!$K:$K,MATCH($A70,男子登録情報!$O:$O,0)),INDEX(女子登録情報!$K:$K,MATCH($A70,女子登録情報!$O:$O,0))))</f>
        <v/>
      </c>
      <c r="F70" s="36" t="str">
        <f t="shared" si="1"/>
        <v/>
      </c>
      <c r="G70" s="36" t="str">
        <f>IF($A70="","",IF($A70&lt;200000000,INDEX(男子登録情報!$H:$H,MATCH($A70,男子登録情報!$O:$O,0)),INDEX(女子登録情報!$H:$H,MATCH($A70,女子登録情報!$O:$O,0))))</f>
        <v/>
      </c>
      <c r="H70" s="36" t="str">
        <f>IF($A70="","",IF($A70&lt;200000000,INDEX(男子登録情報!$B:$B,MATCH($A70,男子登録情報!$O:$O,0)),INDEX(女子登録情報!$B:$B,MATCH($A70,女子登録情報!$O:$O,0))))</f>
        <v/>
      </c>
      <c r="K70" s="36" t="str">
        <f>IF($A70="","",IF($A70&lt;200000000,INDEX(男子登録情報!$A:$A,MATCH($A70,男子登録情報!$O:$O,0)),INDEX(女子登録情報!$A:$A,MATCH($A70,女子登録情報!$O:$O,0))))</f>
        <v/>
      </c>
      <c r="L70" s="36" t="str">
        <f>IF($A70="","",INDEX(元マスター!$C:$C,MATCH($P70,元マスター!$AC:$AC,0)))&amp;""</f>
        <v/>
      </c>
      <c r="M70" s="36" t="str">
        <f>IF($A70="","",INDEX(元マスター!$D:$D,MATCH($P70,元マスター!$AC:$AC,0)))&amp;""</f>
        <v/>
      </c>
      <c r="N70" s="36" t="str">
        <f>IF($A70="","",INDEX(元マスター!$E:$E,MATCH($P70,元マスター!$AC:$AC,0)))&amp;""</f>
        <v/>
      </c>
      <c r="P70" s="36" t="str" cm="1">
        <f t="array" ref="P70">IFERROR(INDEX(元マスター!$AC:$AC,SMALL(IF(元マスター!$A$1:$A$400&lt;&gt;"",ROW($A$1:$A$400)),ROW())),"")</f>
        <v/>
      </c>
    </row>
    <row r="71" spans="1:16">
      <c r="A71" s="36" t="str" cm="1">
        <f t="array" ref="A71">IFERROR(INDEX(元マスター!$A:$A,SMALL(IF(元マスター!$A$1:$A$400&lt;&gt;"",ROW($A$1:$A$400)),ROW())),"")</f>
        <v/>
      </c>
      <c r="B71" s="36" t="str">
        <f>IF($A71="","",IF($A71&lt;200000000,INDEX(男子登録情報!$L:$L,MATCH($A71,男子登録情報!$O:$O,0)),INDEX(女子登録情報!$L:$L,MATCH($A71,女子登録情報!$O:$O,0))))</f>
        <v/>
      </c>
      <c r="C71" s="36" t="str">
        <f>IF($A71="","",IF($A71&lt;200000000,INDEX(男子登録情報!$E:$E,MATCH($A71,男子登録情報!$O:$O,0)),INDEX(女子登録情報!$E:$E,MATCH($A71,女子登録情報!$O:$O,0))))</f>
        <v/>
      </c>
      <c r="D71" s="36" t="str">
        <f>IF($A71="","",IF($A71&lt;200000000,INDEX(男子登録情報!$N:$N,MATCH($A71,男子登録情報!$O:$O,0)),INDEX(女子登録情報!$N:$N,MATCH($A71,女子登録情報!$O:$O,0))))</f>
        <v/>
      </c>
      <c r="E71" s="36" t="str">
        <f>IF($A71="","",IF($A71&lt;200000000,INDEX(男子登録情報!$K:$K,MATCH($A71,男子登録情報!$O:$O,0)),INDEX(女子登録情報!$K:$K,MATCH($A71,女子登録情報!$O:$O,0))))</f>
        <v/>
      </c>
      <c r="F71" s="36" t="str">
        <f t="shared" si="1"/>
        <v/>
      </c>
      <c r="G71" s="36" t="str">
        <f>IF($A71="","",IF($A71&lt;200000000,INDEX(男子登録情報!$H:$H,MATCH($A71,男子登録情報!$O:$O,0)),INDEX(女子登録情報!$H:$H,MATCH($A71,女子登録情報!$O:$O,0))))</f>
        <v/>
      </c>
      <c r="H71" s="36" t="str">
        <f>IF($A71="","",IF($A71&lt;200000000,INDEX(男子登録情報!$B:$B,MATCH($A71,男子登録情報!$O:$O,0)),INDEX(女子登録情報!$B:$B,MATCH($A71,女子登録情報!$O:$O,0))))</f>
        <v/>
      </c>
      <c r="K71" s="36" t="str">
        <f>IF($A71="","",IF($A71&lt;200000000,INDEX(男子登録情報!$A:$A,MATCH($A71,男子登録情報!$O:$O,0)),INDEX(女子登録情報!$A:$A,MATCH($A71,女子登録情報!$O:$O,0))))</f>
        <v/>
      </c>
      <c r="L71" s="36" t="str">
        <f>IF($A71="","",INDEX(元マスター!$C:$C,MATCH($P71,元マスター!$AC:$AC,0)))&amp;""</f>
        <v/>
      </c>
      <c r="M71" s="36" t="str">
        <f>IF($A71="","",INDEX(元マスター!$D:$D,MATCH($P71,元マスター!$AC:$AC,0)))&amp;""</f>
        <v/>
      </c>
      <c r="N71" s="36" t="str">
        <f>IF($A71="","",INDEX(元マスター!$E:$E,MATCH($P71,元マスター!$AC:$AC,0)))&amp;""</f>
        <v/>
      </c>
      <c r="P71" s="36" t="str" cm="1">
        <f t="array" ref="P71">IFERROR(INDEX(元マスター!$AC:$AC,SMALL(IF(元マスター!$A$1:$A$400&lt;&gt;"",ROW($A$1:$A$400)),ROW())),"")</f>
        <v/>
      </c>
    </row>
    <row r="72" spans="1:16">
      <c r="A72" s="36" t="str" cm="1">
        <f t="array" ref="A72">IFERROR(INDEX(元マスター!$A:$A,SMALL(IF(元マスター!$A$1:$A$400&lt;&gt;"",ROW($A$1:$A$400)),ROW())),"")</f>
        <v/>
      </c>
      <c r="B72" s="36" t="str">
        <f>IF($A72="","",IF($A72&lt;200000000,INDEX(男子登録情報!$L:$L,MATCH($A72,男子登録情報!$O:$O,0)),INDEX(女子登録情報!$L:$L,MATCH($A72,女子登録情報!$O:$O,0))))</f>
        <v/>
      </c>
      <c r="C72" s="36" t="str">
        <f>IF($A72="","",IF($A72&lt;200000000,INDEX(男子登録情報!$E:$E,MATCH($A72,男子登録情報!$O:$O,0)),INDEX(女子登録情報!$E:$E,MATCH($A72,女子登録情報!$O:$O,0))))</f>
        <v/>
      </c>
      <c r="D72" s="36" t="str">
        <f>IF($A72="","",IF($A72&lt;200000000,INDEX(男子登録情報!$N:$N,MATCH($A72,男子登録情報!$O:$O,0)),INDEX(女子登録情報!$N:$N,MATCH($A72,女子登録情報!$O:$O,0))))</f>
        <v/>
      </c>
      <c r="E72" s="36" t="str">
        <f>IF($A72="","",IF($A72&lt;200000000,INDEX(男子登録情報!$K:$K,MATCH($A72,男子登録情報!$O:$O,0)),INDEX(女子登録情報!$K:$K,MATCH($A72,女子登録情報!$O:$O,0))))</f>
        <v/>
      </c>
      <c r="F72" s="36" t="str">
        <f t="shared" si="1"/>
        <v/>
      </c>
      <c r="G72" s="36" t="str">
        <f>IF($A72="","",IF($A72&lt;200000000,INDEX(男子登録情報!$H:$H,MATCH($A72,男子登録情報!$O:$O,0)),INDEX(女子登録情報!$H:$H,MATCH($A72,女子登録情報!$O:$O,0))))</f>
        <v/>
      </c>
      <c r="H72" s="36" t="str">
        <f>IF($A72="","",IF($A72&lt;200000000,INDEX(男子登録情報!$B:$B,MATCH($A72,男子登録情報!$O:$O,0)),INDEX(女子登録情報!$B:$B,MATCH($A72,女子登録情報!$O:$O,0))))</f>
        <v/>
      </c>
      <c r="K72" s="36" t="str">
        <f>IF($A72="","",IF($A72&lt;200000000,INDEX(男子登録情報!$A:$A,MATCH($A72,男子登録情報!$O:$O,0)),INDEX(女子登録情報!$A:$A,MATCH($A72,女子登録情報!$O:$O,0))))</f>
        <v/>
      </c>
      <c r="L72" s="36" t="str">
        <f>IF($A72="","",INDEX(元マスター!$C:$C,MATCH($P72,元マスター!$AC:$AC,0)))&amp;""</f>
        <v/>
      </c>
      <c r="M72" s="36" t="str">
        <f>IF($A72="","",INDEX(元マスター!$D:$D,MATCH($P72,元マスター!$AC:$AC,0)))&amp;""</f>
        <v/>
      </c>
      <c r="N72" s="36" t="str">
        <f>IF($A72="","",INDEX(元マスター!$E:$E,MATCH($P72,元マスター!$AC:$AC,0)))&amp;""</f>
        <v/>
      </c>
      <c r="P72" s="36" t="str" cm="1">
        <f t="array" ref="P72">IFERROR(INDEX(元マスター!$AC:$AC,SMALL(IF(元マスター!$A$1:$A$400&lt;&gt;"",ROW($A$1:$A$400)),ROW())),"")</f>
        <v/>
      </c>
    </row>
    <row r="73" spans="1:16">
      <c r="A73" s="36" t="str" cm="1">
        <f t="array" ref="A73">IFERROR(INDEX(元マスター!$A:$A,SMALL(IF(元マスター!$A$1:$A$400&lt;&gt;"",ROW($A$1:$A$400)),ROW())),"")</f>
        <v/>
      </c>
      <c r="B73" s="36" t="str">
        <f>IF($A73="","",IF($A73&lt;200000000,INDEX(男子登録情報!$L:$L,MATCH($A73,男子登録情報!$O:$O,0)),INDEX(女子登録情報!$L:$L,MATCH($A73,女子登録情報!$O:$O,0))))</f>
        <v/>
      </c>
      <c r="C73" s="36" t="str">
        <f>IF($A73="","",IF($A73&lt;200000000,INDEX(男子登録情報!$E:$E,MATCH($A73,男子登録情報!$O:$O,0)),INDEX(女子登録情報!$E:$E,MATCH($A73,女子登録情報!$O:$O,0))))</f>
        <v/>
      </c>
      <c r="D73" s="36" t="str">
        <f>IF($A73="","",IF($A73&lt;200000000,INDEX(男子登録情報!$N:$N,MATCH($A73,男子登録情報!$O:$O,0)),INDEX(女子登録情報!$N:$N,MATCH($A73,女子登録情報!$O:$O,0))))</f>
        <v/>
      </c>
      <c r="E73" s="36" t="str">
        <f>IF($A73="","",IF($A73&lt;200000000,INDEX(男子登録情報!$K:$K,MATCH($A73,男子登録情報!$O:$O,0)),INDEX(女子登録情報!$K:$K,MATCH($A73,女子登録情報!$O:$O,0))))</f>
        <v/>
      </c>
      <c r="F73" s="36" t="str">
        <f t="shared" si="1"/>
        <v/>
      </c>
      <c r="G73" s="36" t="str">
        <f>IF($A73="","",IF($A73&lt;200000000,INDEX(男子登録情報!$H:$H,MATCH($A73,男子登録情報!$O:$O,0)),INDEX(女子登録情報!$H:$H,MATCH($A73,女子登録情報!$O:$O,0))))</f>
        <v/>
      </c>
      <c r="H73" s="36" t="str">
        <f>IF($A73="","",IF($A73&lt;200000000,INDEX(男子登録情報!$B:$B,MATCH($A73,男子登録情報!$O:$O,0)),INDEX(女子登録情報!$B:$B,MATCH($A73,女子登録情報!$O:$O,0))))</f>
        <v/>
      </c>
      <c r="K73" s="36" t="str">
        <f>IF($A73="","",IF($A73&lt;200000000,INDEX(男子登録情報!$A:$A,MATCH($A73,男子登録情報!$O:$O,0)),INDEX(女子登録情報!$A:$A,MATCH($A73,女子登録情報!$O:$O,0))))</f>
        <v/>
      </c>
      <c r="L73" s="36" t="str">
        <f>IF($A73="","",INDEX(元マスター!$C:$C,MATCH($P73,元マスター!$AC:$AC,0)))&amp;""</f>
        <v/>
      </c>
      <c r="M73" s="36" t="str">
        <f>IF($A73="","",INDEX(元マスター!$D:$D,MATCH($P73,元マスター!$AC:$AC,0)))&amp;""</f>
        <v/>
      </c>
      <c r="N73" s="36" t="str">
        <f>IF($A73="","",INDEX(元マスター!$E:$E,MATCH($P73,元マスター!$AC:$AC,0)))&amp;""</f>
        <v/>
      </c>
      <c r="P73" s="36" t="str" cm="1">
        <f t="array" ref="P73">IFERROR(INDEX(元マスター!$AC:$AC,SMALL(IF(元マスター!$A$1:$A$400&lt;&gt;"",ROW($A$1:$A$400)),ROW())),"")</f>
        <v/>
      </c>
    </row>
    <row r="74" spans="1:16">
      <c r="A74" s="36" t="str" cm="1">
        <f t="array" ref="A74">IFERROR(INDEX(元マスター!$A:$A,SMALL(IF(元マスター!$A$1:$A$400&lt;&gt;"",ROW($A$1:$A$400)),ROW())),"")</f>
        <v/>
      </c>
      <c r="B74" s="36" t="str">
        <f>IF($A74="","",IF($A74&lt;200000000,INDEX(男子登録情報!$L:$L,MATCH($A74,男子登録情報!$O:$O,0)),INDEX(女子登録情報!$L:$L,MATCH($A74,女子登録情報!$O:$O,0))))</f>
        <v/>
      </c>
      <c r="C74" s="36" t="str">
        <f>IF($A74="","",IF($A74&lt;200000000,INDEX(男子登録情報!$E:$E,MATCH($A74,男子登録情報!$O:$O,0)),INDEX(女子登録情報!$E:$E,MATCH($A74,女子登録情報!$O:$O,0))))</f>
        <v/>
      </c>
      <c r="D74" s="36" t="str">
        <f>IF($A74="","",IF($A74&lt;200000000,INDEX(男子登録情報!$N:$N,MATCH($A74,男子登録情報!$O:$O,0)),INDEX(女子登録情報!$N:$N,MATCH($A74,女子登録情報!$O:$O,0))))</f>
        <v/>
      </c>
      <c r="E74" s="36" t="str">
        <f>IF($A74="","",IF($A74&lt;200000000,INDEX(男子登録情報!$K:$K,MATCH($A74,男子登録情報!$O:$O,0)),INDEX(女子登録情報!$K:$K,MATCH($A74,女子登録情報!$O:$O,0))))</f>
        <v/>
      </c>
      <c r="F74" s="36" t="str">
        <f t="shared" si="1"/>
        <v/>
      </c>
      <c r="G74" s="36" t="str">
        <f>IF($A74="","",IF($A74&lt;200000000,INDEX(男子登録情報!$H:$H,MATCH($A74,男子登録情報!$O:$O,0)),INDEX(女子登録情報!$H:$H,MATCH($A74,女子登録情報!$O:$O,0))))</f>
        <v/>
      </c>
      <c r="H74" s="36" t="str">
        <f>IF($A74="","",IF($A74&lt;200000000,INDEX(男子登録情報!$B:$B,MATCH($A74,男子登録情報!$O:$O,0)),INDEX(女子登録情報!$B:$B,MATCH($A74,女子登録情報!$O:$O,0))))</f>
        <v/>
      </c>
      <c r="K74" s="36" t="str">
        <f>IF($A74="","",IF($A74&lt;200000000,INDEX(男子登録情報!$A:$A,MATCH($A74,男子登録情報!$O:$O,0)),INDEX(女子登録情報!$A:$A,MATCH($A74,女子登録情報!$O:$O,0))))</f>
        <v/>
      </c>
      <c r="L74" s="36" t="str">
        <f>IF($A74="","",INDEX(元マスター!$C:$C,MATCH($P74,元マスター!$AC:$AC,0)))&amp;""</f>
        <v/>
      </c>
      <c r="M74" s="36" t="str">
        <f>IF($A74="","",INDEX(元マスター!$D:$D,MATCH($P74,元マスター!$AC:$AC,0)))&amp;""</f>
        <v/>
      </c>
      <c r="N74" s="36" t="str">
        <f>IF($A74="","",INDEX(元マスター!$E:$E,MATCH($P74,元マスター!$AC:$AC,0)))&amp;""</f>
        <v/>
      </c>
      <c r="P74" s="36" t="str" cm="1">
        <f t="array" ref="P74">IFERROR(INDEX(元マスター!$AC:$AC,SMALL(IF(元マスター!$A$1:$A$400&lt;&gt;"",ROW($A$1:$A$400)),ROW())),"")</f>
        <v/>
      </c>
    </row>
    <row r="75" spans="1:16">
      <c r="A75" s="36" t="str" cm="1">
        <f t="array" ref="A75">IFERROR(INDEX(元マスター!$A:$A,SMALL(IF(元マスター!$A$1:$A$400&lt;&gt;"",ROW($A$1:$A$400)),ROW())),"")</f>
        <v/>
      </c>
      <c r="B75" s="36" t="str">
        <f>IF($A75="","",IF($A75&lt;200000000,INDEX(男子登録情報!$L:$L,MATCH($A75,男子登録情報!$O:$O,0)),INDEX(女子登録情報!$L:$L,MATCH($A75,女子登録情報!$O:$O,0))))</f>
        <v/>
      </c>
      <c r="C75" s="36" t="str">
        <f>IF($A75="","",IF($A75&lt;200000000,INDEX(男子登録情報!$E:$E,MATCH($A75,男子登録情報!$O:$O,0)),INDEX(女子登録情報!$E:$E,MATCH($A75,女子登録情報!$O:$O,0))))</f>
        <v/>
      </c>
      <c r="D75" s="36" t="str">
        <f>IF($A75="","",IF($A75&lt;200000000,INDEX(男子登録情報!$N:$N,MATCH($A75,男子登録情報!$O:$O,0)),INDEX(女子登録情報!$N:$N,MATCH($A75,女子登録情報!$O:$O,0))))</f>
        <v/>
      </c>
      <c r="E75" s="36" t="str">
        <f>IF($A75="","",IF($A75&lt;200000000,INDEX(男子登録情報!$K:$K,MATCH($A75,男子登録情報!$O:$O,0)),INDEX(女子登録情報!$K:$K,MATCH($A75,女子登録情報!$O:$O,0))))</f>
        <v/>
      </c>
      <c r="F75" s="36" t="str">
        <f t="shared" si="1"/>
        <v/>
      </c>
      <c r="G75" s="36" t="str">
        <f>IF($A75="","",IF($A75&lt;200000000,INDEX(男子登録情報!$H:$H,MATCH($A75,男子登録情報!$O:$O,0)),INDEX(女子登録情報!$H:$H,MATCH($A75,女子登録情報!$O:$O,0))))</f>
        <v/>
      </c>
      <c r="H75" s="36" t="str">
        <f>IF($A75="","",IF($A75&lt;200000000,INDEX(男子登録情報!$B:$B,MATCH($A75,男子登録情報!$O:$O,0)),INDEX(女子登録情報!$B:$B,MATCH($A75,女子登録情報!$O:$O,0))))</f>
        <v/>
      </c>
      <c r="K75" s="36" t="str">
        <f>IF($A75="","",IF($A75&lt;200000000,INDEX(男子登録情報!$A:$A,MATCH($A75,男子登録情報!$O:$O,0)),INDEX(女子登録情報!$A:$A,MATCH($A75,女子登録情報!$O:$O,0))))</f>
        <v/>
      </c>
      <c r="L75" s="36" t="str">
        <f>IF($A75="","",INDEX(元マスター!$C:$C,MATCH($P75,元マスター!$AC:$AC,0)))&amp;""</f>
        <v/>
      </c>
      <c r="M75" s="36" t="str">
        <f>IF($A75="","",INDEX(元マスター!$D:$D,MATCH($P75,元マスター!$AC:$AC,0)))&amp;""</f>
        <v/>
      </c>
      <c r="N75" s="36" t="str">
        <f>IF($A75="","",INDEX(元マスター!$E:$E,MATCH($P75,元マスター!$AC:$AC,0)))&amp;""</f>
        <v/>
      </c>
      <c r="P75" s="36" t="str" cm="1">
        <f t="array" ref="P75">IFERROR(INDEX(元マスター!$AC:$AC,SMALL(IF(元マスター!$A$1:$A$400&lt;&gt;"",ROW($A$1:$A$400)),ROW())),"")</f>
        <v/>
      </c>
    </row>
    <row r="76" spans="1:16">
      <c r="A76" s="36" t="str" cm="1">
        <f t="array" ref="A76">IFERROR(INDEX(元マスター!$A:$A,SMALL(IF(元マスター!$A$1:$A$400&lt;&gt;"",ROW($A$1:$A$400)),ROW())),"")</f>
        <v/>
      </c>
      <c r="B76" s="36" t="str">
        <f>IF($A76="","",IF($A76&lt;200000000,INDEX(男子登録情報!$L:$L,MATCH($A76,男子登録情報!$O:$O,0)),INDEX(女子登録情報!$L:$L,MATCH($A76,女子登録情報!$O:$O,0))))</f>
        <v/>
      </c>
      <c r="C76" s="36" t="str">
        <f>IF($A76="","",IF($A76&lt;200000000,INDEX(男子登録情報!$E:$E,MATCH($A76,男子登録情報!$O:$O,0)),INDEX(女子登録情報!$E:$E,MATCH($A76,女子登録情報!$O:$O,0))))</f>
        <v/>
      </c>
      <c r="D76" s="36" t="str">
        <f>IF($A76="","",IF($A76&lt;200000000,INDEX(男子登録情報!$N:$N,MATCH($A76,男子登録情報!$O:$O,0)),INDEX(女子登録情報!$N:$N,MATCH($A76,女子登録情報!$O:$O,0))))</f>
        <v/>
      </c>
      <c r="E76" s="36" t="str">
        <f>IF($A76="","",IF($A76&lt;200000000,INDEX(男子登録情報!$K:$K,MATCH($A76,男子登録情報!$O:$O,0)),INDEX(女子登録情報!$K:$K,MATCH($A76,女子登録情報!$O:$O,0))))</f>
        <v/>
      </c>
      <c r="F76" s="36" t="str">
        <f t="shared" si="1"/>
        <v/>
      </c>
      <c r="G76" s="36" t="str">
        <f>IF($A76="","",IF($A76&lt;200000000,INDEX(男子登録情報!$H:$H,MATCH($A76,男子登録情報!$O:$O,0)),INDEX(女子登録情報!$H:$H,MATCH($A76,女子登録情報!$O:$O,0))))</f>
        <v/>
      </c>
      <c r="H76" s="36" t="str">
        <f>IF($A76="","",IF($A76&lt;200000000,INDEX(男子登録情報!$B:$B,MATCH($A76,男子登録情報!$O:$O,0)),INDEX(女子登録情報!$B:$B,MATCH($A76,女子登録情報!$O:$O,0))))</f>
        <v/>
      </c>
      <c r="K76" s="36" t="str">
        <f>IF($A76="","",IF($A76&lt;200000000,INDEX(男子登録情報!$A:$A,MATCH($A76,男子登録情報!$O:$O,0)),INDEX(女子登録情報!$A:$A,MATCH($A76,女子登録情報!$O:$O,0))))</f>
        <v/>
      </c>
      <c r="L76" s="36" t="str">
        <f>IF($A76="","",INDEX(元マスター!$C:$C,MATCH($P76,元マスター!$AC:$AC,0)))&amp;""</f>
        <v/>
      </c>
      <c r="M76" s="36" t="str">
        <f>IF($A76="","",INDEX(元マスター!$D:$D,MATCH($P76,元マスター!$AC:$AC,0)))&amp;""</f>
        <v/>
      </c>
      <c r="N76" s="36" t="str">
        <f>IF($A76="","",INDEX(元マスター!$E:$E,MATCH($P76,元マスター!$AC:$AC,0)))&amp;""</f>
        <v/>
      </c>
      <c r="P76" s="36" t="str" cm="1">
        <f t="array" ref="P76">IFERROR(INDEX(元マスター!$AC:$AC,SMALL(IF(元マスター!$A$1:$A$400&lt;&gt;"",ROW($A$1:$A$400)),ROW())),"")</f>
        <v/>
      </c>
    </row>
    <row r="77" spans="1:16">
      <c r="A77" s="36" t="str" cm="1">
        <f t="array" ref="A77">IFERROR(INDEX(元マスター!$A:$A,SMALL(IF(元マスター!$A$1:$A$400&lt;&gt;"",ROW($A$1:$A$400)),ROW())),"")</f>
        <v/>
      </c>
      <c r="B77" s="36" t="str">
        <f>IF($A77="","",IF($A77&lt;200000000,INDEX(男子登録情報!$L:$L,MATCH($A77,男子登録情報!$O:$O,0)),INDEX(女子登録情報!$L:$L,MATCH($A77,女子登録情報!$O:$O,0))))</f>
        <v/>
      </c>
      <c r="C77" s="36" t="str">
        <f>IF($A77="","",IF($A77&lt;200000000,INDEX(男子登録情報!$E:$E,MATCH($A77,男子登録情報!$O:$O,0)),INDEX(女子登録情報!$E:$E,MATCH($A77,女子登録情報!$O:$O,0))))</f>
        <v/>
      </c>
      <c r="D77" s="36" t="str">
        <f>IF($A77="","",IF($A77&lt;200000000,INDEX(男子登録情報!$N:$N,MATCH($A77,男子登録情報!$O:$O,0)),INDEX(女子登録情報!$N:$N,MATCH($A77,女子登録情報!$O:$O,0))))</f>
        <v/>
      </c>
      <c r="E77" s="36" t="str">
        <f>IF($A77="","",IF($A77&lt;200000000,INDEX(男子登録情報!$K:$K,MATCH($A77,男子登録情報!$O:$O,0)),INDEX(女子登録情報!$K:$K,MATCH($A77,女子登録情報!$O:$O,0))))</f>
        <v/>
      </c>
      <c r="F77" s="36" t="str">
        <f t="shared" si="1"/>
        <v/>
      </c>
      <c r="G77" s="36" t="str">
        <f>IF($A77="","",IF($A77&lt;200000000,INDEX(男子登録情報!$H:$H,MATCH($A77,男子登録情報!$O:$O,0)),INDEX(女子登録情報!$H:$H,MATCH($A77,女子登録情報!$O:$O,0))))</f>
        <v/>
      </c>
      <c r="H77" s="36" t="str">
        <f>IF($A77="","",IF($A77&lt;200000000,INDEX(男子登録情報!$B:$B,MATCH($A77,男子登録情報!$O:$O,0)),INDEX(女子登録情報!$B:$B,MATCH($A77,女子登録情報!$O:$O,0))))</f>
        <v/>
      </c>
      <c r="K77" s="36" t="str">
        <f>IF($A77="","",IF($A77&lt;200000000,INDEX(男子登録情報!$A:$A,MATCH($A77,男子登録情報!$O:$O,0)),INDEX(女子登録情報!$A:$A,MATCH($A77,女子登録情報!$O:$O,0))))</f>
        <v/>
      </c>
      <c r="L77" s="36" t="str">
        <f>IF($A77="","",INDEX(元マスター!$C:$C,MATCH($P77,元マスター!$AC:$AC,0)))&amp;""</f>
        <v/>
      </c>
      <c r="M77" s="36" t="str">
        <f>IF($A77="","",INDEX(元マスター!$D:$D,MATCH($P77,元マスター!$AC:$AC,0)))&amp;""</f>
        <v/>
      </c>
      <c r="N77" s="36" t="str">
        <f>IF($A77="","",INDEX(元マスター!$E:$E,MATCH($P77,元マスター!$AC:$AC,0)))&amp;""</f>
        <v/>
      </c>
      <c r="P77" s="36" t="str" cm="1">
        <f t="array" ref="P77">IFERROR(INDEX(元マスター!$AC:$AC,SMALL(IF(元マスター!$A$1:$A$400&lt;&gt;"",ROW($A$1:$A$400)),ROW())),"")</f>
        <v/>
      </c>
    </row>
    <row r="78" spans="1:16">
      <c r="A78" s="36" t="str" cm="1">
        <f t="array" ref="A78">IFERROR(INDEX(元マスター!$A:$A,SMALL(IF(元マスター!$A$1:$A$400&lt;&gt;"",ROW($A$1:$A$400)),ROW())),"")</f>
        <v/>
      </c>
      <c r="B78" s="36" t="str">
        <f>IF($A78="","",IF($A78&lt;200000000,INDEX(男子登録情報!$L:$L,MATCH($A78,男子登録情報!$O:$O,0)),INDEX(女子登録情報!$L:$L,MATCH($A78,女子登録情報!$O:$O,0))))</f>
        <v/>
      </c>
      <c r="C78" s="36" t="str">
        <f>IF($A78="","",IF($A78&lt;200000000,INDEX(男子登録情報!$E:$E,MATCH($A78,男子登録情報!$O:$O,0)),INDEX(女子登録情報!$E:$E,MATCH($A78,女子登録情報!$O:$O,0))))</f>
        <v/>
      </c>
      <c r="D78" s="36" t="str">
        <f>IF($A78="","",IF($A78&lt;200000000,INDEX(男子登録情報!$N:$N,MATCH($A78,男子登録情報!$O:$O,0)),INDEX(女子登録情報!$N:$N,MATCH($A78,女子登録情報!$O:$O,0))))</f>
        <v/>
      </c>
      <c r="E78" s="36" t="str">
        <f>IF($A78="","",IF($A78&lt;200000000,INDEX(男子登録情報!$K:$K,MATCH($A78,男子登録情報!$O:$O,0)),INDEX(女子登録情報!$K:$K,MATCH($A78,女子登録情報!$O:$O,0))))</f>
        <v/>
      </c>
      <c r="F78" s="36" t="str">
        <f t="shared" si="1"/>
        <v/>
      </c>
      <c r="G78" s="36" t="str">
        <f>IF($A78="","",IF($A78&lt;200000000,INDEX(男子登録情報!$H:$H,MATCH($A78,男子登録情報!$O:$O,0)),INDEX(女子登録情報!$H:$H,MATCH($A78,女子登録情報!$O:$O,0))))</f>
        <v/>
      </c>
      <c r="H78" s="36" t="str">
        <f>IF($A78="","",IF($A78&lt;200000000,INDEX(男子登録情報!$B:$B,MATCH($A78,男子登録情報!$O:$O,0)),INDEX(女子登録情報!$B:$B,MATCH($A78,女子登録情報!$O:$O,0))))</f>
        <v/>
      </c>
      <c r="K78" s="36" t="str">
        <f>IF($A78="","",IF($A78&lt;200000000,INDEX(男子登録情報!$A:$A,MATCH($A78,男子登録情報!$O:$O,0)),INDEX(女子登録情報!$A:$A,MATCH($A78,女子登録情報!$O:$O,0))))</f>
        <v/>
      </c>
      <c r="L78" s="36" t="str">
        <f>IF($A78="","",INDEX(元マスター!$C:$C,MATCH($P78,元マスター!$AC:$AC,0)))&amp;""</f>
        <v/>
      </c>
      <c r="M78" s="36" t="str">
        <f>IF($A78="","",INDEX(元マスター!$D:$D,MATCH($P78,元マスター!$AC:$AC,0)))&amp;""</f>
        <v/>
      </c>
      <c r="N78" s="36" t="str">
        <f>IF($A78="","",INDEX(元マスター!$E:$E,MATCH($P78,元マスター!$AC:$AC,0)))&amp;""</f>
        <v/>
      </c>
      <c r="P78" s="36" t="str" cm="1">
        <f t="array" ref="P78">IFERROR(INDEX(元マスター!$AC:$AC,SMALL(IF(元マスター!$A$1:$A$400&lt;&gt;"",ROW($A$1:$A$400)),ROW())),"")</f>
        <v/>
      </c>
    </row>
    <row r="79" spans="1:16">
      <c r="A79" s="36" t="str" cm="1">
        <f t="array" ref="A79">IFERROR(INDEX(元マスター!$A:$A,SMALL(IF(元マスター!$A$1:$A$400&lt;&gt;"",ROW($A$1:$A$400)),ROW())),"")</f>
        <v/>
      </c>
      <c r="B79" s="36" t="str">
        <f>IF($A79="","",IF($A79&lt;200000000,INDEX(男子登録情報!$L:$L,MATCH($A79,男子登録情報!$O:$O,0)),INDEX(女子登録情報!$L:$L,MATCH($A79,女子登録情報!$O:$O,0))))</f>
        <v/>
      </c>
      <c r="C79" s="36" t="str">
        <f>IF($A79="","",IF($A79&lt;200000000,INDEX(男子登録情報!$E:$E,MATCH($A79,男子登録情報!$O:$O,0)),INDEX(女子登録情報!$E:$E,MATCH($A79,女子登録情報!$O:$O,0))))</f>
        <v/>
      </c>
      <c r="D79" s="36" t="str">
        <f>IF($A79="","",IF($A79&lt;200000000,INDEX(男子登録情報!$N:$N,MATCH($A79,男子登録情報!$O:$O,0)),INDEX(女子登録情報!$N:$N,MATCH($A79,女子登録情報!$O:$O,0))))</f>
        <v/>
      </c>
      <c r="E79" s="36" t="str">
        <f>IF($A79="","",IF($A79&lt;200000000,INDEX(男子登録情報!$K:$K,MATCH($A79,男子登録情報!$O:$O,0)),INDEX(女子登録情報!$K:$K,MATCH($A79,女子登録情報!$O:$O,0))))</f>
        <v/>
      </c>
      <c r="F79" s="36" t="str">
        <f t="shared" si="1"/>
        <v/>
      </c>
      <c r="G79" s="36" t="str">
        <f>IF($A79="","",IF($A79&lt;200000000,INDEX(男子登録情報!$H:$H,MATCH($A79,男子登録情報!$O:$O,0)),INDEX(女子登録情報!$H:$H,MATCH($A79,女子登録情報!$O:$O,0))))</f>
        <v/>
      </c>
      <c r="H79" s="36" t="str">
        <f>IF($A79="","",IF($A79&lt;200000000,INDEX(男子登録情報!$B:$B,MATCH($A79,男子登録情報!$O:$O,0)),INDEX(女子登録情報!$B:$B,MATCH($A79,女子登録情報!$O:$O,0))))</f>
        <v/>
      </c>
      <c r="K79" s="36" t="str">
        <f>IF($A79="","",IF($A79&lt;200000000,INDEX(男子登録情報!$A:$A,MATCH($A79,男子登録情報!$O:$O,0)),INDEX(女子登録情報!$A:$A,MATCH($A79,女子登録情報!$O:$O,0))))</f>
        <v/>
      </c>
      <c r="L79" s="36" t="str">
        <f>IF($A79="","",INDEX(元マスター!$C:$C,MATCH($P79,元マスター!$AC:$AC,0)))&amp;""</f>
        <v/>
      </c>
      <c r="M79" s="36" t="str">
        <f>IF($A79="","",INDEX(元マスター!$D:$D,MATCH($P79,元マスター!$AC:$AC,0)))&amp;""</f>
        <v/>
      </c>
      <c r="N79" s="36" t="str">
        <f>IF($A79="","",INDEX(元マスター!$E:$E,MATCH($P79,元マスター!$AC:$AC,0)))&amp;""</f>
        <v/>
      </c>
      <c r="P79" s="36" t="str" cm="1">
        <f t="array" ref="P79">IFERROR(INDEX(元マスター!$AC:$AC,SMALL(IF(元マスター!$A$1:$A$400&lt;&gt;"",ROW($A$1:$A$400)),ROW())),"")</f>
        <v/>
      </c>
    </row>
    <row r="80" spans="1:16">
      <c r="A80" s="36" t="str" cm="1">
        <f t="array" ref="A80">IFERROR(INDEX(元マスター!$A:$A,SMALL(IF(元マスター!$A$1:$A$400&lt;&gt;"",ROW($A$1:$A$400)),ROW())),"")</f>
        <v/>
      </c>
      <c r="B80" s="36" t="str">
        <f>IF($A80="","",IF($A80&lt;200000000,INDEX(男子登録情報!$L:$L,MATCH($A80,男子登録情報!$O:$O,0)),INDEX(女子登録情報!$L:$L,MATCH($A80,女子登録情報!$O:$O,0))))</f>
        <v/>
      </c>
      <c r="C80" s="36" t="str">
        <f>IF($A80="","",IF($A80&lt;200000000,INDEX(男子登録情報!$E:$E,MATCH($A80,男子登録情報!$O:$O,0)),INDEX(女子登録情報!$E:$E,MATCH($A80,女子登録情報!$O:$O,0))))</f>
        <v/>
      </c>
      <c r="D80" s="36" t="str">
        <f>IF($A80="","",IF($A80&lt;200000000,INDEX(男子登録情報!$N:$N,MATCH($A80,男子登録情報!$O:$O,0)),INDEX(女子登録情報!$N:$N,MATCH($A80,女子登録情報!$O:$O,0))))</f>
        <v/>
      </c>
      <c r="E80" s="36" t="str">
        <f>IF($A80="","",IF($A80&lt;200000000,INDEX(男子登録情報!$K:$K,MATCH($A80,男子登録情報!$O:$O,0)),INDEX(女子登録情報!$K:$K,MATCH($A80,女子登録情報!$O:$O,0))))</f>
        <v/>
      </c>
      <c r="F80" s="36" t="str">
        <f t="shared" si="1"/>
        <v/>
      </c>
      <c r="G80" s="36" t="str">
        <f>IF($A80="","",IF($A80&lt;200000000,INDEX(男子登録情報!$H:$H,MATCH($A80,男子登録情報!$O:$O,0)),INDEX(女子登録情報!$H:$H,MATCH($A80,女子登録情報!$O:$O,0))))</f>
        <v/>
      </c>
      <c r="H80" s="36" t="str">
        <f>IF($A80="","",IF($A80&lt;200000000,INDEX(男子登録情報!$B:$B,MATCH($A80,男子登録情報!$O:$O,0)),INDEX(女子登録情報!$B:$B,MATCH($A80,女子登録情報!$O:$O,0))))</f>
        <v/>
      </c>
      <c r="K80" s="36" t="str">
        <f>IF($A80="","",IF($A80&lt;200000000,INDEX(男子登録情報!$A:$A,MATCH($A80,男子登録情報!$O:$O,0)),INDEX(女子登録情報!$A:$A,MATCH($A80,女子登録情報!$O:$O,0))))</f>
        <v/>
      </c>
      <c r="L80" s="36" t="str">
        <f>IF($A80="","",INDEX(元マスター!$C:$C,MATCH($P80,元マスター!$AC:$AC,0)))&amp;""</f>
        <v/>
      </c>
      <c r="M80" s="36" t="str">
        <f>IF($A80="","",INDEX(元マスター!$D:$D,MATCH($P80,元マスター!$AC:$AC,0)))&amp;""</f>
        <v/>
      </c>
      <c r="N80" s="36" t="str">
        <f>IF($A80="","",INDEX(元マスター!$E:$E,MATCH($P80,元マスター!$AC:$AC,0)))&amp;""</f>
        <v/>
      </c>
      <c r="P80" s="36" t="str" cm="1">
        <f t="array" ref="P80">IFERROR(INDEX(元マスター!$AC:$AC,SMALL(IF(元マスター!$A$1:$A$400&lt;&gt;"",ROW($A$1:$A$400)),ROW())),"")</f>
        <v/>
      </c>
    </row>
    <row r="81" spans="1:16">
      <c r="A81" s="36" t="str" cm="1">
        <f t="array" ref="A81">IFERROR(INDEX(元マスター!$A:$A,SMALL(IF(元マスター!$A$1:$A$400&lt;&gt;"",ROW($A$1:$A$400)),ROW())),"")</f>
        <v/>
      </c>
      <c r="B81" s="36" t="str">
        <f>IF($A81="","",IF($A81&lt;200000000,INDEX(男子登録情報!$L:$L,MATCH($A81,男子登録情報!$O:$O,0)),INDEX(女子登録情報!$L:$L,MATCH($A81,女子登録情報!$O:$O,0))))</f>
        <v/>
      </c>
      <c r="C81" s="36" t="str">
        <f>IF($A81="","",IF($A81&lt;200000000,INDEX(男子登録情報!$E:$E,MATCH($A81,男子登録情報!$O:$O,0)),INDEX(女子登録情報!$E:$E,MATCH($A81,女子登録情報!$O:$O,0))))</f>
        <v/>
      </c>
      <c r="D81" s="36" t="str">
        <f>IF($A81="","",IF($A81&lt;200000000,INDEX(男子登録情報!$N:$N,MATCH($A81,男子登録情報!$O:$O,0)),INDEX(女子登録情報!$N:$N,MATCH($A81,女子登録情報!$O:$O,0))))</f>
        <v/>
      </c>
      <c r="E81" s="36" t="str">
        <f>IF($A81="","",IF($A81&lt;200000000,INDEX(男子登録情報!$K:$K,MATCH($A81,男子登録情報!$O:$O,0)),INDEX(女子登録情報!$K:$K,MATCH($A81,女子登録情報!$O:$O,0))))</f>
        <v/>
      </c>
      <c r="F81" s="36" t="str">
        <f t="shared" si="1"/>
        <v/>
      </c>
      <c r="G81" s="36" t="str">
        <f>IF($A81="","",IF($A81&lt;200000000,INDEX(男子登録情報!$H:$H,MATCH($A81,男子登録情報!$O:$O,0)),INDEX(女子登録情報!$H:$H,MATCH($A81,女子登録情報!$O:$O,0))))</f>
        <v/>
      </c>
      <c r="H81" s="36" t="str">
        <f>IF($A81="","",IF($A81&lt;200000000,INDEX(男子登録情報!$B:$B,MATCH($A81,男子登録情報!$O:$O,0)),INDEX(女子登録情報!$B:$B,MATCH($A81,女子登録情報!$O:$O,0))))</f>
        <v/>
      </c>
      <c r="K81" s="36" t="str">
        <f>IF($A81="","",IF($A81&lt;200000000,INDEX(男子登録情報!$A:$A,MATCH($A81,男子登録情報!$O:$O,0)),INDEX(女子登録情報!$A:$A,MATCH($A81,女子登録情報!$O:$O,0))))</f>
        <v/>
      </c>
      <c r="L81" s="36" t="str">
        <f>IF($A81="","",INDEX(元マスター!$C:$C,MATCH($P81,元マスター!$AC:$AC,0)))&amp;""</f>
        <v/>
      </c>
      <c r="M81" s="36" t="str">
        <f>IF($A81="","",INDEX(元マスター!$D:$D,MATCH($P81,元マスター!$AC:$AC,0)))&amp;""</f>
        <v/>
      </c>
      <c r="N81" s="36" t="str">
        <f>IF($A81="","",INDEX(元マスター!$E:$E,MATCH($P81,元マスター!$AC:$AC,0)))&amp;""</f>
        <v/>
      </c>
      <c r="P81" s="36" t="str" cm="1">
        <f t="array" ref="P81">IFERROR(INDEX(元マスター!$AC:$AC,SMALL(IF(元マスター!$A$1:$A$400&lt;&gt;"",ROW($A$1:$A$400)),ROW())),"")</f>
        <v/>
      </c>
    </row>
    <row r="82" spans="1:16">
      <c r="A82" s="36" t="str" cm="1">
        <f t="array" ref="A82">IFERROR(INDEX(元マスター!$A:$A,SMALL(IF(元マスター!$A$1:$A$400&lt;&gt;"",ROW($A$1:$A$400)),ROW())),"")</f>
        <v/>
      </c>
      <c r="B82" s="36" t="str">
        <f>IF($A82="","",IF($A82&lt;200000000,INDEX(男子登録情報!$L:$L,MATCH($A82,男子登録情報!$O:$O,0)),INDEX(女子登録情報!$L:$L,MATCH($A82,女子登録情報!$O:$O,0))))</f>
        <v/>
      </c>
      <c r="C82" s="36" t="str">
        <f>IF($A82="","",IF($A82&lt;200000000,INDEX(男子登録情報!$E:$E,MATCH($A82,男子登録情報!$O:$O,0)),INDEX(女子登録情報!$E:$E,MATCH($A82,女子登録情報!$O:$O,0))))</f>
        <v/>
      </c>
      <c r="D82" s="36" t="str">
        <f>IF($A82="","",IF($A82&lt;200000000,INDEX(男子登録情報!$N:$N,MATCH($A82,男子登録情報!$O:$O,0)),INDEX(女子登録情報!$N:$N,MATCH($A82,女子登録情報!$O:$O,0))))</f>
        <v/>
      </c>
      <c r="E82" s="36" t="str">
        <f>IF($A82="","",IF($A82&lt;200000000,INDEX(男子登録情報!$K:$K,MATCH($A82,男子登録情報!$O:$O,0)),INDEX(女子登録情報!$K:$K,MATCH($A82,女子登録情報!$O:$O,0))))</f>
        <v/>
      </c>
      <c r="F82" s="36" t="str">
        <f t="shared" si="1"/>
        <v/>
      </c>
      <c r="G82" s="36" t="str">
        <f>IF($A82="","",IF($A82&lt;200000000,INDEX(男子登録情報!$H:$H,MATCH($A82,男子登録情報!$O:$O,0)),INDEX(女子登録情報!$H:$H,MATCH($A82,女子登録情報!$O:$O,0))))</f>
        <v/>
      </c>
      <c r="H82" s="36" t="str">
        <f>IF($A82="","",IF($A82&lt;200000000,INDEX(男子登録情報!$B:$B,MATCH($A82,男子登録情報!$O:$O,0)),INDEX(女子登録情報!$B:$B,MATCH($A82,女子登録情報!$O:$O,0))))</f>
        <v/>
      </c>
      <c r="K82" s="36" t="str">
        <f>IF($A82="","",IF($A82&lt;200000000,INDEX(男子登録情報!$A:$A,MATCH($A82,男子登録情報!$O:$O,0)),INDEX(女子登録情報!$A:$A,MATCH($A82,女子登録情報!$O:$O,0))))</f>
        <v/>
      </c>
      <c r="L82" s="36" t="str">
        <f>IF($A82="","",INDEX(元マスター!$C:$C,MATCH($P82,元マスター!$AC:$AC,0)))&amp;""</f>
        <v/>
      </c>
      <c r="M82" s="36" t="str">
        <f>IF($A82="","",INDEX(元マスター!$D:$D,MATCH($P82,元マスター!$AC:$AC,0)))&amp;""</f>
        <v/>
      </c>
      <c r="N82" s="36" t="str">
        <f>IF($A82="","",INDEX(元マスター!$E:$E,MATCH($P82,元マスター!$AC:$AC,0)))&amp;""</f>
        <v/>
      </c>
      <c r="P82" s="36" t="str" cm="1">
        <f t="array" ref="P82">IFERROR(INDEX(元マスター!$AC:$AC,SMALL(IF(元マスター!$A$1:$A$400&lt;&gt;"",ROW($A$1:$A$400)),ROW())),"")</f>
        <v/>
      </c>
    </row>
    <row r="83" spans="1:16">
      <c r="A83" s="36" t="str" cm="1">
        <f t="array" ref="A83">IFERROR(INDEX(元マスター!$A:$A,SMALL(IF(元マスター!$A$1:$A$400&lt;&gt;"",ROW($A$1:$A$400)),ROW())),"")</f>
        <v/>
      </c>
      <c r="B83" s="36" t="str">
        <f>IF($A83="","",IF($A83&lt;200000000,INDEX(男子登録情報!$L:$L,MATCH($A83,男子登録情報!$O:$O,0)),INDEX(女子登録情報!$L:$L,MATCH($A83,女子登録情報!$O:$O,0))))</f>
        <v/>
      </c>
      <c r="C83" s="36" t="str">
        <f>IF($A83="","",IF($A83&lt;200000000,INDEX(男子登録情報!$E:$E,MATCH($A83,男子登録情報!$O:$O,0)),INDEX(女子登録情報!$E:$E,MATCH($A83,女子登録情報!$O:$O,0))))</f>
        <v/>
      </c>
      <c r="D83" s="36" t="str">
        <f>IF($A83="","",IF($A83&lt;200000000,INDEX(男子登録情報!$N:$N,MATCH($A83,男子登録情報!$O:$O,0)),INDEX(女子登録情報!$N:$N,MATCH($A83,女子登録情報!$O:$O,0))))</f>
        <v/>
      </c>
      <c r="E83" s="36" t="str">
        <f>IF($A83="","",IF($A83&lt;200000000,INDEX(男子登録情報!$K:$K,MATCH($A83,男子登録情報!$O:$O,0)),INDEX(女子登録情報!$K:$K,MATCH($A83,女子登録情報!$O:$O,0))))</f>
        <v/>
      </c>
      <c r="F83" s="36" t="str">
        <f t="shared" si="1"/>
        <v/>
      </c>
      <c r="G83" s="36" t="str">
        <f>IF($A83="","",IF($A83&lt;200000000,INDEX(男子登録情報!$H:$H,MATCH($A83,男子登録情報!$O:$O,0)),INDEX(女子登録情報!$H:$H,MATCH($A83,女子登録情報!$O:$O,0))))</f>
        <v/>
      </c>
      <c r="H83" s="36" t="str">
        <f>IF($A83="","",IF($A83&lt;200000000,INDEX(男子登録情報!$B:$B,MATCH($A83,男子登録情報!$O:$O,0)),INDEX(女子登録情報!$B:$B,MATCH($A83,女子登録情報!$O:$O,0))))</f>
        <v/>
      </c>
      <c r="K83" s="36" t="str">
        <f>IF($A83="","",IF($A83&lt;200000000,INDEX(男子登録情報!$A:$A,MATCH($A83,男子登録情報!$O:$O,0)),INDEX(女子登録情報!$A:$A,MATCH($A83,女子登録情報!$O:$O,0))))</f>
        <v/>
      </c>
      <c r="L83" s="36" t="str">
        <f>IF($A83="","",INDEX(元マスター!$C:$C,MATCH($P83,元マスター!$AC:$AC,0)))&amp;""</f>
        <v/>
      </c>
      <c r="M83" s="36" t="str">
        <f>IF($A83="","",INDEX(元マスター!$D:$D,MATCH($P83,元マスター!$AC:$AC,0)))&amp;""</f>
        <v/>
      </c>
      <c r="N83" s="36" t="str">
        <f>IF($A83="","",INDEX(元マスター!$E:$E,MATCH($P83,元マスター!$AC:$AC,0)))&amp;""</f>
        <v/>
      </c>
      <c r="P83" s="36" t="str" cm="1">
        <f t="array" ref="P83">IFERROR(INDEX(元マスター!$AC:$AC,SMALL(IF(元マスター!$A$1:$A$400&lt;&gt;"",ROW($A$1:$A$400)),ROW())),"")</f>
        <v/>
      </c>
    </row>
    <row r="84" spans="1:16">
      <c r="A84" s="36" t="str" cm="1">
        <f t="array" ref="A84">IFERROR(INDEX(元マスター!$A:$A,SMALL(IF(元マスター!$A$1:$A$400&lt;&gt;"",ROW($A$1:$A$400)),ROW())),"")</f>
        <v/>
      </c>
      <c r="B84" s="36" t="str">
        <f>IF($A84="","",IF($A84&lt;200000000,INDEX(男子登録情報!$L:$L,MATCH($A84,男子登録情報!$O:$O,0)),INDEX(女子登録情報!$L:$L,MATCH($A84,女子登録情報!$O:$O,0))))</f>
        <v/>
      </c>
      <c r="C84" s="36" t="str">
        <f>IF($A84="","",IF($A84&lt;200000000,INDEX(男子登録情報!$E:$E,MATCH($A84,男子登録情報!$O:$O,0)),INDEX(女子登録情報!$E:$E,MATCH($A84,女子登録情報!$O:$O,0))))</f>
        <v/>
      </c>
      <c r="D84" s="36" t="str">
        <f>IF($A84="","",IF($A84&lt;200000000,INDEX(男子登録情報!$N:$N,MATCH($A84,男子登録情報!$O:$O,0)),INDEX(女子登録情報!$N:$N,MATCH($A84,女子登録情報!$O:$O,0))))</f>
        <v/>
      </c>
      <c r="E84" s="36" t="str">
        <f>IF($A84="","",IF($A84&lt;200000000,INDEX(男子登録情報!$K:$K,MATCH($A84,男子登録情報!$O:$O,0)),INDEX(女子登録情報!$K:$K,MATCH($A84,女子登録情報!$O:$O,0))))</f>
        <v/>
      </c>
      <c r="F84" s="36" t="str">
        <f t="shared" si="1"/>
        <v/>
      </c>
      <c r="G84" s="36" t="str">
        <f>IF($A84="","",IF($A84&lt;200000000,INDEX(男子登録情報!$H:$H,MATCH($A84,男子登録情報!$O:$O,0)),INDEX(女子登録情報!$H:$H,MATCH($A84,女子登録情報!$O:$O,0))))</f>
        <v/>
      </c>
      <c r="H84" s="36" t="str">
        <f>IF($A84="","",IF($A84&lt;200000000,INDEX(男子登録情報!$B:$B,MATCH($A84,男子登録情報!$O:$O,0)),INDEX(女子登録情報!$B:$B,MATCH($A84,女子登録情報!$O:$O,0))))</f>
        <v/>
      </c>
      <c r="K84" s="36" t="str">
        <f>IF($A84="","",IF($A84&lt;200000000,INDEX(男子登録情報!$A:$A,MATCH($A84,男子登録情報!$O:$O,0)),INDEX(女子登録情報!$A:$A,MATCH($A84,女子登録情報!$O:$O,0))))</f>
        <v/>
      </c>
      <c r="L84" s="36" t="str">
        <f>IF($A84="","",INDEX(元マスター!$C:$C,MATCH($P84,元マスター!$AC:$AC,0)))&amp;""</f>
        <v/>
      </c>
      <c r="M84" s="36" t="str">
        <f>IF($A84="","",INDEX(元マスター!$D:$D,MATCH($P84,元マスター!$AC:$AC,0)))&amp;""</f>
        <v/>
      </c>
      <c r="N84" s="36" t="str">
        <f>IF($A84="","",INDEX(元マスター!$E:$E,MATCH($P84,元マスター!$AC:$AC,0)))&amp;""</f>
        <v/>
      </c>
      <c r="P84" s="36" t="str" cm="1">
        <f t="array" ref="P84">IFERROR(INDEX(元マスター!$AC:$AC,SMALL(IF(元マスター!$A$1:$A$400&lt;&gt;"",ROW($A$1:$A$400)),ROW())),"")</f>
        <v/>
      </c>
    </row>
    <row r="85" spans="1:16">
      <c r="A85" s="36" t="str" cm="1">
        <f t="array" ref="A85">IFERROR(INDEX(元マスター!$A:$A,SMALL(IF(元マスター!$A$1:$A$400&lt;&gt;"",ROW($A$1:$A$400)),ROW())),"")</f>
        <v/>
      </c>
      <c r="B85" s="36" t="str">
        <f>IF($A85="","",IF($A85&lt;200000000,INDEX(男子登録情報!$L:$L,MATCH($A85,男子登録情報!$O:$O,0)),INDEX(女子登録情報!$L:$L,MATCH($A85,女子登録情報!$O:$O,0))))</f>
        <v/>
      </c>
      <c r="C85" s="36" t="str">
        <f>IF($A85="","",IF($A85&lt;200000000,INDEX(男子登録情報!$E:$E,MATCH($A85,男子登録情報!$O:$O,0)),INDEX(女子登録情報!$E:$E,MATCH($A85,女子登録情報!$O:$O,0))))</f>
        <v/>
      </c>
      <c r="D85" s="36" t="str">
        <f>IF($A85="","",IF($A85&lt;200000000,INDEX(男子登録情報!$N:$N,MATCH($A85,男子登録情報!$O:$O,0)),INDEX(女子登録情報!$N:$N,MATCH($A85,女子登録情報!$O:$O,0))))</f>
        <v/>
      </c>
      <c r="E85" s="36" t="str">
        <f>IF($A85="","",IF($A85&lt;200000000,INDEX(男子登録情報!$K:$K,MATCH($A85,男子登録情報!$O:$O,0)),INDEX(女子登録情報!$K:$K,MATCH($A85,女子登録情報!$O:$O,0))))</f>
        <v/>
      </c>
      <c r="F85" s="36" t="str">
        <f t="shared" si="1"/>
        <v/>
      </c>
      <c r="G85" s="36" t="str">
        <f>IF($A85="","",IF($A85&lt;200000000,INDEX(男子登録情報!$H:$H,MATCH($A85,男子登録情報!$O:$O,0)),INDEX(女子登録情報!$H:$H,MATCH($A85,女子登録情報!$O:$O,0))))</f>
        <v/>
      </c>
      <c r="H85" s="36" t="str">
        <f>IF($A85="","",IF($A85&lt;200000000,INDEX(男子登録情報!$B:$B,MATCH($A85,男子登録情報!$O:$O,0)),INDEX(女子登録情報!$B:$B,MATCH($A85,女子登録情報!$O:$O,0))))</f>
        <v/>
      </c>
      <c r="K85" s="36" t="str">
        <f>IF($A85="","",IF($A85&lt;200000000,INDEX(男子登録情報!$A:$A,MATCH($A85,男子登録情報!$O:$O,0)),INDEX(女子登録情報!$A:$A,MATCH($A85,女子登録情報!$O:$O,0))))</f>
        <v/>
      </c>
      <c r="L85" s="36" t="str">
        <f>IF($A85="","",INDEX(元マスター!$C:$C,MATCH($P85,元マスター!$AC:$AC,0)))&amp;""</f>
        <v/>
      </c>
      <c r="M85" s="36" t="str">
        <f>IF($A85="","",INDEX(元マスター!$D:$D,MATCH($P85,元マスター!$AC:$AC,0)))&amp;""</f>
        <v/>
      </c>
      <c r="N85" s="36" t="str">
        <f>IF($A85="","",INDEX(元マスター!$E:$E,MATCH($P85,元マスター!$AC:$AC,0)))&amp;""</f>
        <v/>
      </c>
      <c r="P85" s="36" t="str" cm="1">
        <f t="array" ref="P85">IFERROR(INDEX(元マスター!$AC:$AC,SMALL(IF(元マスター!$A$1:$A$400&lt;&gt;"",ROW($A$1:$A$400)),ROW())),"")</f>
        <v/>
      </c>
    </row>
    <row r="86" spans="1:16">
      <c r="A86" s="36" t="str" cm="1">
        <f t="array" ref="A86">IFERROR(INDEX(元マスター!$A:$A,SMALL(IF(元マスター!$A$1:$A$400&lt;&gt;"",ROW($A$1:$A$400)),ROW())),"")</f>
        <v/>
      </c>
      <c r="B86" s="36" t="str">
        <f>IF($A86="","",IF($A86&lt;200000000,INDEX(男子登録情報!$L:$L,MATCH($A86,男子登録情報!$O:$O,0)),INDEX(女子登録情報!$L:$L,MATCH($A86,女子登録情報!$O:$O,0))))</f>
        <v/>
      </c>
      <c r="C86" s="36" t="str">
        <f>IF($A86="","",IF($A86&lt;200000000,INDEX(男子登録情報!$E:$E,MATCH($A86,男子登録情報!$O:$O,0)),INDEX(女子登録情報!$E:$E,MATCH($A86,女子登録情報!$O:$O,0))))</f>
        <v/>
      </c>
      <c r="D86" s="36" t="str">
        <f>IF($A86="","",IF($A86&lt;200000000,INDEX(男子登録情報!$N:$N,MATCH($A86,男子登録情報!$O:$O,0)),INDEX(女子登録情報!$N:$N,MATCH($A86,女子登録情報!$O:$O,0))))</f>
        <v/>
      </c>
      <c r="E86" s="36" t="str">
        <f>IF($A86="","",IF($A86&lt;200000000,INDEX(男子登録情報!$K:$K,MATCH($A86,男子登録情報!$O:$O,0)),INDEX(女子登録情報!$K:$K,MATCH($A86,女子登録情報!$O:$O,0))))</f>
        <v/>
      </c>
      <c r="F86" s="36" t="str">
        <f t="shared" si="1"/>
        <v/>
      </c>
      <c r="G86" s="36" t="str">
        <f>IF($A86="","",IF($A86&lt;200000000,INDEX(男子登録情報!$H:$H,MATCH($A86,男子登録情報!$O:$O,0)),INDEX(女子登録情報!$H:$H,MATCH($A86,女子登録情報!$O:$O,0))))</f>
        <v/>
      </c>
      <c r="H86" s="36" t="str">
        <f>IF($A86="","",IF($A86&lt;200000000,INDEX(男子登録情報!$B:$B,MATCH($A86,男子登録情報!$O:$O,0)),INDEX(女子登録情報!$B:$B,MATCH($A86,女子登録情報!$O:$O,0))))</f>
        <v/>
      </c>
      <c r="K86" s="36" t="str">
        <f>IF($A86="","",IF($A86&lt;200000000,INDEX(男子登録情報!$A:$A,MATCH($A86,男子登録情報!$O:$O,0)),INDEX(女子登録情報!$A:$A,MATCH($A86,女子登録情報!$O:$O,0))))</f>
        <v/>
      </c>
      <c r="L86" s="36" t="str">
        <f>IF($A86="","",INDEX(元マスター!$C:$C,MATCH($P86,元マスター!$AC:$AC,0)))&amp;""</f>
        <v/>
      </c>
      <c r="M86" s="36" t="str">
        <f>IF($A86="","",INDEX(元マスター!$D:$D,MATCH($P86,元マスター!$AC:$AC,0)))&amp;""</f>
        <v/>
      </c>
      <c r="N86" s="36" t="str">
        <f>IF($A86="","",INDEX(元マスター!$E:$E,MATCH($P86,元マスター!$AC:$AC,0)))&amp;""</f>
        <v/>
      </c>
      <c r="P86" s="36" t="str" cm="1">
        <f t="array" ref="P86">IFERROR(INDEX(元マスター!$AC:$AC,SMALL(IF(元マスター!$A$1:$A$400&lt;&gt;"",ROW($A$1:$A$400)),ROW())),"")</f>
        <v/>
      </c>
    </row>
    <row r="87" spans="1:16">
      <c r="A87" s="36" t="str" cm="1">
        <f t="array" ref="A87">IFERROR(INDEX(元マスター!$A:$A,SMALL(IF(元マスター!$A$1:$A$400&lt;&gt;"",ROW($A$1:$A$400)),ROW())),"")</f>
        <v/>
      </c>
      <c r="B87" s="36" t="str">
        <f>IF($A87="","",IF($A87&lt;200000000,INDEX(男子登録情報!$L:$L,MATCH($A87,男子登録情報!$O:$O,0)),INDEX(女子登録情報!$L:$L,MATCH($A87,女子登録情報!$O:$O,0))))</f>
        <v/>
      </c>
      <c r="C87" s="36" t="str">
        <f>IF($A87="","",IF($A87&lt;200000000,INDEX(男子登録情報!$E:$E,MATCH($A87,男子登録情報!$O:$O,0)),INDEX(女子登録情報!$E:$E,MATCH($A87,女子登録情報!$O:$O,0))))</f>
        <v/>
      </c>
      <c r="D87" s="36" t="str">
        <f>IF($A87="","",IF($A87&lt;200000000,INDEX(男子登録情報!$N:$N,MATCH($A87,男子登録情報!$O:$O,0)),INDEX(女子登録情報!$N:$N,MATCH($A87,女子登録情報!$O:$O,0))))</f>
        <v/>
      </c>
      <c r="E87" s="36" t="str">
        <f>IF($A87="","",IF($A87&lt;200000000,INDEX(男子登録情報!$K:$K,MATCH($A87,男子登録情報!$O:$O,0)),INDEX(女子登録情報!$K:$K,MATCH($A87,女子登録情報!$O:$O,0))))</f>
        <v/>
      </c>
      <c r="F87" s="36" t="str">
        <f t="shared" si="1"/>
        <v/>
      </c>
      <c r="G87" s="36" t="str">
        <f>IF($A87="","",IF($A87&lt;200000000,INDEX(男子登録情報!$H:$H,MATCH($A87,男子登録情報!$O:$O,0)),INDEX(女子登録情報!$H:$H,MATCH($A87,女子登録情報!$O:$O,0))))</f>
        <v/>
      </c>
      <c r="H87" s="36" t="str">
        <f>IF($A87="","",IF($A87&lt;200000000,INDEX(男子登録情報!$B:$B,MATCH($A87,男子登録情報!$O:$O,0)),INDEX(女子登録情報!$B:$B,MATCH($A87,女子登録情報!$O:$O,0))))</f>
        <v/>
      </c>
      <c r="K87" s="36" t="str">
        <f>IF($A87="","",IF($A87&lt;200000000,INDEX(男子登録情報!$A:$A,MATCH($A87,男子登録情報!$O:$O,0)),INDEX(女子登録情報!$A:$A,MATCH($A87,女子登録情報!$O:$O,0))))</f>
        <v/>
      </c>
      <c r="L87" s="36" t="str">
        <f>IF($A87="","",INDEX(元マスター!$C:$C,MATCH($P87,元マスター!$AC:$AC,0)))&amp;""</f>
        <v/>
      </c>
      <c r="M87" s="36" t="str">
        <f>IF($A87="","",INDEX(元マスター!$D:$D,MATCH($P87,元マスター!$AC:$AC,0)))&amp;""</f>
        <v/>
      </c>
      <c r="N87" s="36" t="str">
        <f>IF($A87="","",INDEX(元マスター!$E:$E,MATCH($P87,元マスター!$AC:$AC,0)))&amp;""</f>
        <v/>
      </c>
      <c r="P87" s="36" t="str" cm="1">
        <f t="array" ref="P87">IFERROR(INDEX(元マスター!$AC:$AC,SMALL(IF(元マスター!$A$1:$A$400&lt;&gt;"",ROW($A$1:$A$400)),ROW())),"")</f>
        <v/>
      </c>
    </row>
    <row r="88" spans="1:16">
      <c r="A88" s="36" t="str" cm="1">
        <f t="array" ref="A88">IFERROR(INDEX(元マスター!$A:$A,SMALL(IF(元マスター!$A$1:$A$400&lt;&gt;"",ROW($A$1:$A$400)),ROW())),"")</f>
        <v/>
      </c>
      <c r="B88" s="36" t="str">
        <f>IF($A88="","",IF($A88&lt;200000000,INDEX(男子登録情報!$L:$L,MATCH($A88,男子登録情報!$O:$O,0)),INDEX(女子登録情報!$L:$L,MATCH($A88,女子登録情報!$O:$O,0))))</f>
        <v/>
      </c>
      <c r="C88" s="36" t="str">
        <f>IF($A88="","",IF($A88&lt;200000000,INDEX(男子登録情報!$E:$E,MATCH($A88,男子登録情報!$O:$O,0)),INDEX(女子登録情報!$E:$E,MATCH($A88,女子登録情報!$O:$O,0))))</f>
        <v/>
      </c>
      <c r="D88" s="36" t="str">
        <f>IF($A88="","",IF($A88&lt;200000000,INDEX(男子登録情報!$N:$N,MATCH($A88,男子登録情報!$O:$O,0)),INDEX(女子登録情報!$N:$N,MATCH($A88,女子登録情報!$O:$O,0))))</f>
        <v/>
      </c>
      <c r="E88" s="36" t="str">
        <f>IF($A88="","",IF($A88&lt;200000000,INDEX(男子登録情報!$K:$K,MATCH($A88,男子登録情報!$O:$O,0)),INDEX(女子登録情報!$K:$K,MATCH($A88,女子登録情報!$O:$O,0))))</f>
        <v/>
      </c>
      <c r="F88" s="36" t="str">
        <f t="shared" si="1"/>
        <v/>
      </c>
      <c r="G88" s="36" t="str">
        <f>IF($A88="","",IF($A88&lt;200000000,INDEX(男子登録情報!$H:$H,MATCH($A88,男子登録情報!$O:$O,0)),INDEX(女子登録情報!$H:$H,MATCH($A88,女子登録情報!$O:$O,0))))</f>
        <v/>
      </c>
      <c r="H88" s="36" t="str">
        <f>IF($A88="","",IF($A88&lt;200000000,INDEX(男子登録情報!$B:$B,MATCH($A88,男子登録情報!$O:$O,0)),INDEX(女子登録情報!$B:$B,MATCH($A88,女子登録情報!$O:$O,0))))</f>
        <v/>
      </c>
      <c r="K88" s="36" t="str">
        <f>IF($A88="","",IF($A88&lt;200000000,INDEX(男子登録情報!$A:$A,MATCH($A88,男子登録情報!$O:$O,0)),INDEX(女子登録情報!$A:$A,MATCH($A88,女子登録情報!$O:$O,0))))</f>
        <v/>
      </c>
      <c r="L88" s="36" t="str">
        <f>IF($A88="","",INDEX(元マスター!$C:$C,MATCH($P88,元マスター!$AC:$AC,0)))&amp;""</f>
        <v/>
      </c>
      <c r="M88" s="36" t="str">
        <f>IF($A88="","",INDEX(元マスター!$D:$D,MATCH($P88,元マスター!$AC:$AC,0)))&amp;""</f>
        <v/>
      </c>
      <c r="N88" s="36" t="str">
        <f>IF($A88="","",INDEX(元マスター!$E:$E,MATCH($P88,元マスター!$AC:$AC,0)))&amp;""</f>
        <v/>
      </c>
      <c r="P88" s="36" t="str" cm="1">
        <f t="array" ref="P88">IFERROR(INDEX(元マスター!$AC:$AC,SMALL(IF(元マスター!$A$1:$A$400&lt;&gt;"",ROW($A$1:$A$400)),ROW())),"")</f>
        <v/>
      </c>
    </row>
    <row r="89" spans="1:16">
      <c r="A89" s="36" t="str" cm="1">
        <f t="array" ref="A89">IFERROR(INDEX(元マスター!$A:$A,SMALL(IF(元マスター!$A$1:$A$400&lt;&gt;"",ROW($A$1:$A$400)),ROW())),"")</f>
        <v/>
      </c>
      <c r="B89" s="36" t="str">
        <f>IF($A89="","",IF($A89&lt;200000000,INDEX(男子登録情報!$L:$L,MATCH($A89,男子登録情報!$O:$O,0)),INDEX(女子登録情報!$L:$L,MATCH($A89,女子登録情報!$O:$O,0))))</f>
        <v/>
      </c>
      <c r="C89" s="36" t="str">
        <f>IF($A89="","",IF($A89&lt;200000000,INDEX(男子登録情報!$E:$E,MATCH($A89,男子登録情報!$O:$O,0)),INDEX(女子登録情報!$E:$E,MATCH($A89,女子登録情報!$O:$O,0))))</f>
        <v/>
      </c>
      <c r="D89" s="36" t="str">
        <f>IF($A89="","",IF($A89&lt;200000000,INDEX(男子登録情報!$N:$N,MATCH($A89,男子登録情報!$O:$O,0)),INDEX(女子登録情報!$N:$N,MATCH($A89,女子登録情報!$O:$O,0))))</f>
        <v/>
      </c>
      <c r="E89" s="36" t="str">
        <f>IF($A89="","",IF($A89&lt;200000000,INDEX(男子登録情報!$K:$K,MATCH($A89,男子登録情報!$O:$O,0)),INDEX(女子登録情報!$K:$K,MATCH($A89,女子登録情報!$O:$O,0))))</f>
        <v/>
      </c>
      <c r="F89" s="36" t="str">
        <f t="shared" si="1"/>
        <v/>
      </c>
      <c r="G89" s="36" t="str">
        <f>IF($A89="","",IF($A89&lt;200000000,INDEX(男子登録情報!$H:$H,MATCH($A89,男子登録情報!$O:$O,0)),INDEX(女子登録情報!$H:$H,MATCH($A89,女子登録情報!$O:$O,0))))</f>
        <v/>
      </c>
      <c r="H89" s="36" t="str">
        <f>IF($A89="","",IF($A89&lt;200000000,INDEX(男子登録情報!$B:$B,MATCH($A89,男子登録情報!$O:$O,0)),INDEX(女子登録情報!$B:$B,MATCH($A89,女子登録情報!$O:$O,0))))</f>
        <v/>
      </c>
      <c r="K89" s="36" t="str">
        <f>IF($A89="","",IF($A89&lt;200000000,INDEX(男子登録情報!$A:$A,MATCH($A89,男子登録情報!$O:$O,0)),INDEX(女子登録情報!$A:$A,MATCH($A89,女子登録情報!$O:$O,0))))</f>
        <v/>
      </c>
      <c r="L89" s="36" t="str">
        <f>IF($A89="","",INDEX(元マスター!$C:$C,MATCH($P89,元マスター!$AC:$AC,0)))&amp;""</f>
        <v/>
      </c>
      <c r="M89" s="36" t="str">
        <f>IF($A89="","",INDEX(元マスター!$D:$D,MATCH($P89,元マスター!$AC:$AC,0)))&amp;""</f>
        <v/>
      </c>
      <c r="N89" s="36" t="str">
        <f>IF($A89="","",INDEX(元マスター!$E:$E,MATCH($P89,元マスター!$AC:$AC,0)))&amp;""</f>
        <v/>
      </c>
      <c r="P89" s="36" t="str" cm="1">
        <f t="array" ref="P89">IFERROR(INDEX(元マスター!$AC:$AC,SMALL(IF(元マスター!$A$1:$A$400&lt;&gt;"",ROW($A$1:$A$400)),ROW())),"")</f>
        <v/>
      </c>
    </row>
    <row r="90" spans="1:16">
      <c r="A90" s="36" t="str" cm="1">
        <f t="array" ref="A90">IFERROR(INDEX(元マスター!$A:$A,SMALL(IF(元マスター!$A$1:$A$400&lt;&gt;"",ROW($A$1:$A$400)),ROW())),"")</f>
        <v/>
      </c>
      <c r="B90" s="36" t="str">
        <f>IF($A90="","",IF($A90&lt;200000000,INDEX(男子登録情報!$L:$L,MATCH($A90,男子登録情報!$O:$O,0)),INDEX(女子登録情報!$L:$L,MATCH($A90,女子登録情報!$O:$O,0))))</f>
        <v/>
      </c>
      <c r="C90" s="36" t="str">
        <f>IF($A90="","",IF($A90&lt;200000000,INDEX(男子登録情報!$E:$E,MATCH($A90,男子登録情報!$O:$O,0)),INDEX(女子登録情報!$E:$E,MATCH($A90,女子登録情報!$O:$O,0))))</f>
        <v/>
      </c>
      <c r="D90" s="36" t="str">
        <f>IF($A90="","",IF($A90&lt;200000000,INDEX(男子登録情報!$N:$N,MATCH($A90,男子登録情報!$O:$O,0)),INDEX(女子登録情報!$N:$N,MATCH($A90,女子登録情報!$O:$O,0))))</f>
        <v/>
      </c>
      <c r="E90" s="36" t="str">
        <f>IF($A90="","",IF($A90&lt;200000000,INDEX(男子登録情報!$K:$K,MATCH($A90,男子登録情報!$O:$O,0)),INDEX(女子登録情報!$K:$K,MATCH($A90,女子登録情報!$O:$O,0))))</f>
        <v/>
      </c>
      <c r="F90" s="36" t="str">
        <f t="shared" si="1"/>
        <v/>
      </c>
      <c r="G90" s="36" t="str">
        <f>IF($A90="","",IF($A90&lt;200000000,INDEX(男子登録情報!$H:$H,MATCH($A90,男子登録情報!$O:$O,0)),INDEX(女子登録情報!$H:$H,MATCH($A90,女子登録情報!$O:$O,0))))</f>
        <v/>
      </c>
      <c r="H90" s="36" t="str">
        <f>IF($A90="","",IF($A90&lt;200000000,INDEX(男子登録情報!$B:$B,MATCH($A90,男子登録情報!$O:$O,0)),INDEX(女子登録情報!$B:$B,MATCH($A90,女子登録情報!$O:$O,0))))</f>
        <v/>
      </c>
      <c r="K90" s="36" t="str">
        <f>IF($A90="","",IF($A90&lt;200000000,INDEX(男子登録情報!$A:$A,MATCH($A90,男子登録情報!$O:$O,0)),INDEX(女子登録情報!$A:$A,MATCH($A90,女子登録情報!$O:$O,0))))</f>
        <v/>
      </c>
      <c r="L90" s="36" t="str">
        <f>IF($A90="","",INDEX(元マスター!$C:$C,MATCH($P90,元マスター!$AC:$AC,0)))&amp;""</f>
        <v/>
      </c>
      <c r="M90" s="36" t="str">
        <f>IF($A90="","",INDEX(元マスター!$D:$D,MATCH($P90,元マスター!$AC:$AC,0)))&amp;""</f>
        <v/>
      </c>
      <c r="N90" s="36" t="str">
        <f>IF($A90="","",INDEX(元マスター!$E:$E,MATCH($P90,元マスター!$AC:$AC,0)))&amp;""</f>
        <v/>
      </c>
      <c r="P90" s="36" t="str" cm="1">
        <f t="array" ref="P90">IFERROR(INDEX(元マスター!$AC:$AC,SMALL(IF(元マスター!$A$1:$A$400&lt;&gt;"",ROW($A$1:$A$400)),ROW())),"")</f>
        <v/>
      </c>
    </row>
    <row r="91" spans="1:16">
      <c r="A91" s="36" t="str" cm="1">
        <f t="array" ref="A91">IFERROR(INDEX(元マスター!$A:$A,SMALL(IF(元マスター!$A$1:$A$400&lt;&gt;"",ROW($A$1:$A$400)),ROW())),"")</f>
        <v/>
      </c>
      <c r="B91" s="36" t="str">
        <f>IF($A91="","",IF($A91&lt;200000000,INDEX(男子登録情報!$L:$L,MATCH($A91,男子登録情報!$O:$O,0)),INDEX(女子登録情報!$L:$L,MATCH($A91,女子登録情報!$O:$O,0))))</f>
        <v/>
      </c>
      <c r="C91" s="36" t="str">
        <f>IF($A91="","",IF($A91&lt;200000000,INDEX(男子登録情報!$E:$E,MATCH($A91,男子登録情報!$O:$O,0)),INDEX(女子登録情報!$E:$E,MATCH($A91,女子登録情報!$O:$O,0))))</f>
        <v/>
      </c>
      <c r="D91" s="36" t="str">
        <f>IF($A91="","",IF($A91&lt;200000000,INDEX(男子登録情報!$N:$N,MATCH($A91,男子登録情報!$O:$O,0)),INDEX(女子登録情報!$N:$N,MATCH($A91,女子登録情報!$O:$O,0))))</f>
        <v/>
      </c>
      <c r="E91" s="36" t="str">
        <f>IF($A91="","",IF($A91&lt;200000000,INDEX(男子登録情報!$K:$K,MATCH($A91,男子登録情報!$O:$O,0)),INDEX(女子登録情報!$K:$K,MATCH($A91,女子登録情報!$O:$O,0))))</f>
        <v/>
      </c>
      <c r="F91" s="36" t="str">
        <f t="shared" si="1"/>
        <v/>
      </c>
      <c r="G91" s="36" t="str">
        <f>IF($A91="","",IF($A91&lt;200000000,INDEX(男子登録情報!$H:$H,MATCH($A91,男子登録情報!$O:$O,0)),INDEX(女子登録情報!$H:$H,MATCH($A91,女子登録情報!$O:$O,0))))</f>
        <v/>
      </c>
      <c r="H91" s="36" t="str">
        <f>IF($A91="","",IF($A91&lt;200000000,INDEX(男子登録情報!$B:$B,MATCH($A91,男子登録情報!$O:$O,0)),INDEX(女子登録情報!$B:$B,MATCH($A91,女子登録情報!$O:$O,0))))</f>
        <v/>
      </c>
      <c r="K91" s="36" t="str">
        <f>IF($A91="","",IF($A91&lt;200000000,INDEX(男子登録情報!$A:$A,MATCH($A91,男子登録情報!$O:$O,0)),INDEX(女子登録情報!$A:$A,MATCH($A91,女子登録情報!$O:$O,0))))</f>
        <v/>
      </c>
      <c r="L91" s="36" t="str">
        <f>IF($A91="","",INDEX(元マスター!$C:$C,MATCH($P91,元マスター!$AC:$AC,0)))&amp;""</f>
        <v/>
      </c>
      <c r="M91" s="36" t="str">
        <f>IF($A91="","",INDEX(元マスター!$D:$D,MATCH($P91,元マスター!$AC:$AC,0)))&amp;""</f>
        <v/>
      </c>
      <c r="N91" s="36" t="str">
        <f>IF($A91="","",INDEX(元マスター!$E:$E,MATCH($P91,元マスター!$AC:$AC,0)))&amp;""</f>
        <v/>
      </c>
      <c r="P91" s="36" t="str" cm="1">
        <f t="array" ref="P91">IFERROR(INDEX(元マスター!$AC:$AC,SMALL(IF(元マスター!$A$1:$A$400&lt;&gt;"",ROW($A$1:$A$400)),ROW())),"")</f>
        <v/>
      </c>
    </row>
    <row r="92" spans="1:16">
      <c r="A92" s="36" t="str" cm="1">
        <f t="array" ref="A92">IFERROR(INDEX(元マスター!$A:$A,SMALL(IF(元マスター!$A$1:$A$400&lt;&gt;"",ROW($A$1:$A$400)),ROW())),"")</f>
        <v/>
      </c>
      <c r="B92" s="36" t="str">
        <f>IF($A92="","",IF($A92&lt;200000000,INDEX(男子登録情報!$L:$L,MATCH($A92,男子登録情報!$O:$O,0)),INDEX(女子登録情報!$L:$L,MATCH($A92,女子登録情報!$O:$O,0))))</f>
        <v/>
      </c>
      <c r="C92" s="36" t="str">
        <f>IF($A92="","",IF($A92&lt;200000000,INDEX(男子登録情報!$E:$E,MATCH($A92,男子登録情報!$O:$O,0)),INDEX(女子登録情報!$E:$E,MATCH($A92,女子登録情報!$O:$O,0))))</f>
        <v/>
      </c>
      <c r="D92" s="36" t="str">
        <f>IF($A92="","",IF($A92&lt;200000000,INDEX(男子登録情報!$N:$N,MATCH($A92,男子登録情報!$O:$O,0)),INDEX(女子登録情報!$N:$N,MATCH($A92,女子登録情報!$O:$O,0))))</f>
        <v/>
      </c>
      <c r="E92" s="36" t="str">
        <f>IF($A92="","",IF($A92&lt;200000000,INDEX(男子登録情報!$K:$K,MATCH($A92,男子登録情報!$O:$O,0)),INDEX(女子登録情報!$K:$K,MATCH($A92,女子登録情報!$O:$O,0))))</f>
        <v/>
      </c>
      <c r="F92" s="36" t="str">
        <f t="shared" si="1"/>
        <v/>
      </c>
      <c r="G92" s="36" t="str">
        <f>IF($A92="","",IF($A92&lt;200000000,INDEX(男子登録情報!$H:$H,MATCH($A92,男子登録情報!$O:$O,0)),INDEX(女子登録情報!$H:$H,MATCH($A92,女子登録情報!$O:$O,0))))</f>
        <v/>
      </c>
      <c r="H92" s="36" t="str">
        <f>IF($A92="","",IF($A92&lt;200000000,INDEX(男子登録情報!$B:$B,MATCH($A92,男子登録情報!$O:$O,0)),INDEX(女子登録情報!$B:$B,MATCH($A92,女子登録情報!$O:$O,0))))</f>
        <v/>
      </c>
      <c r="K92" s="36" t="str">
        <f>IF($A92="","",IF($A92&lt;200000000,INDEX(男子登録情報!$A:$A,MATCH($A92,男子登録情報!$O:$O,0)),INDEX(女子登録情報!$A:$A,MATCH($A92,女子登録情報!$O:$O,0))))</f>
        <v/>
      </c>
      <c r="L92" s="36" t="str">
        <f>IF($A92="","",INDEX(元マスター!$C:$C,MATCH($P92,元マスター!$AC:$AC,0)))&amp;""</f>
        <v/>
      </c>
      <c r="M92" s="36" t="str">
        <f>IF($A92="","",INDEX(元マスター!$D:$D,MATCH($P92,元マスター!$AC:$AC,0)))&amp;""</f>
        <v/>
      </c>
      <c r="N92" s="36" t="str">
        <f>IF($A92="","",INDEX(元マスター!$E:$E,MATCH($P92,元マスター!$AC:$AC,0)))&amp;""</f>
        <v/>
      </c>
      <c r="P92" s="36" t="str" cm="1">
        <f t="array" ref="P92">IFERROR(INDEX(元マスター!$AC:$AC,SMALL(IF(元マスター!$A$1:$A$400&lt;&gt;"",ROW($A$1:$A$400)),ROW())),"")</f>
        <v/>
      </c>
    </row>
    <row r="93" spans="1:16">
      <c r="A93" s="36" t="str" cm="1">
        <f t="array" ref="A93">IFERROR(INDEX(元マスター!$A:$A,SMALL(IF(元マスター!$A$1:$A$400&lt;&gt;"",ROW($A$1:$A$400)),ROW())),"")</f>
        <v/>
      </c>
      <c r="B93" s="36" t="str">
        <f>IF($A93="","",IF($A93&lt;200000000,INDEX(男子登録情報!$L:$L,MATCH($A93,男子登録情報!$O:$O,0)),INDEX(女子登録情報!$L:$L,MATCH($A93,女子登録情報!$O:$O,0))))</f>
        <v/>
      </c>
      <c r="C93" s="36" t="str">
        <f>IF($A93="","",IF($A93&lt;200000000,INDEX(男子登録情報!$E:$E,MATCH($A93,男子登録情報!$O:$O,0)),INDEX(女子登録情報!$E:$E,MATCH($A93,女子登録情報!$O:$O,0))))</f>
        <v/>
      </c>
      <c r="D93" s="36" t="str">
        <f>IF($A93="","",IF($A93&lt;200000000,INDEX(男子登録情報!$N:$N,MATCH($A93,男子登録情報!$O:$O,0)),INDEX(女子登録情報!$N:$N,MATCH($A93,女子登録情報!$O:$O,0))))</f>
        <v/>
      </c>
      <c r="E93" s="36" t="str">
        <f>IF($A93="","",IF($A93&lt;200000000,INDEX(男子登録情報!$K:$K,MATCH($A93,男子登録情報!$O:$O,0)),INDEX(女子登録情報!$K:$K,MATCH($A93,女子登録情報!$O:$O,0))))</f>
        <v/>
      </c>
      <c r="F93" s="36" t="str">
        <f t="shared" si="1"/>
        <v/>
      </c>
      <c r="G93" s="36" t="str">
        <f>IF($A93="","",IF($A93&lt;200000000,INDEX(男子登録情報!$H:$H,MATCH($A93,男子登録情報!$O:$O,0)),INDEX(女子登録情報!$H:$H,MATCH($A93,女子登録情報!$O:$O,0))))</f>
        <v/>
      </c>
      <c r="H93" s="36" t="str">
        <f>IF($A93="","",IF($A93&lt;200000000,INDEX(男子登録情報!$B:$B,MATCH($A93,男子登録情報!$O:$O,0)),INDEX(女子登録情報!$B:$B,MATCH($A93,女子登録情報!$O:$O,0))))</f>
        <v/>
      </c>
      <c r="K93" s="36" t="str">
        <f>IF($A93="","",IF($A93&lt;200000000,INDEX(男子登録情報!$A:$A,MATCH($A93,男子登録情報!$O:$O,0)),INDEX(女子登録情報!$A:$A,MATCH($A93,女子登録情報!$O:$O,0))))</f>
        <v/>
      </c>
      <c r="L93" s="36" t="str">
        <f>IF($A93="","",INDEX(元マスター!$C:$C,MATCH($P93,元マスター!$AC:$AC,0)))&amp;""</f>
        <v/>
      </c>
      <c r="M93" s="36" t="str">
        <f>IF($A93="","",INDEX(元マスター!$D:$D,MATCH($P93,元マスター!$AC:$AC,0)))&amp;""</f>
        <v/>
      </c>
      <c r="N93" s="36" t="str">
        <f>IF($A93="","",INDEX(元マスター!$E:$E,MATCH($P93,元マスター!$AC:$AC,0)))&amp;""</f>
        <v/>
      </c>
      <c r="P93" s="36" t="str" cm="1">
        <f t="array" ref="P93">IFERROR(INDEX(元マスター!$AC:$AC,SMALL(IF(元マスター!$A$1:$A$400&lt;&gt;"",ROW($A$1:$A$400)),ROW())),"")</f>
        <v/>
      </c>
    </row>
    <row r="94" spans="1:16">
      <c r="A94" s="36" t="str" cm="1">
        <f t="array" ref="A94">IFERROR(INDEX(元マスター!$A:$A,SMALL(IF(元マスター!$A$1:$A$400&lt;&gt;"",ROW($A$1:$A$400)),ROW())),"")</f>
        <v/>
      </c>
      <c r="B94" s="36" t="str">
        <f>IF($A94="","",IF($A94&lt;200000000,INDEX(男子登録情報!$L:$L,MATCH($A94,男子登録情報!$O:$O,0)),INDEX(女子登録情報!$L:$L,MATCH($A94,女子登録情報!$O:$O,0))))</f>
        <v/>
      </c>
      <c r="C94" s="36" t="str">
        <f>IF($A94="","",IF($A94&lt;200000000,INDEX(男子登録情報!$E:$E,MATCH($A94,男子登録情報!$O:$O,0)),INDEX(女子登録情報!$E:$E,MATCH($A94,女子登録情報!$O:$O,0))))</f>
        <v/>
      </c>
      <c r="D94" s="36" t="str">
        <f>IF($A94="","",IF($A94&lt;200000000,INDEX(男子登録情報!$N:$N,MATCH($A94,男子登録情報!$O:$O,0)),INDEX(女子登録情報!$N:$N,MATCH($A94,女子登録情報!$O:$O,0))))</f>
        <v/>
      </c>
      <c r="E94" s="36" t="str">
        <f>IF($A94="","",IF($A94&lt;200000000,INDEX(男子登録情報!$K:$K,MATCH($A94,男子登録情報!$O:$O,0)),INDEX(女子登録情報!$K:$K,MATCH($A94,女子登録情報!$O:$O,0))))</f>
        <v/>
      </c>
      <c r="F94" s="36" t="str">
        <f t="shared" si="1"/>
        <v/>
      </c>
      <c r="G94" s="36" t="str">
        <f>IF($A94="","",IF($A94&lt;200000000,INDEX(男子登録情報!$H:$H,MATCH($A94,男子登録情報!$O:$O,0)),INDEX(女子登録情報!$H:$H,MATCH($A94,女子登録情報!$O:$O,0))))</f>
        <v/>
      </c>
      <c r="H94" s="36" t="str">
        <f>IF($A94="","",IF($A94&lt;200000000,INDEX(男子登録情報!$B:$B,MATCH($A94,男子登録情報!$O:$O,0)),INDEX(女子登録情報!$B:$B,MATCH($A94,女子登録情報!$O:$O,0))))</f>
        <v/>
      </c>
      <c r="K94" s="36" t="str">
        <f>IF($A94="","",IF($A94&lt;200000000,INDEX(男子登録情報!$A:$A,MATCH($A94,男子登録情報!$O:$O,0)),INDEX(女子登録情報!$A:$A,MATCH($A94,女子登録情報!$O:$O,0))))</f>
        <v/>
      </c>
      <c r="L94" s="36" t="str">
        <f>IF($A94="","",INDEX(元マスター!$C:$C,MATCH($P94,元マスター!$AC:$AC,0)))&amp;""</f>
        <v/>
      </c>
      <c r="M94" s="36" t="str">
        <f>IF($A94="","",INDEX(元マスター!$D:$D,MATCH($P94,元マスター!$AC:$AC,0)))&amp;""</f>
        <v/>
      </c>
      <c r="N94" s="36" t="str">
        <f>IF($A94="","",INDEX(元マスター!$E:$E,MATCH($P94,元マスター!$AC:$AC,0)))&amp;""</f>
        <v/>
      </c>
      <c r="P94" s="36" t="str" cm="1">
        <f t="array" ref="P94">IFERROR(INDEX(元マスター!$AC:$AC,SMALL(IF(元マスター!$A$1:$A$400&lt;&gt;"",ROW($A$1:$A$400)),ROW())),"")</f>
        <v/>
      </c>
    </row>
    <row r="95" spans="1:16">
      <c r="A95" s="36" t="str" cm="1">
        <f t="array" ref="A95">IFERROR(INDEX(元マスター!$A:$A,SMALL(IF(元マスター!$A$1:$A$400&lt;&gt;"",ROW($A$1:$A$400)),ROW())),"")</f>
        <v/>
      </c>
      <c r="B95" s="36" t="str">
        <f>IF($A95="","",IF($A95&lt;200000000,INDEX(男子登録情報!$L:$L,MATCH($A95,男子登録情報!$O:$O,0)),INDEX(女子登録情報!$L:$L,MATCH($A95,女子登録情報!$O:$O,0))))</f>
        <v/>
      </c>
      <c r="C95" s="36" t="str">
        <f>IF($A95="","",IF($A95&lt;200000000,INDEX(男子登録情報!$E:$E,MATCH($A95,男子登録情報!$O:$O,0)),INDEX(女子登録情報!$E:$E,MATCH($A95,女子登録情報!$O:$O,0))))</f>
        <v/>
      </c>
      <c r="D95" s="36" t="str">
        <f>IF($A95="","",IF($A95&lt;200000000,INDEX(男子登録情報!$N:$N,MATCH($A95,男子登録情報!$O:$O,0)),INDEX(女子登録情報!$N:$N,MATCH($A95,女子登録情報!$O:$O,0))))</f>
        <v/>
      </c>
      <c r="E95" s="36" t="str">
        <f>IF($A95="","",IF($A95&lt;200000000,INDEX(男子登録情報!$K:$K,MATCH($A95,男子登録情報!$O:$O,0)),INDEX(女子登録情報!$K:$K,MATCH($A95,女子登録情報!$O:$O,0))))</f>
        <v/>
      </c>
      <c r="F95" s="36" t="str">
        <f t="shared" si="1"/>
        <v/>
      </c>
      <c r="G95" s="36" t="str">
        <f>IF($A95="","",IF($A95&lt;200000000,INDEX(男子登録情報!$H:$H,MATCH($A95,男子登録情報!$O:$O,0)),INDEX(女子登録情報!$H:$H,MATCH($A95,女子登録情報!$O:$O,0))))</f>
        <v/>
      </c>
      <c r="H95" s="36" t="str">
        <f>IF($A95="","",IF($A95&lt;200000000,INDEX(男子登録情報!$B:$B,MATCH($A95,男子登録情報!$O:$O,0)),INDEX(女子登録情報!$B:$B,MATCH($A95,女子登録情報!$O:$O,0))))</f>
        <v/>
      </c>
      <c r="K95" s="36" t="str">
        <f>IF($A95="","",IF($A95&lt;200000000,INDEX(男子登録情報!$A:$A,MATCH($A95,男子登録情報!$O:$O,0)),INDEX(女子登録情報!$A:$A,MATCH($A95,女子登録情報!$O:$O,0))))</f>
        <v/>
      </c>
      <c r="L95" s="36" t="str">
        <f>IF($A95="","",INDEX(元マスター!$C:$C,MATCH($P95,元マスター!$AC:$AC,0)))&amp;""</f>
        <v/>
      </c>
      <c r="M95" s="36" t="str">
        <f>IF($A95="","",INDEX(元マスター!$D:$D,MATCH($P95,元マスター!$AC:$AC,0)))&amp;""</f>
        <v/>
      </c>
      <c r="N95" s="36" t="str">
        <f>IF($A95="","",INDEX(元マスター!$E:$E,MATCH($P95,元マスター!$AC:$AC,0)))&amp;""</f>
        <v/>
      </c>
      <c r="P95" s="36" t="str" cm="1">
        <f t="array" ref="P95">IFERROR(INDEX(元マスター!$AC:$AC,SMALL(IF(元マスター!$A$1:$A$400&lt;&gt;"",ROW($A$1:$A$400)),ROW())),"")</f>
        <v/>
      </c>
    </row>
    <row r="96" spans="1:16">
      <c r="A96" s="36" t="str" cm="1">
        <f t="array" ref="A96">IFERROR(INDEX(元マスター!$A:$A,SMALL(IF(元マスター!$A$1:$A$400&lt;&gt;"",ROW($A$1:$A$400)),ROW())),"")</f>
        <v/>
      </c>
      <c r="B96" s="36" t="str">
        <f>IF($A96="","",IF($A96&lt;200000000,INDEX(男子登録情報!$L:$L,MATCH($A96,男子登録情報!$O:$O,0)),INDEX(女子登録情報!$L:$L,MATCH($A96,女子登録情報!$O:$O,0))))</f>
        <v/>
      </c>
      <c r="C96" s="36" t="str">
        <f>IF($A96="","",IF($A96&lt;200000000,INDEX(男子登録情報!$E:$E,MATCH($A96,男子登録情報!$O:$O,0)),INDEX(女子登録情報!$E:$E,MATCH($A96,女子登録情報!$O:$O,0))))</f>
        <v/>
      </c>
      <c r="D96" s="36" t="str">
        <f>IF($A96="","",IF($A96&lt;200000000,INDEX(男子登録情報!$N:$N,MATCH($A96,男子登録情報!$O:$O,0)),INDEX(女子登録情報!$N:$N,MATCH($A96,女子登録情報!$O:$O,0))))</f>
        <v/>
      </c>
      <c r="E96" s="36" t="str">
        <f>IF($A96="","",IF($A96&lt;200000000,INDEX(男子登録情報!$K:$K,MATCH($A96,男子登録情報!$O:$O,0)),INDEX(女子登録情報!$K:$K,MATCH($A96,女子登録情報!$O:$O,0))))</f>
        <v/>
      </c>
      <c r="F96" s="36" t="str">
        <f t="shared" si="1"/>
        <v/>
      </c>
      <c r="G96" s="36" t="str">
        <f>IF($A96="","",IF($A96&lt;200000000,INDEX(男子登録情報!$H:$H,MATCH($A96,男子登録情報!$O:$O,0)),INDEX(女子登録情報!$H:$H,MATCH($A96,女子登録情報!$O:$O,0))))</f>
        <v/>
      </c>
      <c r="H96" s="36" t="str">
        <f>IF($A96="","",IF($A96&lt;200000000,INDEX(男子登録情報!$B:$B,MATCH($A96,男子登録情報!$O:$O,0)),INDEX(女子登録情報!$B:$B,MATCH($A96,女子登録情報!$O:$O,0))))</f>
        <v/>
      </c>
      <c r="K96" s="36" t="str">
        <f>IF($A96="","",IF($A96&lt;200000000,INDEX(男子登録情報!$A:$A,MATCH($A96,男子登録情報!$O:$O,0)),INDEX(女子登録情報!$A:$A,MATCH($A96,女子登録情報!$O:$O,0))))</f>
        <v/>
      </c>
      <c r="L96" s="36" t="str">
        <f>IF($A96="","",INDEX(元マスター!$C:$C,MATCH($P96,元マスター!$AC:$AC,0)))&amp;""</f>
        <v/>
      </c>
      <c r="M96" s="36" t="str">
        <f>IF($A96="","",INDEX(元マスター!$D:$D,MATCH($P96,元マスター!$AC:$AC,0)))&amp;""</f>
        <v/>
      </c>
      <c r="N96" s="36" t="str">
        <f>IF($A96="","",INDEX(元マスター!$E:$E,MATCH($P96,元マスター!$AC:$AC,0)))&amp;""</f>
        <v/>
      </c>
      <c r="P96" s="36" t="str" cm="1">
        <f t="array" ref="P96">IFERROR(INDEX(元マスター!$AC:$AC,SMALL(IF(元マスター!$A$1:$A$400&lt;&gt;"",ROW($A$1:$A$400)),ROW())),"")</f>
        <v/>
      </c>
    </row>
    <row r="97" spans="1:16">
      <c r="A97" s="36" t="str" cm="1">
        <f t="array" ref="A97">IFERROR(INDEX(元マスター!$A:$A,SMALL(IF(元マスター!$A$1:$A$400&lt;&gt;"",ROW($A$1:$A$400)),ROW())),"")</f>
        <v/>
      </c>
      <c r="B97" s="36" t="str">
        <f>IF($A97="","",IF($A97&lt;200000000,INDEX(男子登録情報!$L:$L,MATCH($A97,男子登録情報!$O:$O,0)),INDEX(女子登録情報!$L:$L,MATCH($A97,女子登録情報!$O:$O,0))))</f>
        <v/>
      </c>
      <c r="C97" s="36" t="str">
        <f>IF($A97="","",IF($A97&lt;200000000,INDEX(男子登録情報!$E:$E,MATCH($A97,男子登録情報!$O:$O,0)),INDEX(女子登録情報!$E:$E,MATCH($A97,女子登録情報!$O:$O,0))))</f>
        <v/>
      </c>
      <c r="D97" s="36" t="str">
        <f>IF($A97="","",IF($A97&lt;200000000,INDEX(男子登録情報!$N:$N,MATCH($A97,男子登録情報!$O:$O,0)),INDEX(女子登録情報!$N:$N,MATCH($A97,女子登録情報!$O:$O,0))))</f>
        <v/>
      </c>
      <c r="E97" s="36" t="str">
        <f>IF($A97="","",IF($A97&lt;200000000,INDEX(男子登録情報!$K:$K,MATCH($A97,男子登録情報!$O:$O,0)),INDEX(女子登録情報!$K:$K,MATCH($A97,女子登録情報!$O:$O,0))))</f>
        <v/>
      </c>
      <c r="F97" s="36" t="str">
        <f t="shared" si="1"/>
        <v/>
      </c>
      <c r="G97" s="36" t="str">
        <f>IF($A97="","",IF($A97&lt;200000000,INDEX(男子登録情報!$H:$H,MATCH($A97,男子登録情報!$O:$O,0)),INDEX(女子登録情報!$H:$H,MATCH($A97,女子登録情報!$O:$O,0))))</f>
        <v/>
      </c>
      <c r="H97" s="36" t="str">
        <f>IF($A97="","",IF($A97&lt;200000000,INDEX(男子登録情報!$B:$B,MATCH($A97,男子登録情報!$O:$O,0)),INDEX(女子登録情報!$B:$B,MATCH($A97,女子登録情報!$O:$O,0))))</f>
        <v/>
      </c>
      <c r="K97" s="36" t="str">
        <f>IF($A97="","",IF($A97&lt;200000000,INDEX(男子登録情報!$A:$A,MATCH($A97,男子登録情報!$O:$O,0)),INDEX(女子登録情報!$A:$A,MATCH($A97,女子登録情報!$O:$O,0))))</f>
        <v/>
      </c>
      <c r="L97" s="36" t="str">
        <f>IF($A97="","",INDEX(元マスター!$C:$C,MATCH($P97,元マスター!$AC:$AC,0)))&amp;""</f>
        <v/>
      </c>
      <c r="M97" s="36" t="str">
        <f>IF($A97="","",INDEX(元マスター!$D:$D,MATCH($P97,元マスター!$AC:$AC,0)))&amp;""</f>
        <v/>
      </c>
      <c r="N97" s="36" t="str">
        <f>IF($A97="","",INDEX(元マスター!$E:$E,MATCH($P97,元マスター!$AC:$AC,0)))&amp;""</f>
        <v/>
      </c>
      <c r="P97" s="36" t="str" cm="1">
        <f t="array" ref="P97">IFERROR(INDEX(元マスター!$AC:$AC,SMALL(IF(元マスター!$A$1:$A$400&lt;&gt;"",ROW($A$1:$A$400)),ROW())),"")</f>
        <v/>
      </c>
    </row>
    <row r="98" spans="1:16">
      <c r="A98" s="36" t="str" cm="1">
        <f t="array" ref="A98">IFERROR(INDEX(元マスター!$A:$A,SMALL(IF(元マスター!$A$1:$A$400&lt;&gt;"",ROW($A$1:$A$400)),ROW())),"")</f>
        <v/>
      </c>
      <c r="B98" s="36" t="str">
        <f>IF($A98="","",IF($A98&lt;200000000,INDEX(男子登録情報!$L:$L,MATCH($A98,男子登録情報!$O:$O,0)),INDEX(女子登録情報!$L:$L,MATCH($A98,女子登録情報!$O:$O,0))))</f>
        <v/>
      </c>
      <c r="C98" s="36" t="str">
        <f>IF($A98="","",IF($A98&lt;200000000,INDEX(男子登録情報!$E:$E,MATCH($A98,男子登録情報!$O:$O,0)),INDEX(女子登録情報!$E:$E,MATCH($A98,女子登録情報!$O:$O,0))))</f>
        <v/>
      </c>
      <c r="D98" s="36" t="str">
        <f>IF($A98="","",IF($A98&lt;200000000,INDEX(男子登録情報!$N:$N,MATCH($A98,男子登録情報!$O:$O,0)),INDEX(女子登録情報!$N:$N,MATCH($A98,女子登録情報!$O:$O,0))))</f>
        <v/>
      </c>
      <c r="E98" s="36" t="str">
        <f>IF($A98="","",IF($A98&lt;200000000,INDEX(男子登録情報!$K:$K,MATCH($A98,男子登録情報!$O:$O,0)),INDEX(女子登録情報!$K:$K,MATCH($A98,女子登録情報!$O:$O,0))))</f>
        <v/>
      </c>
      <c r="F98" s="36" t="str">
        <f t="shared" si="1"/>
        <v/>
      </c>
      <c r="G98" s="36" t="str">
        <f>IF($A98="","",IF($A98&lt;200000000,INDEX(男子登録情報!$H:$H,MATCH($A98,男子登録情報!$O:$O,0)),INDEX(女子登録情報!$H:$H,MATCH($A98,女子登録情報!$O:$O,0))))</f>
        <v/>
      </c>
      <c r="H98" s="36" t="str">
        <f>IF($A98="","",IF($A98&lt;200000000,INDEX(男子登録情報!$B:$B,MATCH($A98,男子登録情報!$O:$O,0)),INDEX(女子登録情報!$B:$B,MATCH($A98,女子登録情報!$O:$O,0))))</f>
        <v/>
      </c>
      <c r="K98" s="36" t="str">
        <f>IF($A98="","",IF($A98&lt;200000000,INDEX(男子登録情報!$A:$A,MATCH($A98,男子登録情報!$O:$O,0)),INDEX(女子登録情報!$A:$A,MATCH($A98,女子登録情報!$O:$O,0))))</f>
        <v/>
      </c>
      <c r="L98" s="36" t="str">
        <f>IF($A98="","",INDEX(元マスター!$C:$C,MATCH($P98,元マスター!$AC:$AC,0)))&amp;""</f>
        <v/>
      </c>
      <c r="M98" s="36" t="str">
        <f>IF($A98="","",INDEX(元マスター!$D:$D,MATCH($P98,元マスター!$AC:$AC,0)))&amp;""</f>
        <v/>
      </c>
      <c r="N98" s="36" t="str">
        <f>IF($A98="","",INDEX(元マスター!$E:$E,MATCH($P98,元マスター!$AC:$AC,0)))&amp;""</f>
        <v/>
      </c>
      <c r="P98" s="36" t="str" cm="1">
        <f t="array" ref="P98">IFERROR(INDEX(元マスター!$AC:$AC,SMALL(IF(元マスター!$A$1:$A$400&lt;&gt;"",ROW($A$1:$A$400)),ROW())),"")</f>
        <v/>
      </c>
    </row>
    <row r="99" spans="1:16">
      <c r="A99" s="36" t="str" cm="1">
        <f t="array" ref="A99">IFERROR(INDEX(元マスター!$A:$A,SMALL(IF(元マスター!$A$1:$A$400&lt;&gt;"",ROW($A$1:$A$400)),ROW())),"")</f>
        <v/>
      </c>
      <c r="B99" s="36" t="str">
        <f>IF($A99="","",IF($A99&lt;200000000,INDEX(男子登録情報!$L:$L,MATCH($A99,男子登録情報!$O:$O,0)),INDEX(女子登録情報!$L:$L,MATCH($A99,女子登録情報!$O:$O,0))))</f>
        <v/>
      </c>
      <c r="C99" s="36" t="str">
        <f>IF($A99="","",IF($A99&lt;200000000,INDEX(男子登録情報!$E:$E,MATCH($A99,男子登録情報!$O:$O,0)),INDEX(女子登録情報!$E:$E,MATCH($A99,女子登録情報!$O:$O,0))))</f>
        <v/>
      </c>
      <c r="D99" s="36" t="str">
        <f>IF($A99="","",IF($A99&lt;200000000,INDEX(男子登録情報!$N:$N,MATCH($A99,男子登録情報!$O:$O,0)),INDEX(女子登録情報!$N:$N,MATCH($A99,女子登録情報!$O:$O,0))))</f>
        <v/>
      </c>
      <c r="E99" s="36" t="str">
        <f>IF($A99="","",IF($A99&lt;200000000,INDEX(男子登録情報!$K:$K,MATCH($A99,男子登録情報!$O:$O,0)),INDEX(女子登録情報!$K:$K,MATCH($A99,女子登録情報!$O:$O,0))))</f>
        <v/>
      </c>
      <c r="F99" s="36" t="str">
        <f t="shared" si="1"/>
        <v/>
      </c>
      <c r="G99" s="36" t="str">
        <f>IF($A99="","",IF($A99&lt;200000000,INDEX(男子登録情報!$H:$H,MATCH($A99,男子登録情報!$O:$O,0)),INDEX(女子登録情報!$H:$H,MATCH($A99,女子登録情報!$O:$O,0))))</f>
        <v/>
      </c>
      <c r="H99" s="36" t="str">
        <f>IF($A99="","",IF($A99&lt;200000000,INDEX(男子登録情報!$B:$B,MATCH($A99,男子登録情報!$O:$O,0)),INDEX(女子登録情報!$B:$B,MATCH($A99,女子登録情報!$O:$O,0))))</f>
        <v/>
      </c>
      <c r="K99" s="36" t="str">
        <f>IF($A99="","",IF($A99&lt;200000000,INDEX(男子登録情報!$A:$A,MATCH($A99,男子登録情報!$O:$O,0)),INDEX(女子登録情報!$A:$A,MATCH($A99,女子登録情報!$O:$O,0))))</f>
        <v/>
      </c>
      <c r="L99" s="36" t="str">
        <f>IF($A99="","",INDEX(元マスター!$C:$C,MATCH($P99,元マスター!$AC:$AC,0)))&amp;""</f>
        <v/>
      </c>
      <c r="M99" s="36" t="str">
        <f>IF($A99="","",INDEX(元マスター!$D:$D,MATCH($P99,元マスター!$AC:$AC,0)))&amp;""</f>
        <v/>
      </c>
      <c r="N99" s="36" t="str">
        <f>IF($A99="","",INDEX(元マスター!$E:$E,MATCH($P99,元マスター!$AC:$AC,0)))&amp;""</f>
        <v/>
      </c>
      <c r="P99" s="36" t="str" cm="1">
        <f t="array" ref="P99">IFERROR(INDEX(元マスター!$AC:$AC,SMALL(IF(元マスター!$A$1:$A$400&lt;&gt;"",ROW($A$1:$A$400)),ROW())),"")</f>
        <v/>
      </c>
    </row>
    <row r="100" spans="1:16">
      <c r="A100" s="36" t="str" cm="1">
        <f t="array" ref="A100">IFERROR(INDEX(元マスター!$A:$A,SMALL(IF(元マスター!$A$1:$A$400&lt;&gt;"",ROW($A$1:$A$400)),ROW())),"")</f>
        <v/>
      </c>
      <c r="B100" s="36" t="str">
        <f>IF($A100="","",IF($A100&lt;200000000,INDEX(男子登録情報!$L:$L,MATCH($A100,男子登録情報!$O:$O,0)),INDEX(女子登録情報!$L:$L,MATCH($A100,女子登録情報!$O:$O,0))))</f>
        <v/>
      </c>
      <c r="C100" s="36" t="str">
        <f>IF($A100="","",IF($A100&lt;200000000,INDEX(男子登録情報!$E:$E,MATCH($A100,男子登録情報!$O:$O,0)),INDEX(女子登録情報!$E:$E,MATCH($A100,女子登録情報!$O:$O,0))))</f>
        <v/>
      </c>
      <c r="D100" s="36" t="str">
        <f>IF($A100="","",IF($A100&lt;200000000,INDEX(男子登録情報!$N:$N,MATCH($A100,男子登録情報!$O:$O,0)),INDEX(女子登録情報!$N:$N,MATCH($A100,女子登録情報!$O:$O,0))))</f>
        <v/>
      </c>
      <c r="E100" s="36" t="str">
        <f>IF($A100="","",IF($A100&lt;200000000,INDEX(男子登録情報!$K:$K,MATCH($A100,男子登録情報!$O:$O,0)),INDEX(女子登録情報!$K:$K,MATCH($A100,女子登録情報!$O:$O,0))))</f>
        <v/>
      </c>
      <c r="F100" s="36" t="str">
        <f t="shared" si="1"/>
        <v/>
      </c>
      <c r="G100" s="36" t="str">
        <f>IF($A100="","",IF($A100&lt;200000000,INDEX(男子登録情報!$H:$H,MATCH($A100,男子登録情報!$O:$O,0)),INDEX(女子登録情報!$H:$H,MATCH($A100,女子登録情報!$O:$O,0))))</f>
        <v/>
      </c>
      <c r="H100" s="36" t="str">
        <f>IF($A100="","",IF($A100&lt;200000000,INDEX(男子登録情報!$B:$B,MATCH($A100,男子登録情報!$O:$O,0)),INDEX(女子登録情報!$B:$B,MATCH($A100,女子登録情報!$O:$O,0))))</f>
        <v/>
      </c>
      <c r="K100" s="36" t="str">
        <f>IF($A100="","",IF($A100&lt;200000000,INDEX(男子登録情報!$A:$A,MATCH($A100,男子登録情報!$O:$O,0)),INDEX(女子登録情報!$A:$A,MATCH($A100,女子登録情報!$O:$O,0))))</f>
        <v/>
      </c>
      <c r="L100" s="36" t="str">
        <f>IF($A100="","",INDEX(元マスター!$C:$C,MATCH($P100,元マスター!$AC:$AC,0)))&amp;""</f>
        <v/>
      </c>
      <c r="M100" s="36" t="str">
        <f>IF($A100="","",INDEX(元マスター!$D:$D,MATCH($P100,元マスター!$AC:$AC,0)))&amp;""</f>
        <v/>
      </c>
      <c r="N100" s="36" t="str">
        <f>IF($A100="","",INDEX(元マスター!$E:$E,MATCH($P100,元マスター!$AC:$AC,0)))&amp;""</f>
        <v/>
      </c>
      <c r="P100" s="36" t="str" cm="1">
        <f t="array" ref="P100">IFERROR(INDEX(元マスター!$AC:$AC,SMALL(IF(元マスター!$A$1:$A$400&lt;&gt;"",ROW($A$1:$A$400)),ROW())),"")</f>
        <v/>
      </c>
    </row>
    <row r="101" spans="1:16">
      <c r="A101" s="36" t="str" cm="1">
        <f t="array" ref="A101">IFERROR(INDEX(元マスター!$A:$A,SMALL(IF(元マスター!$A$1:$A$400&lt;&gt;"",ROW($A$1:$A$400)),ROW())),"")</f>
        <v/>
      </c>
      <c r="B101" s="36" t="str">
        <f>IF($A101="","",IF($A101&lt;200000000,INDEX(男子登録情報!$L:$L,MATCH($A101,男子登録情報!$O:$O,0)),INDEX(女子登録情報!$L:$L,MATCH($A101,女子登録情報!$O:$O,0))))</f>
        <v/>
      </c>
      <c r="C101" s="36" t="str">
        <f>IF($A101="","",IF($A101&lt;200000000,INDEX(男子登録情報!$E:$E,MATCH($A101,男子登録情報!$O:$O,0)),INDEX(女子登録情報!$E:$E,MATCH($A101,女子登録情報!$O:$O,0))))</f>
        <v/>
      </c>
      <c r="D101" s="36" t="str">
        <f>IF($A101="","",IF($A101&lt;200000000,INDEX(男子登録情報!$N:$N,MATCH($A101,男子登録情報!$O:$O,0)),INDEX(女子登録情報!$N:$N,MATCH($A101,女子登録情報!$O:$O,0))))</f>
        <v/>
      </c>
      <c r="E101" s="36" t="str">
        <f>IF($A101="","",IF($A101&lt;200000000,INDEX(男子登録情報!$K:$K,MATCH($A101,男子登録情報!$O:$O,0)),INDEX(女子登録情報!$K:$K,MATCH($A101,女子登録情報!$O:$O,0))))</f>
        <v/>
      </c>
      <c r="F101" s="36" t="str">
        <f t="shared" si="1"/>
        <v/>
      </c>
      <c r="G101" s="36" t="str">
        <f>IF($A101="","",IF($A101&lt;200000000,INDEX(男子登録情報!$H:$H,MATCH($A101,男子登録情報!$O:$O,0)),INDEX(女子登録情報!$H:$H,MATCH($A101,女子登録情報!$O:$O,0))))</f>
        <v/>
      </c>
      <c r="H101" s="36" t="str">
        <f>IF($A101="","",IF($A101&lt;200000000,INDEX(男子登録情報!$B:$B,MATCH($A101,男子登録情報!$O:$O,0)),INDEX(女子登録情報!$B:$B,MATCH($A101,女子登録情報!$O:$O,0))))</f>
        <v/>
      </c>
      <c r="K101" s="36" t="str">
        <f>IF($A101="","",IF($A101&lt;200000000,INDEX(男子登録情報!$A:$A,MATCH($A101,男子登録情報!$O:$O,0)),INDEX(女子登録情報!$A:$A,MATCH($A101,女子登録情報!$O:$O,0))))</f>
        <v/>
      </c>
      <c r="L101" s="36" t="str">
        <f>IF($A101="","",INDEX(元マスター!$C:$C,MATCH($P101,元マスター!$AC:$AC,0)))&amp;""</f>
        <v/>
      </c>
      <c r="M101" s="36" t="str">
        <f>IF($A101="","",INDEX(元マスター!$D:$D,MATCH($P101,元マスター!$AC:$AC,0)))&amp;""</f>
        <v/>
      </c>
      <c r="N101" s="36" t="str">
        <f>IF($A101="","",INDEX(元マスター!$E:$E,MATCH($P101,元マスター!$AC:$AC,0)))&amp;""</f>
        <v/>
      </c>
      <c r="P101" s="36" t="str" cm="1">
        <f t="array" ref="P101">IFERROR(INDEX(元マスター!$AC:$AC,SMALL(IF(元マスター!$A$1:$A$400&lt;&gt;"",ROW($A$1:$A$400)),ROW())),"")</f>
        <v/>
      </c>
    </row>
    <row r="102" spans="1:16">
      <c r="A102" s="36" t="str" cm="1">
        <f t="array" ref="A102">IFERROR(INDEX(元マスター!$A:$A,SMALL(IF(元マスター!$A$1:$A$400&lt;&gt;"",ROW($A$1:$A$400)),ROW())),"")</f>
        <v/>
      </c>
      <c r="B102" s="36" t="str">
        <f>IF($A102="","",IF($A102&lt;200000000,INDEX(男子登録情報!$L:$L,MATCH($A102,男子登録情報!$O:$O,0)),INDEX(女子登録情報!$L:$L,MATCH($A102,女子登録情報!$O:$O,0))))</f>
        <v/>
      </c>
      <c r="C102" s="36" t="str">
        <f>IF($A102="","",IF($A102&lt;200000000,INDEX(男子登録情報!$E:$E,MATCH($A102,男子登録情報!$O:$O,0)),INDEX(女子登録情報!$E:$E,MATCH($A102,女子登録情報!$O:$O,0))))</f>
        <v/>
      </c>
      <c r="D102" s="36" t="str">
        <f>IF($A102="","",IF($A102&lt;200000000,INDEX(男子登録情報!$N:$N,MATCH($A102,男子登録情報!$O:$O,0)),INDEX(女子登録情報!$N:$N,MATCH($A102,女子登録情報!$O:$O,0))))</f>
        <v/>
      </c>
      <c r="E102" s="36" t="str">
        <f>IF($A102="","",IF($A102&lt;200000000,INDEX(男子登録情報!$K:$K,MATCH($A102,男子登録情報!$O:$O,0)),INDEX(女子登録情報!$K:$K,MATCH($A102,女子登録情報!$O:$O,0))))</f>
        <v/>
      </c>
      <c r="F102" s="36" t="str">
        <f t="shared" si="1"/>
        <v/>
      </c>
      <c r="G102" s="36" t="str">
        <f>IF($A102="","",IF($A102&lt;200000000,INDEX(男子登録情報!$H:$H,MATCH($A102,男子登録情報!$O:$O,0)),INDEX(女子登録情報!$H:$H,MATCH($A102,女子登録情報!$O:$O,0))))</f>
        <v/>
      </c>
      <c r="H102" s="36" t="str">
        <f>IF($A102="","",IF($A102&lt;200000000,INDEX(男子登録情報!$B:$B,MATCH($A102,男子登録情報!$O:$O,0)),INDEX(女子登録情報!$B:$B,MATCH($A102,女子登録情報!$O:$O,0))))</f>
        <v/>
      </c>
      <c r="K102" s="36" t="str">
        <f>IF($A102="","",IF($A102&lt;200000000,INDEX(男子登録情報!$A:$A,MATCH($A102,男子登録情報!$O:$O,0)),INDEX(女子登録情報!$A:$A,MATCH($A102,女子登録情報!$O:$O,0))))</f>
        <v/>
      </c>
      <c r="L102" s="36" t="str">
        <f>IF($A102="","",INDEX(元マスター!$C:$C,MATCH($P102,元マスター!$AC:$AC,0)))&amp;""</f>
        <v/>
      </c>
      <c r="M102" s="36" t="str">
        <f>IF($A102="","",INDEX(元マスター!$D:$D,MATCH($P102,元マスター!$AC:$AC,0)))&amp;""</f>
        <v/>
      </c>
      <c r="N102" s="36" t="str">
        <f>IF($A102="","",INDEX(元マスター!$E:$E,MATCH($P102,元マスター!$AC:$AC,0)))&amp;""</f>
        <v/>
      </c>
      <c r="P102" s="36" t="str" cm="1">
        <f t="array" ref="P102">IFERROR(INDEX(元マスター!$AC:$AC,SMALL(IF(元マスター!$A$1:$A$400&lt;&gt;"",ROW($A$1:$A$400)),ROW())),"")</f>
        <v/>
      </c>
    </row>
    <row r="103" spans="1:16">
      <c r="A103" s="36" t="str" cm="1">
        <f t="array" ref="A103">IFERROR(INDEX(元マスター!$A:$A,SMALL(IF(元マスター!$A$1:$A$400&lt;&gt;"",ROW($A$1:$A$400)),ROW())),"")</f>
        <v/>
      </c>
      <c r="B103" s="36" t="str">
        <f>IF($A103="","",IF($A103&lt;200000000,INDEX(男子登録情報!$L:$L,MATCH($A103,男子登録情報!$O:$O,0)),INDEX(女子登録情報!$L:$L,MATCH($A103,女子登録情報!$O:$O,0))))</f>
        <v/>
      </c>
      <c r="C103" s="36" t="str">
        <f>IF($A103="","",IF($A103&lt;200000000,INDEX(男子登録情報!$E:$E,MATCH($A103,男子登録情報!$O:$O,0)),INDEX(女子登録情報!$E:$E,MATCH($A103,女子登録情報!$O:$O,0))))</f>
        <v/>
      </c>
      <c r="D103" s="36" t="str">
        <f>IF($A103="","",IF($A103&lt;200000000,INDEX(男子登録情報!$N:$N,MATCH($A103,男子登録情報!$O:$O,0)),INDEX(女子登録情報!$N:$N,MATCH($A103,女子登録情報!$O:$O,0))))</f>
        <v/>
      </c>
      <c r="E103" s="36" t="str">
        <f>IF($A103="","",IF($A103&lt;200000000,INDEX(男子登録情報!$K:$K,MATCH($A103,男子登録情報!$O:$O,0)),INDEX(女子登録情報!$K:$K,MATCH($A103,女子登録情報!$O:$O,0))))</f>
        <v/>
      </c>
      <c r="F103" s="36" t="str">
        <f t="shared" si="1"/>
        <v/>
      </c>
      <c r="G103" s="36" t="str">
        <f>IF($A103="","",IF($A103&lt;200000000,INDEX(男子登録情報!$H:$H,MATCH($A103,男子登録情報!$O:$O,0)),INDEX(女子登録情報!$H:$H,MATCH($A103,女子登録情報!$O:$O,0))))</f>
        <v/>
      </c>
      <c r="H103" s="36" t="str">
        <f>IF($A103="","",IF($A103&lt;200000000,INDEX(男子登録情報!$B:$B,MATCH($A103,男子登録情報!$O:$O,0)),INDEX(女子登録情報!$B:$B,MATCH($A103,女子登録情報!$O:$O,0))))</f>
        <v/>
      </c>
      <c r="K103" s="36" t="str">
        <f>IF($A103="","",IF($A103&lt;200000000,INDEX(男子登録情報!$A:$A,MATCH($A103,男子登録情報!$O:$O,0)),INDEX(女子登録情報!$A:$A,MATCH($A103,女子登録情報!$O:$O,0))))</f>
        <v/>
      </c>
      <c r="L103" s="36" t="str">
        <f>IF($A103="","",INDEX(元マスター!$C:$C,MATCH($P103,元マスター!$AC:$AC,0)))&amp;""</f>
        <v/>
      </c>
      <c r="M103" s="36" t="str">
        <f>IF($A103="","",INDEX(元マスター!$D:$D,MATCH($P103,元マスター!$AC:$AC,0)))&amp;""</f>
        <v/>
      </c>
      <c r="N103" s="36" t="str">
        <f>IF($A103="","",INDEX(元マスター!$E:$E,MATCH($P103,元マスター!$AC:$AC,0)))&amp;""</f>
        <v/>
      </c>
      <c r="P103" s="36" t="str" cm="1">
        <f t="array" ref="P103">IFERROR(INDEX(元マスター!$AC:$AC,SMALL(IF(元マスター!$A$1:$A$400&lt;&gt;"",ROW($A$1:$A$400)),ROW())),"")</f>
        <v/>
      </c>
    </row>
    <row r="104" spans="1:16">
      <c r="A104" s="36" t="str" cm="1">
        <f t="array" ref="A104">IFERROR(INDEX(元マスター!$A:$A,SMALL(IF(元マスター!$A$1:$A$400&lt;&gt;"",ROW($A$1:$A$400)),ROW())),"")</f>
        <v/>
      </c>
      <c r="B104" s="36" t="str">
        <f>IF($A104="","",IF($A104&lt;200000000,INDEX(男子登録情報!$L:$L,MATCH($A104,男子登録情報!$O:$O,0)),INDEX(女子登録情報!$L:$L,MATCH($A104,女子登録情報!$O:$O,0))))</f>
        <v/>
      </c>
      <c r="C104" s="36" t="str">
        <f>IF($A104="","",IF($A104&lt;200000000,INDEX(男子登録情報!$E:$E,MATCH($A104,男子登録情報!$O:$O,0)),INDEX(女子登録情報!$E:$E,MATCH($A104,女子登録情報!$O:$O,0))))</f>
        <v/>
      </c>
      <c r="D104" s="36" t="str">
        <f>IF($A104="","",IF($A104&lt;200000000,INDEX(男子登録情報!$N:$N,MATCH($A104,男子登録情報!$O:$O,0)),INDEX(女子登録情報!$N:$N,MATCH($A104,女子登録情報!$O:$O,0))))</f>
        <v/>
      </c>
      <c r="E104" s="36" t="str">
        <f>IF($A104="","",IF($A104&lt;200000000,INDEX(男子登録情報!$K:$K,MATCH($A104,男子登録情報!$O:$O,0)),INDEX(女子登録情報!$K:$K,MATCH($A104,女子登録情報!$O:$O,0))))</f>
        <v/>
      </c>
      <c r="F104" s="36" t="str">
        <f t="shared" si="1"/>
        <v/>
      </c>
      <c r="G104" s="36" t="str">
        <f>IF($A104="","",IF($A104&lt;200000000,INDEX(男子登録情報!$H:$H,MATCH($A104,男子登録情報!$O:$O,0)),INDEX(女子登録情報!$H:$H,MATCH($A104,女子登録情報!$O:$O,0))))</f>
        <v/>
      </c>
      <c r="H104" s="36" t="str">
        <f>IF($A104="","",IF($A104&lt;200000000,INDEX(男子登録情報!$B:$B,MATCH($A104,男子登録情報!$O:$O,0)),INDEX(女子登録情報!$B:$B,MATCH($A104,女子登録情報!$O:$O,0))))</f>
        <v/>
      </c>
      <c r="K104" s="36" t="str">
        <f>IF($A104="","",IF($A104&lt;200000000,INDEX(男子登録情報!$A:$A,MATCH($A104,男子登録情報!$O:$O,0)),INDEX(女子登録情報!$A:$A,MATCH($A104,女子登録情報!$O:$O,0))))</f>
        <v/>
      </c>
      <c r="L104" s="36" t="str">
        <f>IF($A104="","",INDEX(元マスター!$C:$C,MATCH($P104,元マスター!$AC:$AC,0)))&amp;""</f>
        <v/>
      </c>
      <c r="M104" s="36" t="str">
        <f>IF($A104="","",INDEX(元マスター!$D:$D,MATCH($P104,元マスター!$AC:$AC,0)))&amp;""</f>
        <v/>
      </c>
      <c r="N104" s="36" t="str">
        <f>IF($A104="","",INDEX(元マスター!$E:$E,MATCH($P104,元マスター!$AC:$AC,0)))&amp;""</f>
        <v/>
      </c>
      <c r="P104" s="36" t="str" cm="1">
        <f t="array" ref="P104">IFERROR(INDEX(元マスター!$AC:$AC,SMALL(IF(元マスター!$A$1:$A$400&lt;&gt;"",ROW($A$1:$A$400)),ROW())),"")</f>
        <v/>
      </c>
    </row>
    <row r="105" spans="1:16">
      <c r="A105" s="36" t="str" cm="1">
        <f t="array" ref="A105">IFERROR(INDEX(元マスター!$A:$A,SMALL(IF(元マスター!$A$1:$A$400&lt;&gt;"",ROW($A$1:$A$400)),ROW())),"")</f>
        <v/>
      </c>
      <c r="B105" s="36" t="str">
        <f>IF($A105="","",IF($A105&lt;200000000,INDEX(男子登録情報!$L:$L,MATCH($A105,男子登録情報!$O:$O,0)),INDEX(女子登録情報!$L:$L,MATCH($A105,女子登録情報!$O:$O,0))))</f>
        <v/>
      </c>
      <c r="C105" s="36" t="str">
        <f>IF($A105="","",IF($A105&lt;200000000,INDEX(男子登録情報!$E:$E,MATCH($A105,男子登録情報!$O:$O,0)),INDEX(女子登録情報!$E:$E,MATCH($A105,女子登録情報!$O:$O,0))))</f>
        <v/>
      </c>
      <c r="D105" s="36" t="str">
        <f>IF($A105="","",IF($A105&lt;200000000,INDEX(男子登録情報!$N:$N,MATCH($A105,男子登録情報!$O:$O,0)),INDEX(女子登録情報!$N:$N,MATCH($A105,女子登録情報!$O:$O,0))))</f>
        <v/>
      </c>
      <c r="E105" s="36" t="str">
        <f>IF($A105="","",IF($A105&lt;200000000,INDEX(男子登録情報!$K:$K,MATCH($A105,男子登録情報!$O:$O,0)),INDEX(女子登録情報!$K:$K,MATCH($A105,女子登録情報!$O:$O,0))))</f>
        <v/>
      </c>
      <c r="F105" s="36" t="str">
        <f t="shared" si="1"/>
        <v/>
      </c>
      <c r="G105" s="36" t="str">
        <f>IF($A105="","",IF($A105&lt;200000000,INDEX(男子登録情報!$H:$H,MATCH($A105,男子登録情報!$O:$O,0)),INDEX(女子登録情報!$H:$H,MATCH($A105,女子登録情報!$O:$O,0))))</f>
        <v/>
      </c>
      <c r="H105" s="36" t="str">
        <f>IF($A105="","",IF($A105&lt;200000000,INDEX(男子登録情報!$B:$B,MATCH($A105,男子登録情報!$O:$O,0)),INDEX(女子登録情報!$B:$B,MATCH($A105,女子登録情報!$O:$O,0))))</f>
        <v/>
      </c>
      <c r="K105" s="36" t="str">
        <f>IF($A105="","",IF($A105&lt;200000000,INDEX(男子登録情報!$A:$A,MATCH($A105,男子登録情報!$O:$O,0)),INDEX(女子登録情報!$A:$A,MATCH($A105,女子登録情報!$O:$O,0))))</f>
        <v/>
      </c>
      <c r="L105" s="36" t="str">
        <f>IF($A105="","",INDEX(元マスター!$C:$C,MATCH($P105,元マスター!$AC:$AC,0)))&amp;""</f>
        <v/>
      </c>
      <c r="M105" s="36" t="str">
        <f>IF($A105="","",INDEX(元マスター!$D:$D,MATCH($P105,元マスター!$AC:$AC,0)))&amp;""</f>
        <v/>
      </c>
      <c r="N105" s="36" t="str">
        <f>IF($A105="","",INDEX(元マスター!$E:$E,MATCH($P105,元マスター!$AC:$AC,0)))&amp;""</f>
        <v/>
      </c>
      <c r="P105" s="36" t="str" cm="1">
        <f t="array" ref="P105">IFERROR(INDEX(元マスター!$AC:$AC,SMALL(IF(元マスター!$A$1:$A$400&lt;&gt;"",ROW($A$1:$A$400)),ROW())),"")</f>
        <v/>
      </c>
    </row>
    <row r="106" spans="1:16">
      <c r="A106" s="36" t="str" cm="1">
        <f t="array" ref="A106">IFERROR(INDEX(元マスター!$A:$A,SMALL(IF(元マスター!$A$1:$A$400&lt;&gt;"",ROW($A$1:$A$400)),ROW())),"")</f>
        <v/>
      </c>
      <c r="B106" s="36" t="str">
        <f>IF($A106="","",IF($A106&lt;200000000,INDEX(男子登録情報!$L:$L,MATCH($A106,男子登録情報!$O:$O,0)),INDEX(女子登録情報!$L:$L,MATCH($A106,女子登録情報!$O:$O,0))))</f>
        <v/>
      </c>
      <c r="C106" s="36" t="str">
        <f>IF($A106="","",IF($A106&lt;200000000,INDEX(男子登録情報!$E:$E,MATCH($A106,男子登録情報!$O:$O,0)),INDEX(女子登録情報!$E:$E,MATCH($A106,女子登録情報!$O:$O,0))))</f>
        <v/>
      </c>
      <c r="D106" s="36" t="str">
        <f>IF($A106="","",IF($A106&lt;200000000,INDEX(男子登録情報!$N:$N,MATCH($A106,男子登録情報!$O:$O,0)),INDEX(女子登録情報!$N:$N,MATCH($A106,女子登録情報!$O:$O,0))))</f>
        <v/>
      </c>
      <c r="E106" s="36" t="str">
        <f>IF($A106="","",IF($A106&lt;200000000,INDEX(男子登録情報!$K:$K,MATCH($A106,男子登録情報!$O:$O,0)),INDEX(女子登録情報!$K:$K,MATCH($A106,女子登録情報!$O:$O,0))))</f>
        <v/>
      </c>
      <c r="F106" s="36" t="str">
        <f t="shared" si="1"/>
        <v/>
      </c>
      <c r="G106" s="36" t="str">
        <f>IF($A106="","",IF($A106&lt;200000000,INDEX(男子登録情報!$H:$H,MATCH($A106,男子登録情報!$O:$O,0)),INDEX(女子登録情報!$H:$H,MATCH($A106,女子登録情報!$O:$O,0))))</f>
        <v/>
      </c>
      <c r="H106" s="36" t="str">
        <f>IF($A106="","",IF($A106&lt;200000000,INDEX(男子登録情報!$B:$B,MATCH($A106,男子登録情報!$O:$O,0)),INDEX(女子登録情報!$B:$B,MATCH($A106,女子登録情報!$O:$O,0))))</f>
        <v/>
      </c>
      <c r="K106" s="36" t="str">
        <f>IF($A106="","",IF($A106&lt;200000000,INDEX(男子登録情報!$A:$A,MATCH($A106,男子登録情報!$O:$O,0)),INDEX(女子登録情報!$A:$A,MATCH($A106,女子登録情報!$O:$O,0))))</f>
        <v/>
      </c>
      <c r="L106" s="36" t="str">
        <f>IF($A106="","",INDEX(元マスター!$C:$C,MATCH($P106,元マスター!$AC:$AC,0)))&amp;""</f>
        <v/>
      </c>
      <c r="M106" s="36" t="str">
        <f>IF($A106="","",INDEX(元マスター!$D:$D,MATCH($P106,元マスター!$AC:$AC,0)))&amp;""</f>
        <v/>
      </c>
      <c r="N106" s="36" t="str">
        <f>IF($A106="","",INDEX(元マスター!$E:$E,MATCH($P106,元マスター!$AC:$AC,0)))&amp;""</f>
        <v/>
      </c>
      <c r="P106" s="36" t="str" cm="1">
        <f t="array" ref="P106">IFERROR(INDEX(元マスター!$AC:$AC,SMALL(IF(元マスター!$A$1:$A$400&lt;&gt;"",ROW($A$1:$A$400)),ROW())),"")</f>
        <v/>
      </c>
    </row>
    <row r="107" spans="1:16">
      <c r="A107" s="36" t="str" cm="1">
        <f t="array" ref="A107">IFERROR(INDEX(元マスター!$A:$A,SMALL(IF(元マスター!$A$1:$A$400&lt;&gt;"",ROW($A$1:$A$400)),ROW())),"")</f>
        <v/>
      </c>
      <c r="B107" s="36" t="str">
        <f>IF($A107="","",IF($A107&lt;200000000,INDEX(男子登録情報!$L:$L,MATCH($A107,男子登録情報!$O:$O,0)),INDEX(女子登録情報!$L:$L,MATCH($A107,女子登録情報!$O:$O,0))))</f>
        <v/>
      </c>
      <c r="C107" s="36" t="str">
        <f>IF($A107="","",IF($A107&lt;200000000,INDEX(男子登録情報!$E:$E,MATCH($A107,男子登録情報!$O:$O,0)),INDEX(女子登録情報!$E:$E,MATCH($A107,女子登録情報!$O:$O,0))))</f>
        <v/>
      </c>
      <c r="D107" s="36" t="str">
        <f>IF($A107="","",IF($A107&lt;200000000,INDEX(男子登録情報!$N:$N,MATCH($A107,男子登録情報!$O:$O,0)),INDEX(女子登録情報!$N:$N,MATCH($A107,女子登録情報!$O:$O,0))))</f>
        <v/>
      </c>
      <c r="E107" s="36" t="str">
        <f>IF($A107="","",IF($A107&lt;200000000,INDEX(男子登録情報!$K:$K,MATCH($A107,男子登録情報!$O:$O,0)),INDEX(女子登録情報!$K:$K,MATCH($A107,女子登録情報!$O:$O,0))))</f>
        <v/>
      </c>
      <c r="F107" s="36" t="str">
        <f t="shared" si="1"/>
        <v/>
      </c>
      <c r="G107" s="36" t="str">
        <f>IF($A107="","",IF($A107&lt;200000000,INDEX(男子登録情報!$H:$H,MATCH($A107,男子登録情報!$O:$O,0)),INDEX(女子登録情報!$H:$H,MATCH($A107,女子登録情報!$O:$O,0))))</f>
        <v/>
      </c>
      <c r="H107" s="36" t="str">
        <f>IF($A107="","",IF($A107&lt;200000000,INDEX(男子登録情報!$B:$B,MATCH($A107,男子登録情報!$O:$O,0)),INDEX(女子登録情報!$B:$B,MATCH($A107,女子登録情報!$O:$O,0))))</f>
        <v/>
      </c>
      <c r="K107" s="36" t="str">
        <f>IF($A107="","",IF($A107&lt;200000000,INDEX(男子登録情報!$A:$A,MATCH($A107,男子登録情報!$O:$O,0)),INDEX(女子登録情報!$A:$A,MATCH($A107,女子登録情報!$O:$O,0))))</f>
        <v/>
      </c>
      <c r="L107" s="36" t="str">
        <f>IF($A107="","",INDEX(元マスター!$C:$C,MATCH($P107,元マスター!$AC:$AC,0)))&amp;""</f>
        <v/>
      </c>
      <c r="M107" s="36" t="str">
        <f>IF($A107="","",INDEX(元マスター!$D:$D,MATCH($P107,元マスター!$AC:$AC,0)))&amp;""</f>
        <v/>
      </c>
      <c r="N107" s="36" t="str">
        <f>IF($A107="","",INDEX(元マスター!$E:$E,MATCH($P107,元マスター!$AC:$AC,0)))&amp;""</f>
        <v/>
      </c>
      <c r="P107" s="36" t="str" cm="1">
        <f t="array" ref="P107">IFERROR(INDEX(元マスター!$AC:$AC,SMALL(IF(元マスター!$A$1:$A$400&lt;&gt;"",ROW($A$1:$A$400)),ROW())),"")</f>
        <v/>
      </c>
    </row>
    <row r="108" spans="1:16">
      <c r="A108" s="36" t="str" cm="1">
        <f t="array" ref="A108">IFERROR(INDEX(元マスター!$A:$A,SMALL(IF(元マスター!$A$1:$A$400&lt;&gt;"",ROW($A$1:$A$400)),ROW())),"")</f>
        <v/>
      </c>
      <c r="B108" s="36" t="str">
        <f>IF($A108="","",IF($A108&lt;200000000,INDEX(男子登録情報!$L:$L,MATCH($A108,男子登録情報!$O:$O,0)),INDEX(女子登録情報!$L:$L,MATCH($A108,女子登録情報!$O:$O,0))))</f>
        <v/>
      </c>
      <c r="C108" s="36" t="str">
        <f>IF($A108="","",IF($A108&lt;200000000,INDEX(男子登録情報!$E:$E,MATCH($A108,男子登録情報!$O:$O,0)),INDEX(女子登録情報!$E:$E,MATCH($A108,女子登録情報!$O:$O,0))))</f>
        <v/>
      </c>
      <c r="D108" s="36" t="str">
        <f>IF($A108="","",IF($A108&lt;200000000,INDEX(男子登録情報!$N:$N,MATCH($A108,男子登録情報!$O:$O,0)),INDEX(女子登録情報!$N:$N,MATCH($A108,女子登録情報!$O:$O,0))))</f>
        <v/>
      </c>
      <c r="E108" s="36" t="str">
        <f>IF($A108="","",IF($A108&lt;200000000,INDEX(男子登録情報!$K:$K,MATCH($A108,男子登録情報!$O:$O,0)),INDEX(女子登録情報!$K:$K,MATCH($A108,女子登録情報!$O:$O,0))))</f>
        <v/>
      </c>
      <c r="F108" s="36" t="str">
        <f t="shared" si="1"/>
        <v/>
      </c>
      <c r="G108" s="36" t="str">
        <f>IF($A108="","",IF($A108&lt;200000000,INDEX(男子登録情報!$H:$H,MATCH($A108,男子登録情報!$O:$O,0)),INDEX(女子登録情報!$H:$H,MATCH($A108,女子登録情報!$O:$O,0))))</f>
        <v/>
      </c>
      <c r="H108" s="36" t="str">
        <f>IF($A108="","",IF($A108&lt;200000000,INDEX(男子登録情報!$B:$B,MATCH($A108,男子登録情報!$O:$O,0)),INDEX(女子登録情報!$B:$B,MATCH($A108,女子登録情報!$O:$O,0))))</f>
        <v/>
      </c>
      <c r="K108" s="36" t="str">
        <f>IF($A108="","",IF($A108&lt;200000000,INDEX(男子登録情報!$A:$A,MATCH($A108,男子登録情報!$O:$O,0)),INDEX(女子登録情報!$A:$A,MATCH($A108,女子登録情報!$O:$O,0))))</f>
        <v/>
      </c>
      <c r="L108" s="36" t="str">
        <f>IF($A108="","",INDEX(元マスター!$C:$C,MATCH($P108,元マスター!$AC:$AC,0)))&amp;""</f>
        <v/>
      </c>
      <c r="M108" s="36" t="str">
        <f>IF($A108="","",INDEX(元マスター!$D:$D,MATCH($P108,元マスター!$AC:$AC,0)))&amp;""</f>
        <v/>
      </c>
      <c r="N108" s="36" t="str">
        <f>IF($A108="","",INDEX(元マスター!$E:$E,MATCH($P108,元マスター!$AC:$AC,0)))&amp;""</f>
        <v/>
      </c>
      <c r="P108" s="36" t="str" cm="1">
        <f t="array" ref="P108">IFERROR(INDEX(元マスター!$AC:$AC,SMALL(IF(元マスター!$A$1:$A$400&lt;&gt;"",ROW($A$1:$A$400)),ROW())),"")</f>
        <v/>
      </c>
    </row>
    <row r="109" spans="1:16">
      <c r="A109" s="36" t="str" cm="1">
        <f t="array" ref="A109">IFERROR(INDEX(元マスター!$A:$A,SMALL(IF(元マスター!$A$1:$A$400&lt;&gt;"",ROW($A$1:$A$400)),ROW())),"")</f>
        <v/>
      </c>
      <c r="B109" s="36" t="str">
        <f>IF($A109="","",IF($A109&lt;200000000,INDEX(男子登録情報!$L:$L,MATCH($A109,男子登録情報!$O:$O,0)),INDEX(女子登録情報!$L:$L,MATCH($A109,女子登録情報!$O:$O,0))))</f>
        <v/>
      </c>
      <c r="C109" s="36" t="str">
        <f>IF($A109="","",IF($A109&lt;200000000,INDEX(男子登録情報!$E:$E,MATCH($A109,男子登録情報!$O:$O,0)),INDEX(女子登録情報!$E:$E,MATCH($A109,女子登録情報!$O:$O,0))))</f>
        <v/>
      </c>
      <c r="D109" s="36" t="str">
        <f>IF($A109="","",IF($A109&lt;200000000,INDEX(男子登録情報!$N:$N,MATCH($A109,男子登録情報!$O:$O,0)),INDEX(女子登録情報!$N:$N,MATCH($A109,女子登録情報!$O:$O,0))))</f>
        <v/>
      </c>
      <c r="E109" s="36" t="str">
        <f>IF($A109="","",IF($A109&lt;200000000,INDEX(男子登録情報!$K:$K,MATCH($A109,男子登録情報!$O:$O,0)),INDEX(女子登録情報!$K:$K,MATCH($A109,女子登録情報!$O:$O,0))))</f>
        <v/>
      </c>
      <c r="F109" s="36" t="str">
        <f t="shared" si="1"/>
        <v/>
      </c>
      <c r="G109" s="36" t="str">
        <f>IF($A109="","",IF($A109&lt;200000000,INDEX(男子登録情報!$H:$H,MATCH($A109,男子登録情報!$O:$O,0)),INDEX(女子登録情報!$H:$H,MATCH($A109,女子登録情報!$O:$O,0))))</f>
        <v/>
      </c>
      <c r="H109" s="36" t="str">
        <f>IF($A109="","",IF($A109&lt;200000000,INDEX(男子登録情報!$B:$B,MATCH($A109,男子登録情報!$O:$O,0)),INDEX(女子登録情報!$B:$B,MATCH($A109,女子登録情報!$O:$O,0))))</f>
        <v/>
      </c>
      <c r="K109" s="36" t="str">
        <f>IF($A109="","",IF($A109&lt;200000000,INDEX(男子登録情報!$A:$A,MATCH($A109,男子登録情報!$O:$O,0)),INDEX(女子登録情報!$A:$A,MATCH($A109,女子登録情報!$O:$O,0))))</f>
        <v/>
      </c>
      <c r="L109" s="36" t="str">
        <f>IF($A109="","",INDEX(元マスター!$C:$C,MATCH($P109,元マスター!$AC:$AC,0)))&amp;""</f>
        <v/>
      </c>
      <c r="M109" s="36" t="str">
        <f>IF($A109="","",INDEX(元マスター!$D:$D,MATCH($P109,元マスター!$AC:$AC,0)))&amp;""</f>
        <v/>
      </c>
      <c r="N109" s="36" t="str">
        <f>IF($A109="","",INDEX(元マスター!$E:$E,MATCH($P109,元マスター!$AC:$AC,0)))&amp;""</f>
        <v/>
      </c>
      <c r="P109" s="36" t="str" cm="1">
        <f t="array" ref="P109">IFERROR(INDEX(元マスター!$AC:$AC,SMALL(IF(元マスター!$A$1:$A$400&lt;&gt;"",ROW($A$1:$A$400)),ROW())),"")</f>
        <v/>
      </c>
    </row>
    <row r="110" spans="1:16">
      <c r="A110" s="36" t="str" cm="1">
        <f t="array" ref="A110">IFERROR(INDEX(元マスター!$A:$A,SMALL(IF(元マスター!$A$1:$A$400&lt;&gt;"",ROW($A$1:$A$400)),ROW())),"")</f>
        <v/>
      </c>
      <c r="B110" s="36" t="str">
        <f>IF($A110="","",IF($A110&lt;200000000,INDEX(男子登録情報!$L:$L,MATCH($A110,男子登録情報!$O:$O,0)),INDEX(女子登録情報!$L:$L,MATCH($A110,女子登録情報!$O:$O,0))))</f>
        <v/>
      </c>
      <c r="C110" s="36" t="str">
        <f>IF($A110="","",IF($A110&lt;200000000,INDEX(男子登録情報!$E:$E,MATCH($A110,男子登録情報!$O:$O,0)),INDEX(女子登録情報!$E:$E,MATCH($A110,女子登録情報!$O:$O,0))))</f>
        <v/>
      </c>
      <c r="D110" s="36" t="str">
        <f>IF($A110="","",IF($A110&lt;200000000,INDEX(男子登録情報!$N:$N,MATCH($A110,男子登録情報!$O:$O,0)),INDEX(女子登録情報!$N:$N,MATCH($A110,女子登録情報!$O:$O,0))))</f>
        <v/>
      </c>
      <c r="E110" s="36" t="str">
        <f>IF($A110="","",IF($A110&lt;200000000,INDEX(男子登録情報!$K:$K,MATCH($A110,男子登録情報!$O:$O,0)),INDEX(女子登録情報!$K:$K,MATCH($A110,女子登録情報!$O:$O,0))))</f>
        <v/>
      </c>
      <c r="F110" s="36" t="str">
        <f t="shared" si="1"/>
        <v/>
      </c>
      <c r="G110" s="36" t="str">
        <f>IF($A110="","",IF($A110&lt;200000000,INDEX(男子登録情報!$H:$H,MATCH($A110,男子登録情報!$O:$O,0)),INDEX(女子登録情報!$H:$H,MATCH($A110,女子登録情報!$O:$O,0))))</f>
        <v/>
      </c>
      <c r="H110" s="36" t="str">
        <f>IF($A110="","",IF($A110&lt;200000000,INDEX(男子登録情報!$B:$B,MATCH($A110,男子登録情報!$O:$O,0)),INDEX(女子登録情報!$B:$B,MATCH($A110,女子登録情報!$O:$O,0))))</f>
        <v/>
      </c>
      <c r="K110" s="36" t="str">
        <f>IF($A110="","",IF($A110&lt;200000000,INDEX(男子登録情報!$A:$A,MATCH($A110,男子登録情報!$O:$O,0)),INDEX(女子登録情報!$A:$A,MATCH($A110,女子登録情報!$O:$O,0))))</f>
        <v/>
      </c>
      <c r="L110" s="36" t="str">
        <f>IF($A110="","",INDEX(元マスター!$C:$C,MATCH($P110,元マスター!$AC:$AC,0)))&amp;""</f>
        <v/>
      </c>
      <c r="M110" s="36" t="str">
        <f>IF($A110="","",INDEX(元マスター!$D:$D,MATCH($P110,元マスター!$AC:$AC,0)))&amp;""</f>
        <v/>
      </c>
      <c r="N110" s="36" t="str">
        <f>IF($A110="","",INDEX(元マスター!$E:$E,MATCH($P110,元マスター!$AC:$AC,0)))&amp;""</f>
        <v/>
      </c>
      <c r="P110" s="36" t="str" cm="1">
        <f t="array" ref="P110">IFERROR(INDEX(元マスター!$AC:$AC,SMALL(IF(元マスター!$A$1:$A$400&lt;&gt;"",ROW($A$1:$A$400)),ROW())),"")</f>
        <v/>
      </c>
    </row>
    <row r="111" spans="1:16">
      <c r="A111" s="36" t="str" cm="1">
        <f t="array" ref="A111">IFERROR(INDEX(元マスター!$A:$A,SMALL(IF(元マスター!$A$1:$A$400&lt;&gt;"",ROW($A$1:$A$400)),ROW())),"")</f>
        <v/>
      </c>
      <c r="B111" s="36" t="str">
        <f>IF($A111="","",IF($A111&lt;200000000,INDEX(男子登録情報!$L:$L,MATCH($A111,男子登録情報!$O:$O,0)),INDEX(女子登録情報!$L:$L,MATCH($A111,女子登録情報!$O:$O,0))))</f>
        <v/>
      </c>
      <c r="C111" s="36" t="str">
        <f>IF($A111="","",IF($A111&lt;200000000,INDEX(男子登録情報!$E:$E,MATCH($A111,男子登録情報!$O:$O,0)),INDEX(女子登録情報!$E:$E,MATCH($A111,女子登録情報!$O:$O,0))))</f>
        <v/>
      </c>
      <c r="D111" s="36" t="str">
        <f>IF($A111="","",IF($A111&lt;200000000,INDEX(男子登録情報!$N:$N,MATCH($A111,男子登録情報!$O:$O,0)),INDEX(女子登録情報!$N:$N,MATCH($A111,女子登録情報!$O:$O,0))))</f>
        <v/>
      </c>
      <c r="E111" s="36" t="str">
        <f>IF($A111="","",IF($A111&lt;200000000,INDEX(男子登録情報!$K:$K,MATCH($A111,男子登録情報!$O:$O,0)),INDEX(女子登録情報!$K:$K,MATCH($A111,女子登録情報!$O:$O,0))))</f>
        <v/>
      </c>
      <c r="F111" s="36" t="str">
        <f t="shared" si="1"/>
        <v/>
      </c>
      <c r="G111" s="36" t="str">
        <f>IF($A111="","",IF($A111&lt;200000000,INDEX(男子登録情報!$H:$H,MATCH($A111,男子登録情報!$O:$O,0)),INDEX(女子登録情報!$H:$H,MATCH($A111,女子登録情報!$O:$O,0))))</f>
        <v/>
      </c>
      <c r="H111" s="36" t="str">
        <f>IF($A111="","",IF($A111&lt;200000000,INDEX(男子登録情報!$B:$B,MATCH($A111,男子登録情報!$O:$O,0)),INDEX(女子登録情報!$B:$B,MATCH($A111,女子登録情報!$O:$O,0))))</f>
        <v/>
      </c>
      <c r="K111" s="36" t="str">
        <f>IF($A111="","",IF($A111&lt;200000000,INDEX(男子登録情報!$A:$A,MATCH($A111,男子登録情報!$O:$O,0)),INDEX(女子登録情報!$A:$A,MATCH($A111,女子登録情報!$O:$O,0))))</f>
        <v/>
      </c>
      <c r="L111" s="36" t="str">
        <f>IF($A111="","",INDEX(元マスター!$C:$C,MATCH($P111,元マスター!$AC:$AC,0)))&amp;""</f>
        <v/>
      </c>
      <c r="M111" s="36" t="str">
        <f>IF($A111="","",INDEX(元マスター!$D:$D,MATCH($P111,元マスター!$AC:$AC,0)))&amp;""</f>
        <v/>
      </c>
      <c r="N111" s="36" t="str">
        <f>IF($A111="","",INDEX(元マスター!$E:$E,MATCH($P111,元マスター!$AC:$AC,0)))&amp;""</f>
        <v/>
      </c>
      <c r="P111" s="36" t="str" cm="1">
        <f t="array" ref="P111">IFERROR(INDEX(元マスター!$AC:$AC,SMALL(IF(元マスター!$A$1:$A$400&lt;&gt;"",ROW($A$1:$A$400)),ROW())),"")</f>
        <v/>
      </c>
    </row>
    <row r="112" spans="1:16">
      <c r="A112" s="36" t="str" cm="1">
        <f t="array" ref="A112">IFERROR(INDEX(元マスター!$A:$A,SMALL(IF(元マスター!$A$1:$A$400&lt;&gt;"",ROW($A$1:$A$400)),ROW())),"")</f>
        <v/>
      </c>
      <c r="B112" s="36" t="str">
        <f>IF($A112="","",IF($A112&lt;200000000,INDEX(男子登録情報!$L:$L,MATCH($A112,男子登録情報!$O:$O,0)),INDEX(女子登録情報!$L:$L,MATCH($A112,女子登録情報!$O:$O,0))))</f>
        <v/>
      </c>
      <c r="C112" s="36" t="str">
        <f>IF($A112="","",IF($A112&lt;200000000,INDEX(男子登録情報!$E:$E,MATCH($A112,男子登録情報!$O:$O,0)),INDEX(女子登録情報!$E:$E,MATCH($A112,女子登録情報!$O:$O,0))))</f>
        <v/>
      </c>
      <c r="D112" s="36" t="str">
        <f>IF($A112="","",IF($A112&lt;200000000,INDEX(男子登録情報!$N:$N,MATCH($A112,男子登録情報!$O:$O,0)),INDEX(女子登録情報!$N:$N,MATCH($A112,女子登録情報!$O:$O,0))))</f>
        <v/>
      </c>
      <c r="E112" s="36" t="str">
        <f>IF($A112="","",IF($A112&lt;200000000,INDEX(男子登録情報!$K:$K,MATCH($A112,男子登録情報!$O:$O,0)),INDEX(女子登録情報!$K:$K,MATCH($A112,女子登録情報!$O:$O,0))))</f>
        <v/>
      </c>
      <c r="F112" s="36" t="str">
        <f t="shared" si="1"/>
        <v/>
      </c>
      <c r="G112" s="36" t="str">
        <f>IF($A112="","",IF($A112&lt;200000000,INDEX(男子登録情報!$H:$H,MATCH($A112,男子登録情報!$O:$O,0)),INDEX(女子登録情報!$H:$H,MATCH($A112,女子登録情報!$O:$O,0))))</f>
        <v/>
      </c>
      <c r="H112" s="36" t="str">
        <f>IF($A112="","",IF($A112&lt;200000000,INDEX(男子登録情報!$B:$B,MATCH($A112,男子登録情報!$O:$O,0)),INDEX(女子登録情報!$B:$B,MATCH($A112,女子登録情報!$O:$O,0))))</f>
        <v/>
      </c>
      <c r="K112" s="36" t="str">
        <f>IF($A112="","",IF($A112&lt;200000000,INDEX(男子登録情報!$A:$A,MATCH($A112,男子登録情報!$O:$O,0)),INDEX(女子登録情報!$A:$A,MATCH($A112,女子登録情報!$O:$O,0))))</f>
        <v/>
      </c>
      <c r="L112" s="36" t="str">
        <f>IF($A112="","",INDEX(元マスター!$C:$C,MATCH($P112,元マスター!$AC:$AC,0)))&amp;""</f>
        <v/>
      </c>
      <c r="M112" s="36" t="str">
        <f>IF($A112="","",INDEX(元マスター!$D:$D,MATCH($P112,元マスター!$AC:$AC,0)))&amp;""</f>
        <v/>
      </c>
      <c r="N112" s="36" t="str">
        <f>IF($A112="","",INDEX(元マスター!$E:$E,MATCH($P112,元マスター!$AC:$AC,0)))&amp;""</f>
        <v/>
      </c>
      <c r="P112" s="36" t="str" cm="1">
        <f t="array" ref="P112">IFERROR(INDEX(元マスター!$AC:$AC,SMALL(IF(元マスター!$A$1:$A$400&lt;&gt;"",ROW($A$1:$A$400)),ROW())),"")</f>
        <v/>
      </c>
    </row>
    <row r="113" spans="1:16">
      <c r="A113" s="36" t="str" cm="1">
        <f t="array" ref="A113">IFERROR(INDEX(元マスター!$A:$A,SMALL(IF(元マスター!$A$1:$A$400&lt;&gt;"",ROW($A$1:$A$400)),ROW())),"")</f>
        <v/>
      </c>
      <c r="B113" s="36" t="str">
        <f>IF($A113="","",IF($A113&lt;200000000,INDEX(男子登録情報!$L:$L,MATCH($A113,男子登録情報!$O:$O,0)),INDEX(女子登録情報!$L:$L,MATCH($A113,女子登録情報!$O:$O,0))))</f>
        <v/>
      </c>
      <c r="C113" s="36" t="str">
        <f>IF($A113="","",IF($A113&lt;200000000,INDEX(男子登録情報!$E:$E,MATCH($A113,男子登録情報!$O:$O,0)),INDEX(女子登録情報!$E:$E,MATCH($A113,女子登録情報!$O:$O,0))))</f>
        <v/>
      </c>
      <c r="D113" s="36" t="str">
        <f>IF($A113="","",IF($A113&lt;200000000,INDEX(男子登録情報!$N:$N,MATCH($A113,男子登録情報!$O:$O,0)),INDEX(女子登録情報!$N:$N,MATCH($A113,女子登録情報!$O:$O,0))))</f>
        <v/>
      </c>
      <c r="E113" s="36" t="str">
        <f>IF($A113="","",IF($A113&lt;200000000,INDEX(男子登録情報!$K:$K,MATCH($A113,男子登録情報!$O:$O,0)),INDEX(女子登録情報!$K:$K,MATCH($A113,女子登録情報!$O:$O,0))))</f>
        <v/>
      </c>
      <c r="F113" s="36" t="str">
        <f t="shared" si="1"/>
        <v/>
      </c>
      <c r="G113" s="36" t="str">
        <f>IF($A113="","",IF($A113&lt;200000000,INDEX(男子登録情報!$H:$H,MATCH($A113,男子登録情報!$O:$O,0)),INDEX(女子登録情報!$H:$H,MATCH($A113,女子登録情報!$O:$O,0))))</f>
        <v/>
      </c>
      <c r="H113" s="36" t="str">
        <f>IF($A113="","",IF($A113&lt;200000000,INDEX(男子登録情報!$B:$B,MATCH($A113,男子登録情報!$O:$O,0)),INDEX(女子登録情報!$B:$B,MATCH($A113,女子登録情報!$O:$O,0))))</f>
        <v/>
      </c>
      <c r="K113" s="36" t="str">
        <f>IF($A113="","",IF($A113&lt;200000000,INDEX(男子登録情報!$A:$A,MATCH($A113,男子登録情報!$O:$O,0)),INDEX(女子登録情報!$A:$A,MATCH($A113,女子登録情報!$O:$O,0))))</f>
        <v/>
      </c>
      <c r="L113" s="36" t="str">
        <f>IF($A113="","",INDEX(元マスター!$C:$C,MATCH($P113,元マスター!$AC:$AC,0)))&amp;""</f>
        <v/>
      </c>
      <c r="M113" s="36" t="str">
        <f>IF($A113="","",INDEX(元マスター!$D:$D,MATCH($P113,元マスター!$AC:$AC,0)))&amp;""</f>
        <v/>
      </c>
      <c r="N113" s="36" t="str">
        <f>IF($A113="","",INDEX(元マスター!$E:$E,MATCH($P113,元マスター!$AC:$AC,0)))&amp;""</f>
        <v/>
      </c>
      <c r="P113" s="36" t="str" cm="1">
        <f t="array" ref="P113">IFERROR(INDEX(元マスター!$AC:$AC,SMALL(IF(元マスター!$A$1:$A$400&lt;&gt;"",ROW($A$1:$A$400)),ROW())),"")</f>
        <v/>
      </c>
    </row>
    <row r="114" spans="1:16">
      <c r="A114" s="36" t="str" cm="1">
        <f t="array" ref="A114">IFERROR(INDEX(元マスター!$A:$A,SMALL(IF(元マスター!$A$1:$A$400&lt;&gt;"",ROW($A$1:$A$400)),ROW())),"")</f>
        <v/>
      </c>
      <c r="B114" s="36" t="str">
        <f>IF($A114="","",IF($A114&lt;200000000,INDEX(男子登録情報!$L:$L,MATCH($A114,男子登録情報!$O:$O,0)),INDEX(女子登録情報!$L:$L,MATCH($A114,女子登録情報!$O:$O,0))))</f>
        <v/>
      </c>
      <c r="C114" s="36" t="str">
        <f>IF($A114="","",IF($A114&lt;200000000,INDEX(男子登録情報!$E:$E,MATCH($A114,男子登録情報!$O:$O,0)),INDEX(女子登録情報!$E:$E,MATCH($A114,女子登録情報!$O:$O,0))))</f>
        <v/>
      </c>
      <c r="D114" s="36" t="str">
        <f>IF($A114="","",IF($A114&lt;200000000,INDEX(男子登録情報!$N:$N,MATCH($A114,男子登録情報!$O:$O,0)),INDEX(女子登録情報!$N:$N,MATCH($A114,女子登録情報!$O:$O,0))))</f>
        <v/>
      </c>
      <c r="E114" s="36" t="str">
        <f>IF($A114="","",IF($A114&lt;200000000,INDEX(男子登録情報!$K:$K,MATCH($A114,男子登録情報!$O:$O,0)),INDEX(女子登録情報!$K:$K,MATCH($A114,女子登録情報!$O:$O,0))))</f>
        <v/>
      </c>
      <c r="F114" s="36" t="str">
        <f t="shared" si="1"/>
        <v/>
      </c>
      <c r="G114" s="36" t="str">
        <f>IF($A114="","",IF($A114&lt;200000000,INDEX(男子登録情報!$H:$H,MATCH($A114,男子登録情報!$O:$O,0)),INDEX(女子登録情報!$H:$H,MATCH($A114,女子登録情報!$O:$O,0))))</f>
        <v/>
      </c>
      <c r="H114" s="36" t="str">
        <f>IF($A114="","",IF($A114&lt;200000000,INDEX(男子登録情報!$B:$B,MATCH($A114,男子登録情報!$O:$O,0)),INDEX(女子登録情報!$B:$B,MATCH($A114,女子登録情報!$O:$O,0))))</f>
        <v/>
      </c>
      <c r="K114" s="36" t="str">
        <f>IF($A114="","",IF($A114&lt;200000000,INDEX(男子登録情報!$A:$A,MATCH($A114,男子登録情報!$O:$O,0)),INDEX(女子登録情報!$A:$A,MATCH($A114,女子登録情報!$O:$O,0))))</f>
        <v/>
      </c>
      <c r="L114" s="36" t="str">
        <f>IF($A114="","",INDEX(元マスター!$C:$C,MATCH($P114,元マスター!$AC:$AC,0)))&amp;""</f>
        <v/>
      </c>
      <c r="M114" s="36" t="str">
        <f>IF($A114="","",INDEX(元マスター!$D:$D,MATCH($P114,元マスター!$AC:$AC,0)))&amp;""</f>
        <v/>
      </c>
      <c r="N114" s="36" t="str">
        <f>IF($A114="","",INDEX(元マスター!$E:$E,MATCH($P114,元マスター!$AC:$AC,0)))&amp;""</f>
        <v/>
      </c>
      <c r="P114" s="36" t="str" cm="1">
        <f t="array" ref="P114">IFERROR(INDEX(元マスター!$AC:$AC,SMALL(IF(元マスター!$A$1:$A$400&lt;&gt;"",ROW($A$1:$A$400)),ROW())),"")</f>
        <v/>
      </c>
    </row>
    <row r="115" spans="1:16">
      <c r="A115" s="36" t="str" cm="1">
        <f t="array" ref="A115">IFERROR(INDEX(元マスター!$A:$A,SMALL(IF(元マスター!$A$1:$A$400&lt;&gt;"",ROW($A$1:$A$400)),ROW())),"")</f>
        <v/>
      </c>
      <c r="B115" s="36" t="str">
        <f>IF($A115="","",IF($A115&lt;200000000,INDEX(男子登録情報!$L:$L,MATCH($A115,男子登録情報!$O:$O,0)),INDEX(女子登録情報!$L:$L,MATCH($A115,女子登録情報!$O:$O,0))))</f>
        <v/>
      </c>
      <c r="C115" s="36" t="str">
        <f>IF($A115="","",IF($A115&lt;200000000,INDEX(男子登録情報!$E:$E,MATCH($A115,男子登録情報!$O:$O,0)),INDEX(女子登録情報!$E:$E,MATCH($A115,女子登録情報!$O:$O,0))))</f>
        <v/>
      </c>
      <c r="D115" s="36" t="str">
        <f>IF($A115="","",IF($A115&lt;200000000,INDEX(男子登録情報!$N:$N,MATCH($A115,男子登録情報!$O:$O,0)),INDEX(女子登録情報!$N:$N,MATCH($A115,女子登録情報!$O:$O,0))))</f>
        <v/>
      </c>
      <c r="E115" s="36" t="str">
        <f>IF($A115="","",IF($A115&lt;200000000,INDEX(男子登録情報!$K:$K,MATCH($A115,男子登録情報!$O:$O,0)),INDEX(女子登録情報!$K:$K,MATCH($A115,女子登録情報!$O:$O,0))))</f>
        <v/>
      </c>
      <c r="F115" s="36" t="str">
        <f t="shared" si="1"/>
        <v/>
      </c>
      <c r="G115" s="36" t="str">
        <f>IF($A115="","",IF($A115&lt;200000000,INDEX(男子登録情報!$H:$H,MATCH($A115,男子登録情報!$O:$O,0)),INDEX(女子登録情報!$H:$H,MATCH($A115,女子登録情報!$O:$O,0))))</f>
        <v/>
      </c>
      <c r="H115" s="36" t="str">
        <f>IF($A115="","",IF($A115&lt;200000000,INDEX(男子登録情報!$B:$B,MATCH($A115,男子登録情報!$O:$O,0)),INDEX(女子登録情報!$B:$B,MATCH($A115,女子登録情報!$O:$O,0))))</f>
        <v/>
      </c>
      <c r="K115" s="36" t="str">
        <f>IF($A115="","",IF($A115&lt;200000000,INDEX(男子登録情報!$A:$A,MATCH($A115,男子登録情報!$O:$O,0)),INDEX(女子登録情報!$A:$A,MATCH($A115,女子登録情報!$O:$O,0))))</f>
        <v/>
      </c>
      <c r="L115" s="36" t="str">
        <f>IF($A115="","",INDEX(元マスター!$C:$C,MATCH($P115,元マスター!$AC:$AC,0)))&amp;""</f>
        <v/>
      </c>
      <c r="M115" s="36" t="str">
        <f>IF($A115="","",INDEX(元マスター!$D:$D,MATCH($P115,元マスター!$AC:$AC,0)))&amp;""</f>
        <v/>
      </c>
      <c r="N115" s="36" t="str">
        <f>IF($A115="","",INDEX(元マスター!$E:$E,MATCH($P115,元マスター!$AC:$AC,0)))&amp;""</f>
        <v/>
      </c>
      <c r="P115" s="36" t="str" cm="1">
        <f t="array" ref="P115">IFERROR(INDEX(元マスター!$AC:$AC,SMALL(IF(元マスター!$A$1:$A$400&lt;&gt;"",ROW($A$1:$A$400)),ROW())),"")</f>
        <v/>
      </c>
    </row>
    <row r="116" spans="1:16">
      <c r="A116" s="36" t="str" cm="1">
        <f t="array" ref="A116">IFERROR(INDEX(元マスター!$A:$A,SMALL(IF(元マスター!$A$1:$A$400&lt;&gt;"",ROW($A$1:$A$400)),ROW())),"")</f>
        <v/>
      </c>
      <c r="B116" s="36" t="str">
        <f>IF($A116="","",IF($A116&lt;200000000,INDEX(男子登録情報!$L:$L,MATCH($A116,男子登録情報!$O:$O,0)),INDEX(女子登録情報!$L:$L,MATCH($A116,女子登録情報!$O:$O,0))))</f>
        <v/>
      </c>
      <c r="C116" s="36" t="str">
        <f>IF($A116="","",IF($A116&lt;200000000,INDEX(男子登録情報!$E:$E,MATCH($A116,男子登録情報!$O:$O,0)),INDEX(女子登録情報!$E:$E,MATCH($A116,女子登録情報!$O:$O,0))))</f>
        <v/>
      </c>
      <c r="D116" s="36" t="str">
        <f>IF($A116="","",IF($A116&lt;200000000,INDEX(男子登録情報!$N:$N,MATCH($A116,男子登録情報!$O:$O,0)),INDEX(女子登録情報!$N:$N,MATCH($A116,女子登録情報!$O:$O,0))))</f>
        <v/>
      </c>
      <c r="E116" s="36" t="str">
        <f>IF($A116="","",IF($A116&lt;200000000,INDEX(男子登録情報!$K:$K,MATCH($A116,男子登録情報!$O:$O,0)),INDEX(女子登録情報!$K:$K,MATCH($A116,女子登録情報!$O:$O,0))))</f>
        <v/>
      </c>
      <c r="F116" s="36" t="str">
        <f t="shared" si="1"/>
        <v/>
      </c>
      <c r="G116" s="36" t="str">
        <f>IF($A116="","",IF($A116&lt;200000000,INDEX(男子登録情報!$H:$H,MATCH($A116,男子登録情報!$O:$O,0)),INDEX(女子登録情報!$H:$H,MATCH($A116,女子登録情報!$O:$O,0))))</f>
        <v/>
      </c>
      <c r="H116" s="36" t="str">
        <f>IF($A116="","",IF($A116&lt;200000000,INDEX(男子登録情報!$B:$B,MATCH($A116,男子登録情報!$O:$O,0)),INDEX(女子登録情報!$B:$B,MATCH($A116,女子登録情報!$O:$O,0))))</f>
        <v/>
      </c>
      <c r="K116" s="36" t="str">
        <f>IF($A116="","",IF($A116&lt;200000000,INDEX(男子登録情報!$A:$A,MATCH($A116,男子登録情報!$O:$O,0)),INDEX(女子登録情報!$A:$A,MATCH($A116,女子登録情報!$O:$O,0))))</f>
        <v/>
      </c>
      <c r="L116" s="36" t="str">
        <f>IF($A116="","",INDEX(元マスター!$C:$C,MATCH($P116,元マスター!$AC:$AC,0)))&amp;""</f>
        <v/>
      </c>
      <c r="M116" s="36" t="str">
        <f>IF($A116="","",INDEX(元マスター!$D:$D,MATCH($P116,元マスター!$AC:$AC,0)))&amp;""</f>
        <v/>
      </c>
      <c r="N116" s="36" t="str">
        <f>IF($A116="","",INDEX(元マスター!$E:$E,MATCH($P116,元マスター!$AC:$AC,0)))&amp;""</f>
        <v/>
      </c>
      <c r="P116" s="36" t="str" cm="1">
        <f t="array" ref="P116">IFERROR(INDEX(元マスター!$AC:$AC,SMALL(IF(元マスター!$A$1:$A$400&lt;&gt;"",ROW($A$1:$A$400)),ROW())),"")</f>
        <v/>
      </c>
    </row>
    <row r="117" spans="1:16">
      <c r="A117" s="36" t="str" cm="1">
        <f t="array" ref="A117">IFERROR(INDEX(元マスター!$A:$A,SMALL(IF(元マスター!$A$1:$A$400&lt;&gt;"",ROW($A$1:$A$400)),ROW())),"")</f>
        <v/>
      </c>
      <c r="B117" s="36" t="str">
        <f>IF($A117="","",IF($A117&lt;200000000,INDEX(男子登録情報!$L:$L,MATCH($A117,男子登録情報!$O:$O,0)),INDEX(女子登録情報!$L:$L,MATCH($A117,女子登録情報!$O:$O,0))))</f>
        <v/>
      </c>
      <c r="C117" s="36" t="str">
        <f>IF($A117="","",IF($A117&lt;200000000,INDEX(男子登録情報!$E:$E,MATCH($A117,男子登録情報!$O:$O,0)),INDEX(女子登録情報!$E:$E,MATCH($A117,女子登録情報!$O:$O,0))))</f>
        <v/>
      </c>
      <c r="D117" s="36" t="str">
        <f>IF($A117="","",IF($A117&lt;200000000,INDEX(男子登録情報!$N:$N,MATCH($A117,男子登録情報!$O:$O,0)),INDEX(女子登録情報!$N:$N,MATCH($A117,女子登録情報!$O:$O,0))))</f>
        <v/>
      </c>
      <c r="E117" s="36" t="str">
        <f>IF($A117="","",IF($A117&lt;200000000,INDEX(男子登録情報!$K:$K,MATCH($A117,男子登録情報!$O:$O,0)),INDEX(女子登録情報!$K:$K,MATCH($A117,女子登録情報!$O:$O,0))))</f>
        <v/>
      </c>
      <c r="F117" s="36" t="str">
        <f t="shared" si="1"/>
        <v/>
      </c>
      <c r="G117" s="36" t="str">
        <f>IF($A117="","",IF($A117&lt;200000000,INDEX(男子登録情報!$H:$H,MATCH($A117,男子登録情報!$O:$O,0)),INDEX(女子登録情報!$H:$H,MATCH($A117,女子登録情報!$O:$O,0))))</f>
        <v/>
      </c>
      <c r="H117" s="36" t="str">
        <f>IF($A117="","",IF($A117&lt;200000000,INDEX(男子登録情報!$B:$B,MATCH($A117,男子登録情報!$O:$O,0)),INDEX(女子登録情報!$B:$B,MATCH($A117,女子登録情報!$O:$O,0))))</f>
        <v/>
      </c>
      <c r="K117" s="36" t="str">
        <f>IF($A117="","",IF($A117&lt;200000000,INDEX(男子登録情報!$A:$A,MATCH($A117,男子登録情報!$O:$O,0)),INDEX(女子登録情報!$A:$A,MATCH($A117,女子登録情報!$O:$O,0))))</f>
        <v/>
      </c>
      <c r="L117" s="36" t="str">
        <f>IF($A117="","",INDEX(元マスター!$C:$C,MATCH($P117,元マスター!$AC:$AC,0)))&amp;""</f>
        <v/>
      </c>
      <c r="M117" s="36" t="str">
        <f>IF($A117="","",INDEX(元マスター!$D:$D,MATCH($P117,元マスター!$AC:$AC,0)))&amp;""</f>
        <v/>
      </c>
      <c r="N117" s="36" t="str">
        <f>IF($A117="","",INDEX(元マスター!$E:$E,MATCH($P117,元マスター!$AC:$AC,0)))&amp;""</f>
        <v/>
      </c>
      <c r="P117" s="36" t="str" cm="1">
        <f t="array" ref="P117">IFERROR(INDEX(元マスター!$AC:$AC,SMALL(IF(元マスター!$A$1:$A$400&lt;&gt;"",ROW($A$1:$A$400)),ROW())),"")</f>
        <v/>
      </c>
    </row>
    <row r="118" spans="1:16">
      <c r="A118" s="36" t="str" cm="1">
        <f t="array" ref="A118">IFERROR(INDEX(元マスター!$A:$A,SMALL(IF(元マスター!$A$1:$A$400&lt;&gt;"",ROW($A$1:$A$400)),ROW())),"")</f>
        <v/>
      </c>
      <c r="B118" s="36" t="str">
        <f>IF($A118="","",IF($A118&lt;200000000,INDEX(男子登録情報!$L:$L,MATCH($A118,男子登録情報!$O:$O,0)),INDEX(女子登録情報!$L:$L,MATCH($A118,女子登録情報!$O:$O,0))))</f>
        <v/>
      </c>
      <c r="C118" s="36" t="str">
        <f>IF($A118="","",IF($A118&lt;200000000,INDEX(男子登録情報!$E:$E,MATCH($A118,男子登録情報!$O:$O,0)),INDEX(女子登録情報!$E:$E,MATCH($A118,女子登録情報!$O:$O,0))))</f>
        <v/>
      </c>
      <c r="D118" s="36" t="str">
        <f>IF($A118="","",IF($A118&lt;200000000,INDEX(男子登録情報!$N:$N,MATCH($A118,男子登録情報!$O:$O,0)),INDEX(女子登録情報!$N:$N,MATCH($A118,女子登録情報!$O:$O,0))))</f>
        <v/>
      </c>
      <c r="E118" s="36" t="str">
        <f>IF($A118="","",IF($A118&lt;200000000,INDEX(男子登録情報!$K:$K,MATCH($A118,男子登録情報!$O:$O,0)),INDEX(女子登録情報!$K:$K,MATCH($A118,女子登録情報!$O:$O,0))))</f>
        <v/>
      </c>
      <c r="F118" s="36" t="str">
        <f t="shared" si="1"/>
        <v/>
      </c>
      <c r="G118" s="36" t="str">
        <f>IF($A118="","",IF($A118&lt;200000000,INDEX(男子登録情報!$H:$H,MATCH($A118,男子登録情報!$O:$O,0)),INDEX(女子登録情報!$H:$H,MATCH($A118,女子登録情報!$O:$O,0))))</f>
        <v/>
      </c>
      <c r="H118" s="36" t="str">
        <f>IF($A118="","",IF($A118&lt;200000000,INDEX(男子登録情報!$B:$B,MATCH($A118,男子登録情報!$O:$O,0)),INDEX(女子登録情報!$B:$B,MATCH($A118,女子登録情報!$O:$O,0))))</f>
        <v/>
      </c>
      <c r="K118" s="36" t="str">
        <f>IF($A118="","",IF($A118&lt;200000000,INDEX(男子登録情報!$A:$A,MATCH($A118,男子登録情報!$O:$O,0)),INDEX(女子登録情報!$A:$A,MATCH($A118,女子登録情報!$O:$O,0))))</f>
        <v/>
      </c>
      <c r="L118" s="36" t="str">
        <f>IF($A118="","",INDEX(元マスター!$C:$C,MATCH($P118,元マスター!$AC:$AC,0)))&amp;""</f>
        <v/>
      </c>
      <c r="M118" s="36" t="str">
        <f>IF($A118="","",INDEX(元マスター!$D:$D,MATCH($P118,元マスター!$AC:$AC,0)))&amp;""</f>
        <v/>
      </c>
      <c r="N118" s="36" t="str">
        <f>IF($A118="","",INDEX(元マスター!$E:$E,MATCH($P118,元マスター!$AC:$AC,0)))&amp;""</f>
        <v/>
      </c>
      <c r="P118" s="36" t="str" cm="1">
        <f t="array" ref="P118">IFERROR(INDEX(元マスター!$AC:$AC,SMALL(IF(元マスター!$A$1:$A$400&lt;&gt;"",ROW($A$1:$A$400)),ROW())),"")</f>
        <v/>
      </c>
    </row>
    <row r="119" spans="1:16">
      <c r="A119" s="36" t="str" cm="1">
        <f t="array" ref="A119">IFERROR(INDEX(元マスター!$A:$A,SMALL(IF(元マスター!$A$1:$A$400&lt;&gt;"",ROW($A$1:$A$400)),ROW())),"")</f>
        <v/>
      </c>
      <c r="B119" s="36" t="str">
        <f>IF($A119="","",IF($A119&lt;200000000,INDEX(男子登録情報!$L:$L,MATCH($A119,男子登録情報!$O:$O,0)),INDEX(女子登録情報!$L:$L,MATCH($A119,女子登録情報!$O:$O,0))))</f>
        <v/>
      </c>
      <c r="C119" s="36" t="str">
        <f>IF($A119="","",IF($A119&lt;200000000,INDEX(男子登録情報!$E:$E,MATCH($A119,男子登録情報!$O:$O,0)),INDEX(女子登録情報!$E:$E,MATCH($A119,女子登録情報!$O:$O,0))))</f>
        <v/>
      </c>
      <c r="D119" s="36" t="str">
        <f>IF($A119="","",IF($A119&lt;200000000,INDEX(男子登録情報!$N:$N,MATCH($A119,男子登録情報!$O:$O,0)),INDEX(女子登録情報!$N:$N,MATCH($A119,女子登録情報!$O:$O,0))))</f>
        <v/>
      </c>
      <c r="E119" s="36" t="str">
        <f>IF($A119="","",IF($A119&lt;200000000,INDEX(男子登録情報!$K:$K,MATCH($A119,男子登録情報!$O:$O,0)),INDEX(女子登録情報!$K:$K,MATCH($A119,女子登録情報!$O:$O,0))))</f>
        <v/>
      </c>
      <c r="F119" s="36" t="str">
        <f t="shared" si="1"/>
        <v/>
      </c>
      <c r="G119" s="36" t="str">
        <f>IF($A119="","",IF($A119&lt;200000000,INDEX(男子登録情報!$H:$H,MATCH($A119,男子登録情報!$O:$O,0)),INDEX(女子登録情報!$H:$H,MATCH($A119,女子登録情報!$O:$O,0))))</f>
        <v/>
      </c>
      <c r="H119" s="36" t="str">
        <f>IF($A119="","",IF($A119&lt;200000000,INDEX(男子登録情報!$B:$B,MATCH($A119,男子登録情報!$O:$O,0)),INDEX(女子登録情報!$B:$B,MATCH($A119,女子登録情報!$O:$O,0))))</f>
        <v/>
      </c>
      <c r="K119" s="36" t="str">
        <f>IF($A119="","",IF($A119&lt;200000000,INDEX(男子登録情報!$A:$A,MATCH($A119,男子登録情報!$O:$O,0)),INDEX(女子登録情報!$A:$A,MATCH($A119,女子登録情報!$O:$O,0))))</f>
        <v/>
      </c>
      <c r="L119" s="36" t="str">
        <f>IF($A119="","",INDEX(元マスター!$C:$C,MATCH($P119,元マスター!$AC:$AC,0)))&amp;""</f>
        <v/>
      </c>
      <c r="M119" s="36" t="str">
        <f>IF($A119="","",INDEX(元マスター!$D:$D,MATCH($P119,元マスター!$AC:$AC,0)))&amp;""</f>
        <v/>
      </c>
      <c r="N119" s="36" t="str">
        <f>IF($A119="","",INDEX(元マスター!$E:$E,MATCH($P119,元マスター!$AC:$AC,0)))&amp;""</f>
        <v/>
      </c>
      <c r="P119" s="36" t="str" cm="1">
        <f t="array" ref="P119">IFERROR(INDEX(元マスター!$AC:$AC,SMALL(IF(元マスター!$A$1:$A$400&lt;&gt;"",ROW($A$1:$A$400)),ROW())),"")</f>
        <v/>
      </c>
    </row>
    <row r="120" spans="1:16">
      <c r="A120" s="36" t="str" cm="1">
        <f t="array" ref="A120">IFERROR(INDEX(元マスター!$A:$A,SMALL(IF(元マスター!$A$1:$A$400&lt;&gt;"",ROW($A$1:$A$400)),ROW())),"")</f>
        <v/>
      </c>
      <c r="B120" s="36" t="str">
        <f>IF($A120="","",IF($A120&lt;200000000,INDEX(男子登録情報!$L:$L,MATCH($A120,男子登録情報!$O:$O,0)),INDEX(女子登録情報!$L:$L,MATCH($A120,女子登録情報!$O:$O,0))))</f>
        <v/>
      </c>
      <c r="C120" s="36" t="str">
        <f>IF($A120="","",IF($A120&lt;200000000,INDEX(男子登録情報!$E:$E,MATCH($A120,男子登録情報!$O:$O,0)),INDEX(女子登録情報!$E:$E,MATCH($A120,女子登録情報!$O:$O,0))))</f>
        <v/>
      </c>
      <c r="D120" s="36" t="str">
        <f>IF($A120="","",IF($A120&lt;200000000,INDEX(男子登録情報!$N:$N,MATCH($A120,男子登録情報!$O:$O,0)),INDEX(女子登録情報!$N:$N,MATCH($A120,女子登録情報!$O:$O,0))))</f>
        <v/>
      </c>
      <c r="E120" s="36" t="str">
        <f>IF($A120="","",IF($A120&lt;200000000,INDEX(男子登録情報!$K:$K,MATCH($A120,男子登録情報!$O:$O,0)),INDEX(女子登録情報!$K:$K,MATCH($A120,女子登録情報!$O:$O,0))))</f>
        <v/>
      </c>
      <c r="F120" s="36" t="str">
        <f t="shared" si="1"/>
        <v/>
      </c>
      <c r="G120" s="36" t="str">
        <f>IF($A120="","",IF($A120&lt;200000000,INDEX(男子登録情報!$H:$H,MATCH($A120,男子登録情報!$O:$O,0)),INDEX(女子登録情報!$H:$H,MATCH($A120,女子登録情報!$O:$O,0))))</f>
        <v/>
      </c>
      <c r="H120" s="36" t="str">
        <f>IF($A120="","",IF($A120&lt;200000000,INDEX(男子登録情報!$B:$B,MATCH($A120,男子登録情報!$O:$O,0)),INDEX(女子登録情報!$B:$B,MATCH($A120,女子登録情報!$O:$O,0))))</f>
        <v/>
      </c>
      <c r="K120" s="36" t="str">
        <f>IF($A120="","",IF($A120&lt;200000000,INDEX(男子登録情報!$A:$A,MATCH($A120,男子登録情報!$O:$O,0)),INDEX(女子登録情報!$A:$A,MATCH($A120,女子登録情報!$O:$O,0))))</f>
        <v/>
      </c>
      <c r="L120" s="36" t="str">
        <f>IF($A120="","",INDEX(元マスター!$C:$C,MATCH($P120,元マスター!$AC:$AC,0)))&amp;""</f>
        <v/>
      </c>
      <c r="M120" s="36" t="str">
        <f>IF($A120="","",INDEX(元マスター!$D:$D,MATCH($P120,元マスター!$AC:$AC,0)))&amp;""</f>
        <v/>
      </c>
      <c r="N120" s="36" t="str">
        <f>IF($A120="","",INDEX(元マスター!$E:$E,MATCH($P120,元マスター!$AC:$AC,0)))&amp;""</f>
        <v/>
      </c>
      <c r="P120" s="36" t="str" cm="1">
        <f t="array" ref="P120">IFERROR(INDEX(元マスター!$AC:$AC,SMALL(IF(元マスター!$A$1:$A$400&lt;&gt;"",ROW($A$1:$A$400)),ROW())),"")</f>
        <v/>
      </c>
    </row>
    <row r="121" spans="1:16">
      <c r="A121" s="36" t="str" cm="1">
        <f t="array" ref="A121">IFERROR(INDEX(元マスター!$A:$A,SMALL(IF(元マスター!$A$1:$A$400&lt;&gt;"",ROW($A$1:$A$400)),ROW())),"")</f>
        <v/>
      </c>
      <c r="B121" s="36" t="str">
        <f>IF($A121="","",IF($A121&lt;200000000,INDEX(男子登録情報!$L:$L,MATCH($A121,男子登録情報!$O:$O,0)),INDEX(女子登録情報!$L:$L,MATCH($A121,女子登録情報!$O:$O,0))))</f>
        <v/>
      </c>
      <c r="C121" s="36" t="str">
        <f>IF($A121="","",IF($A121&lt;200000000,INDEX(男子登録情報!$E:$E,MATCH($A121,男子登録情報!$O:$O,0)),INDEX(女子登録情報!$E:$E,MATCH($A121,女子登録情報!$O:$O,0))))</f>
        <v/>
      </c>
      <c r="D121" s="36" t="str">
        <f>IF($A121="","",IF($A121&lt;200000000,INDEX(男子登録情報!$N:$N,MATCH($A121,男子登録情報!$O:$O,0)),INDEX(女子登録情報!$N:$N,MATCH($A121,女子登録情報!$O:$O,0))))</f>
        <v/>
      </c>
      <c r="E121" s="36" t="str">
        <f>IF($A121="","",IF($A121&lt;200000000,INDEX(男子登録情報!$K:$K,MATCH($A121,男子登録情報!$O:$O,0)),INDEX(女子登録情報!$K:$K,MATCH($A121,女子登録情報!$O:$O,0))))</f>
        <v/>
      </c>
      <c r="F121" s="36" t="str">
        <f t="shared" si="1"/>
        <v/>
      </c>
      <c r="G121" s="36" t="str">
        <f>IF($A121="","",IF($A121&lt;200000000,INDEX(男子登録情報!$H:$H,MATCH($A121,男子登録情報!$O:$O,0)),INDEX(女子登録情報!$H:$H,MATCH($A121,女子登録情報!$O:$O,0))))</f>
        <v/>
      </c>
      <c r="H121" s="36" t="str">
        <f>IF($A121="","",IF($A121&lt;200000000,INDEX(男子登録情報!$B:$B,MATCH($A121,男子登録情報!$O:$O,0)),INDEX(女子登録情報!$B:$B,MATCH($A121,女子登録情報!$O:$O,0))))</f>
        <v/>
      </c>
      <c r="K121" s="36" t="str">
        <f>IF($A121="","",IF($A121&lt;200000000,INDEX(男子登録情報!$A:$A,MATCH($A121,男子登録情報!$O:$O,0)),INDEX(女子登録情報!$A:$A,MATCH($A121,女子登録情報!$O:$O,0))))</f>
        <v/>
      </c>
      <c r="L121" s="36" t="str">
        <f>IF($A121="","",INDEX(元マスター!$C:$C,MATCH($P121,元マスター!$AC:$AC,0)))&amp;""</f>
        <v/>
      </c>
      <c r="M121" s="36" t="str">
        <f>IF($A121="","",INDEX(元マスター!$D:$D,MATCH($P121,元マスター!$AC:$AC,0)))&amp;""</f>
        <v/>
      </c>
      <c r="N121" s="36" t="str">
        <f>IF($A121="","",INDEX(元マスター!$E:$E,MATCH($P121,元マスター!$AC:$AC,0)))&amp;""</f>
        <v/>
      </c>
      <c r="P121" s="36" t="str" cm="1">
        <f t="array" ref="P121">IFERROR(INDEX(元マスター!$AC:$AC,SMALL(IF(元マスター!$A$1:$A$400&lt;&gt;"",ROW($A$1:$A$400)),ROW())),"")</f>
        <v/>
      </c>
    </row>
    <row r="122" spans="1:16">
      <c r="A122" s="36" t="str" cm="1">
        <f t="array" ref="A122">IFERROR(INDEX(元マスター!$A:$A,SMALL(IF(元マスター!$A$1:$A$400&lt;&gt;"",ROW($A$1:$A$400)),ROW())),"")</f>
        <v/>
      </c>
      <c r="B122" s="36" t="str">
        <f>IF($A122="","",IF($A122&lt;200000000,INDEX(男子登録情報!$L:$L,MATCH($A122,男子登録情報!$O:$O,0)),INDEX(女子登録情報!$L:$L,MATCH($A122,女子登録情報!$O:$O,0))))</f>
        <v/>
      </c>
      <c r="C122" s="36" t="str">
        <f>IF($A122="","",IF($A122&lt;200000000,INDEX(男子登録情報!$E:$E,MATCH($A122,男子登録情報!$O:$O,0)),INDEX(女子登録情報!$E:$E,MATCH($A122,女子登録情報!$O:$O,0))))</f>
        <v/>
      </c>
      <c r="D122" s="36" t="str">
        <f>IF($A122="","",IF($A122&lt;200000000,INDEX(男子登録情報!$N:$N,MATCH($A122,男子登録情報!$O:$O,0)),INDEX(女子登録情報!$N:$N,MATCH($A122,女子登録情報!$O:$O,0))))</f>
        <v/>
      </c>
      <c r="E122" s="36" t="str">
        <f>IF($A122="","",IF($A122&lt;200000000,INDEX(男子登録情報!$K:$K,MATCH($A122,男子登録情報!$O:$O,0)),INDEX(女子登録情報!$K:$K,MATCH($A122,女子登録情報!$O:$O,0))))</f>
        <v/>
      </c>
      <c r="F122" s="36" t="str">
        <f t="shared" si="1"/>
        <v/>
      </c>
      <c r="G122" s="36" t="str">
        <f>IF($A122="","",IF($A122&lt;200000000,INDEX(男子登録情報!$H:$H,MATCH($A122,男子登録情報!$O:$O,0)),INDEX(女子登録情報!$H:$H,MATCH($A122,女子登録情報!$O:$O,0))))</f>
        <v/>
      </c>
      <c r="H122" s="36" t="str">
        <f>IF($A122="","",IF($A122&lt;200000000,INDEX(男子登録情報!$B:$B,MATCH($A122,男子登録情報!$O:$O,0)),INDEX(女子登録情報!$B:$B,MATCH($A122,女子登録情報!$O:$O,0))))</f>
        <v/>
      </c>
      <c r="K122" s="36" t="str">
        <f>IF($A122="","",IF($A122&lt;200000000,INDEX(男子登録情報!$A:$A,MATCH($A122,男子登録情報!$O:$O,0)),INDEX(女子登録情報!$A:$A,MATCH($A122,女子登録情報!$O:$O,0))))</f>
        <v/>
      </c>
      <c r="L122" s="36" t="str">
        <f>IF($A122="","",INDEX(元マスター!$C:$C,MATCH($P122,元マスター!$AC:$AC,0)))&amp;""</f>
        <v/>
      </c>
      <c r="M122" s="36" t="str">
        <f>IF($A122="","",INDEX(元マスター!$D:$D,MATCH($P122,元マスター!$AC:$AC,0)))&amp;""</f>
        <v/>
      </c>
      <c r="N122" s="36" t="str">
        <f>IF($A122="","",INDEX(元マスター!$E:$E,MATCH($P122,元マスター!$AC:$AC,0)))&amp;""</f>
        <v/>
      </c>
      <c r="P122" s="36" t="str" cm="1">
        <f t="array" ref="P122">IFERROR(INDEX(元マスター!$AC:$AC,SMALL(IF(元マスター!$A$1:$A$400&lt;&gt;"",ROW($A$1:$A$400)),ROW())),"")</f>
        <v/>
      </c>
    </row>
    <row r="123" spans="1:16">
      <c r="A123" s="36" t="str" cm="1">
        <f t="array" ref="A123">IFERROR(INDEX(元マスター!$A:$A,SMALL(IF(元マスター!$A$1:$A$400&lt;&gt;"",ROW($A$1:$A$400)),ROW())),"")</f>
        <v/>
      </c>
      <c r="B123" s="36" t="str">
        <f>IF($A123="","",IF($A123&lt;200000000,INDEX(男子登録情報!$L:$L,MATCH($A123,男子登録情報!$O:$O,0)),INDEX(女子登録情報!$L:$L,MATCH($A123,女子登録情報!$O:$O,0))))</f>
        <v/>
      </c>
      <c r="C123" s="36" t="str">
        <f>IF($A123="","",IF($A123&lt;200000000,INDEX(男子登録情報!$E:$E,MATCH($A123,男子登録情報!$O:$O,0)),INDEX(女子登録情報!$E:$E,MATCH($A123,女子登録情報!$O:$O,0))))</f>
        <v/>
      </c>
      <c r="D123" s="36" t="str">
        <f>IF($A123="","",IF($A123&lt;200000000,INDEX(男子登録情報!$N:$N,MATCH($A123,男子登録情報!$O:$O,0)),INDEX(女子登録情報!$N:$N,MATCH($A123,女子登録情報!$O:$O,0))))</f>
        <v/>
      </c>
      <c r="E123" s="36" t="str">
        <f>IF($A123="","",IF($A123&lt;200000000,INDEX(男子登録情報!$K:$K,MATCH($A123,男子登録情報!$O:$O,0)),INDEX(女子登録情報!$K:$K,MATCH($A123,女子登録情報!$O:$O,0))))</f>
        <v/>
      </c>
      <c r="F123" s="36" t="str">
        <f t="shared" si="1"/>
        <v/>
      </c>
      <c r="G123" s="36" t="str">
        <f>IF($A123="","",IF($A123&lt;200000000,INDEX(男子登録情報!$H:$H,MATCH($A123,男子登録情報!$O:$O,0)),INDEX(女子登録情報!$H:$H,MATCH($A123,女子登録情報!$O:$O,0))))</f>
        <v/>
      </c>
      <c r="H123" s="36" t="str">
        <f>IF($A123="","",IF($A123&lt;200000000,INDEX(男子登録情報!$B:$B,MATCH($A123,男子登録情報!$O:$O,0)),INDEX(女子登録情報!$B:$B,MATCH($A123,女子登録情報!$O:$O,0))))</f>
        <v/>
      </c>
      <c r="K123" s="36" t="str">
        <f>IF($A123="","",IF($A123&lt;200000000,INDEX(男子登録情報!$A:$A,MATCH($A123,男子登録情報!$O:$O,0)),INDEX(女子登録情報!$A:$A,MATCH($A123,女子登録情報!$O:$O,0))))</f>
        <v/>
      </c>
      <c r="L123" s="36" t="str">
        <f>IF($A123="","",INDEX(元マスター!$C:$C,MATCH($P123,元マスター!$AC:$AC,0)))&amp;""</f>
        <v/>
      </c>
      <c r="M123" s="36" t="str">
        <f>IF($A123="","",INDEX(元マスター!$D:$D,MATCH($P123,元マスター!$AC:$AC,0)))&amp;""</f>
        <v/>
      </c>
      <c r="N123" s="36" t="str">
        <f>IF($A123="","",INDEX(元マスター!$E:$E,MATCH($P123,元マスター!$AC:$AC,0)))&amp;""</f>
        <v/>
      </c>
      <c r="P123" s="36" t="str" cm="1">
        <f t="array" ref="P123">IFERROR(INDEX(元マスター!$AC:$AC,SMALL(IF(元マスター!$A$1:$A$400&lt;&gt;"",ROW($A$1:$A$400)),ROW())),"")</f>
        <v/>
      </c>
    </row>
    <row r="124" spans="1:16">
      <c r="A124" s="36" t="str" cm="1">
        <f t="array" ref="A124">IFERROR(INDEX(元マスター!$A:$A,SMALL(IF(元マスター!$A$1:$A$400&lt;&gt;"",ROW($A$1:$A$400)),ROW())),"")</f>
        <v/>
      </c>
      <c r="B124" s="36" t="str">
        <f>IF($A124="","",IF($A124&lt;200000000,INDEX(男子登録情報!$L:$L,MATCH($A124,男子登録情報!$O:$O,0)),INDEX(女子登録情報!$L:$L,MATCH($A124,女子登録情報!$O:$O,0))))</f>
        <v/>
      </c>
      <c r="C124" s="36" t="str">
        <f>IF($A124="","",IF($A124&lt;200000000,INDEX(男子登録情報!$E:$E,MATCH($A124,男子登録情報!$O:$O,0)),INDEX(女子登録情報!$E:$E,MATCH($A124,女子登録情報!$O:$O,0))))</f>
        <v/>
      </c>
      <c r="D124" s="36" t="str">
        <f>IF($A124="","",IF($A124&lt;200000000,INDEX(男子登録情報!$N:$N,MATCH($A124,男子登録情報!$O:$O,0)),INDEX(女子登録情報!$N:$N,MATCH($A124,女子登録情報!$O:$O,0))))</f>
        <v/>
      </c>
      <c r="E124" s="36" t="str">
        <f>IF($A124="","",IF($A124&lt;200000000,INDEX(男子登録情報!$K:$K,MATCH($A124,男子登録情報!$O:$O,0)),INDEX(女子登録情報!$K:$K,MATCH($A124,女子登録情報!$O:$O,0))))</f>
        <v/>
      </c>
      <c r="F124" s="36" t="str">
        <f t="shared" si="1"/>
        <v/>
      </c>
      <c r="G124" s="36" t="str">
        <f>IF($A124="","",IF($A124&lt;200000000,INDEX(男子登録情報!$H:$H,MATCH($A124,男子登録情報!$O:$O,0)),INDEX(女子登録情報!$H:$H,MATCH($A124,女子登録情報!$O:$O,0))))</f>
        <v/>
      </c>
      <c r="H124" s="36" t="str">
        <f>IF($A124="","",IF($A124&lt;200000000,INDEX(男子登録情報!$B:$B,MATCH($A124,男子登録情報!$O:$O,0)),INDEX(女子登録情報!$B:$B,MATCH($A124,女子登録情報!$O:$O,0))))</f>
        <v/>
      </c>
      <c r="K124" s="36" t="str">
        <f>IF($A124="","",IF($A124&lt;200000000,INDEX(男子登録情報!$A:$A,MATCH($A124,男子登録情報!$O:$O,0)),INDEX(女子登録情報!$A:$A,MATCH($A124,女子登録情報!$O:$O,0))))</f>
        <v/>
      </c>
      <c r="L124" s="36" t="str">
        <f>IF($A124="","",INDEX(元マスター!$C:$C,MATCH($P124,元マスター!$AC:$AC,0)))&amp;""</f>
        <v/>
      </c>
      <c r="M124" s="36" t="str">
        <f>IF($A124="","",INDEX(元マスター!$D:$D,MATCH($P124,元マスター!$AC:$AC,0)))&amp;""</f>
        <v/>
      </c>
      <c r="N124" s="36" t="str">
        <f>IF($A124="","",INDEX(元マスター!$E:$E,MATCH($P124,元マスター!$AC:$AC,0)))&amp;""</f>
        <v/>
      </c>
      <c r="P124" s="36" t="str" cm="1">
        <f t="array" ref="P124">IFERROR(INDEX(元マスター!$AC:$AC,SMALL(IF(元マスター!$A$1:$A$400&lt;&gt;"",ROW($A$1:$A$400)),ROW())),"")</f>
        <v/>
      </c>
    </row>
    <row r="125" spans="1:16">
      <c r="A125" s="36" t="str" cm="1">
        <f t="array" ref="A125">IFERROR(INDEX(元マスター!$A:$A,SMALL(IF(元マスター!$A$1:$A$400&lt;&gt;"",ROW($A$1:$A$400)),ROW())),"")</f>
        <v/>
      </c>
      <c r="B125" s="36" t="str">
        <f>IF($A125="","",IF($A125&lt;200000000,INDEX(男子登録情報!$L:$L,MATCH($A125,男子登録情報!$O:$O,0)),INDEX(女子登録情報!$L:$L,MATCH($A125,女子登録情報!$O:$O,0))))</f>
        <v/>
      </c>
      <c r="C125" s="36" t="str">
        <f>IF($A125="","",IF($A125&lt;200000000,INDEX(男子登録情報!$E:$E,MATCH($A125,男子登録情報!$O:$O,0)),INDEX(女子登録情報!$E:$E,MATCH($A125,女子登録情報!$O:$O,0))))</f>
        <v/>
      </c>
      <c r="D125" s="36" t="str">
        <f>IF($A125="","",IF($A125&lt;200000000,INDEX(男子登録情報!$N:$N,MATCH($A125,男子登録情報!$O:$O,0)),INDEX(女子登録情報!$N:$N,MATCH($A125,女子登録情報!$O:$O,0))))</f>
        <v/>
      </c>
      <c r="E125" s="36" t="str">
        <f>IF($A125="","",IF($A125&lt;200000000,INDEX(男子登録情報!$K:$K,MATCH($A125,男子登録情報!$O:$O,0)),INDEX(女子登録情報!$K:$K,MATCH($A125,女子登録情報!$O:$O,0))))</f>
        <v/>
      </c>
      <c r="F125" s="36" t="str">
        <f t="shared" si="1"/>
        <v/>
      </c>
      <c r="G125" s="36" t="str">
        <f>IF($A125="","",IF($A125&lt;200000000,INDEX(男子登録情報!$H:$H,MATCH($A125,男子登録情報!$O:$O,0)),INDEX(女子登録情報!$H:$H,MATCH($A125,女子登録情報!$O:$O,0))))</f>
        <v/>
      </c>
      <c r="H125" s="36" t="str">
        <f>IF($A125="","",IF($A125&lt;200000000,INDEX(男子登録情報!$B:$B,MATCH($A125,男子登録情報!$O:$O,0)),INDEX(女子登録情報!$B:$B,MATCH($A125,女子登録情報!$O:$O,0))))</f>
        <v/>
      </c>
      <c r="K125" s="36" t="str">
        <f>IF($A125="","",IF($A125&lt;200000000,INDEX(男子登録情報!$A:$A,MATCH($A125,男子登録情報!$O:$O,0)),INDEX(女子登録情報!$A:$A,MATCH($A125,女子登録情報!$O:$O,0))))</f>
        <v/>
      </c>
      <c r="L125" s="36" t="str">
        <f>IF($A125="","",INDEX(元マスター!$C:$C,MATCH($P125,元マスター!$AC:$AC,0)))&amp;""</f>
        <v/>
      </c>
      <c r="M125" s="36" t="str">
        <f>IF($A125="","",INDEX(元マスター!$D:$D,MATCH($P125,元マスター!$AC:$AC,0)))&amp;""</f>
        <v/>
      </c>
      <c r="N125" s="36" t="str">
        <f>IF($A125="","",INDEX(元マスター!$E:$E,MATCH($P125,元マスター!$AC:$AC,0)))&amp;""</f>
        <v/>
      </c>
      <c r="P125" s="36" t="str" cm="1">
        <f t="array" ref="P125">IFERROR(INDEX(元マスター!$AC:$AC,SMALL(IF(元マスター!$A$1:$A$400&lt;&gt;"",ROW($A$1:$A$400)),ROW())),"")</f>
        <v/>
      </c>
    </row>
    <row r="126" spans="1:16">
      <c r="A126" s="36" t="str" cm="1">
        <f t="array" ref="A126">IFERROR(INDEX(元マスター!$A:$A,SMALL(IF(元マスター!$A$1:$A$400&lt;&gt;"",ROW($A$1:$A$400)),ROW())),"")</f>
        <v/>
      </c>
      <c r="B126" s="36" t="str">
        <f>IF($A126="","",IF($A126&lt;200000000,INDEX(男子登録情報!$L:$L,MATCH($A126,男子登録情報!$O:$O,0)),INDEX(女子登録情報!$L:$L,MATCH($A126,女子登録情報!$O:$O,0))))</f>
        <v/>
      </c>
      <c r="C126" s="36" t="str">
        <f>IF($A126="","",IF($A126&lt;200000000,INDEX(男子登録情報!$E:$E,MATCH($A126,男子登録情報!$O:$O,0)),INDEX(女子登録情報!$E:$E,MATCH($A126,女子登録情報!$O:$O,0))))</f>
        <v/>
      </c>
      <c r="D126" s="36" t="str">
        <f>IF($A126="","",IF($A126&lt;200000000,INDEX(男子登録情報!$N:$N,MATCH($A126,男子登録情報!$O:$O,0)),INDEX(女子登録情報!$N:$N,MATCH($A126,女子登録情報!$O:$O,0))))</f>
        <v/>
      </c>
      <c r="E126" s="36" t="str">
        <f>IF($A126="","",IF($A126&lt;200000000,INDEX(男子登録情報!$K:$K,MATCH($A126,男子登録情報!$O:$O,0)),INDEX(女子登録情報!$K:$K,MATCH($A126,女子登録情報!$O:$O,0))))</f>
        <v/>
      </c>
      <c r="F126" s="36" t="str">
        <f t="shared" si="1"/>
        <v/>
      </c>
      <c r="G126" s="36" t="str">
        <f>IF($A126="","",IF($A126&lt;200000000,INDEX(男子登録情報!$H:$H,MATCH($A126,男子登録情報!$O:$O,0)),INDEX(女子登録情報!$H:$H,MATCH($A126,女子登録情報!$O:$O,0))))</f>
        <v/>
      </c>
      <c r="H126" s="36" t="str">
        <f>IF($A126="","",IF($A126&lt;200000000,INDEX(男子登録情報!$B:$B,MATCH($A126,男子登録情報!$O:$O,0)),INDEX(女子登録情報!$B:$B,MATCH($A126,女子登録情報!$O:$O,0))))</f>
        <v/>
      </c>
      <c r="K126" s="36" t="str">
        <f>IF($A126="","",IF($A126&lt;200000000,INDEX(男子登録情報!$A:$A,MATCH($A126,男子登録情報!$O:$O,0)),INDEX(女子登録情報!$A:$A,MATCH($A126,女子登録情報!$O:$O,0))))</f>
        <v/>
      </c>
      <c r="L126" s="36" t="str">
        <f>IF($A126="","",INDEX(元マスター!$C:$C,MATCH($P126,元マスター!$AC:$AC,0)))&amp;""</f>
        <v/>
      </c>
      <c r="M126" s="36" t="str">
        <f>IF($A126="","",INDEX(元マスター!$D:$D,MATCH($P126,元マスター!$AC:$AC,0)))&amp;""</f>
        <v/>
      </c>
      <c r="N126" s="36" t="str">
        <f>IF($A126="","",INDEX(元マスター!$E:$E,MATCH($P126,元マスター!$AC:$AC,0)))&amp;""</f>
        <v/>
      </c>
      <c r="P126" s="36" t="str" cm="1">
        <f t="array" ref="P126">IFERROR(INDEX(元マスター!$AC:$AC,SMALL(IF(元マスター!$A$1:$A$400&lt;&gt;"",ROW($A$1:$A$400)),ROW())),"")</f>
        <v/>
      </c>
    </row>
    <row r="127" spans="1:16">
      <c r="A127" s="36" t="str" cm="1">
        <f t="array" ref="A127">IFERROR(INDEX(元マスター!$A:$A,SMALL(IF(元マスター!$A$1:$A$400&lt;&gt;"",ROW($A$1:$A$400)),ROW())),"")</f>
        <v/>
      </c>
      <c r="B127" s="36" t="str">
        <f>IF($A127="","",IF($A127&lt;200000000,INDEX(男子登録情報!$L:$L,MATCH($A127,男子登録情報!$O:$O,0)),INDEX(女子登録情報!$L:$L,MATCH($A127,女子登録情報!$O:$O,0))))</f>
        <v/>
      </c>
      <c r="C127" s="36" t="str">
        <f>IF($A127="","",IF($A127&lt;200000000,INDEX(男子登録情報!$E:$E,MATCH($A127,男子登録情報!$O:$O,0)),INDEX(女子登録情報!$E:$E,MATCH($A127,女子登録情報!$O:$O,0))))</f>
        <v/>
      </c>
      <c r="D127" s="36" t="str">
        <f>IF($A127="","",IF($A127&lt;200000000,INDEX(男子登録情報!$N:$N,MATCH($A127,男子登録情報!$O:$O,0)),INDEX(女子登録情報!$N:$N,MATCH($A127,女子登録情報!$O:$O,0))))</f>
        <v/>
      </c>
      <c r="E127" s="36" t="str">
        <f>IF($A127="","",IF($A127&lt;200000000,INDEX(男子登録情報!$K:$K,MATCH($A127,男子登録情報!$O:$O,0)),INDEX(女子登録情報!$K:$K,MATCH($A127,女子登録情報!$O:$O,0))))</f>
        <v/>
      </c>
      <c r="F127" s="36" t="str">
        <f t="shared" si="1"/>
        <v/>
      </c>
      <c r="G127" s="36" t="str">
        <f>IF($A127="","",IF($A127&lt;200000000,INDEX(男子登録情報!$H:$H,MATCH($A127,男子登録情報!$O:$O,0)),INDEX(女子登録情報!$H:$H,MATCH($A127,女子登録情報!$O:$O,0))))</f>
        <v/>
      </c>
      <c r="H127" s="36" t="str">
        <f>IF($A127="","",IF($A127&lt;200000000,INDEX(男子登録情報!$B:$B,MATCH($A127,男子登録情報!$O:$O,0)),INDEX(女子登録情報!$B:$B,MATCH($A127,女子登録情報!$O:$O,0))))</f>
        <v/>
      </c>
      <c r="K127" s="36" t="str">
        <f>IF($A127="","",IF($A127&lt;200000000,INDEX(男子登録情報!$A:$A,MATCH($A127,男子登録情報!$O:$O,0)),INDEX(女子登録情報!$A:$A,MATCH($A127,女子登録情報!$O:$O,0))))</f>
        <v/>
      </c>
      <c r="L127" s="36" t="str">
        <f>IF($A127="","",INDEX(元マスター!$C:$C,MATCH($P127,元マスター!$AC:$AC,0)))&amp;""</f>
        <v/>
      </c>
      <c r="M127" s="36" t="str">
        <f>IF($A127="","",INDEX(元マスター!$D:$D,MATCH($P127,元マスター!$AC:$AC,0)))&amp;""</f>
        <v/>
      </c>
      <c r="N127" s="36" t="str">
        <f>IF($A127="","",INDEX(元マスター!$E:$E,MATCH($P127,元マスター!$AC:$AC,0)))&amp;""</f>
        <v/>
      </c>
      <c r="P127" s="36" t="str" cm="1">
        <f t="array" ref="P127">IFERROR(INDEX(元マスター!$AC:$AC,SMALL(IF(元マスター!$A$1:$A$400&lt;&gt;"",ROW($A$1:$A$400)),ROW())),"")</f>
        <v/>
      </c>
    </row>
    <row r="128" spans="1:16">
      <c r="A128" s="36" t="str" cm="1">
        <f t="array" ref="A128">IFERROR(INDEX(元マスター!$A:$A,SMALL(IF(元マスター!$A$1:$A$400&lt;&gt;"",ROW($A$1:$A$400)),ROW())),"")</f>
        <v/>
      </c>
      <c r="B128" s="36" t="str">
        <f>IF($A128="","",IF($A128&lt;200000000,INDEX(男子登録情報!$L:$L,MATCH($A128,男子登録情報!$O:$O,0)),INDEX(女子登録情報!$L:$L,MATCH($A128,女子登録情報!$O:$O,0))))</f>
        <v/>
      </c>
      <c r="C128" s="36" t="str">
        <f>IF($A128="","",IF($A128&lt;200000000,INDEX(男子登録情報!$E:$E,MATCH($A128,男子登録情報!$O:$O,0)),INDEX(女子登録情報!$E:$E,MATCH($A128,女子登録情報!$O:$O,0))))</f>
        <v/>
      </c>
      <c r="D128" s="36" t="str">
        <f>IF($A128="","",IF($A128&lt;200000000,INDEX(男子登録情報!$N:$N,MATCH($A128,男子登録情報!$O:$O,0)),INDEX(女子登録情報!$N:$N,MATCH($A128,女子登録情報!$O:$O,0))))</f>
        <v/>
      </c>
      <c r="E128" s="36" t="str">
        <f>IF($A128="","",IF($A128&lt;200000000,INDEX(男子登録情報!$K:$K,MATCH($A128,男子登録情報!$O:$O,0)),INDEX(女子登録情報!$K:$K,MATCH($A128,女子登録情報!$O:$O,0))))</f>
        <v/>
      </c>
      <c r="F128" s="36" t="str">
        <f t="shared" si="1"/>
        <v/>
      </c>
      <c r="G128" s="36" t="str">
        <f>IF($A128="","",IF($A128&lt;200000000,INDEX(男子登録情報!$H:$H,MATCH($A128,男子登録情報!$O:$O,0)),INDEX(女子登録情報!$H:$H,MATCH($A128,女子登録情報!$O:$O,0))))</f>
        <v/>
      </c>
      <c r="H128" s="36" t="str">
        <f>IF($A128="","",IF($A128&lt;200000000,INDEX(男子登録情報!$B:$B,MATCH($A128,男子登録情報!$O:$O,0)),INDEX(女子登録情報!$B:$B,MATCH($A128,女子登録情報!$O:$O,0))))</f>
        <v/>
      </c>
      <c r="K128" s="36" t="str">
        <f>IF($A128="","",IF($A128&lt;200000000,INDEX(男子登録情報!$A:$A,MATCH($A128,男子登録情報!$O:$O,0)),INDEX(女子登録情報!$A:$A,MATCH($A128,女子登録情報!$O:$O,0))))</f>
        <v/>
      </c>
      <c r="L128" s="36" t="str">
        <f>IF($A128="","",INDEX(元マスター!$C:$C,MATCH($P128,元マスター!$AC:$AC,0)))&amp;""</f>
        <v/>
      </c>
      <c r="M128" s="36" t="str">
        <f>IF($A128="","",INDEX(元マスター!$D:$D,MATCH($P128,元マスター!$AC:$AC,0)))&amp;""</f>
        <v/>
      </c>
      <c r="N128" s="36" t="str">
        <f>IF($A128="","",INDEX(元マスター!$E:$E,MATCH($P128,元マスター!$AC:$AC,0)))&amp;""</f>
        <v/>
      </c>
      <c r="P128" s="36" t="str" cm="1">
        <f t="array" ref="P128">IFERROR(INDEX(元マスター!$AC:$AC,SMALL(IF(元マスター!$A$1:$A$400&lt;&gt;"",ROW($A$1:$A$400)),ROW())),"")</f>
        <v/>
      </c>
    </row>
    <row r="129" spans="1:16">
      <c r="A129" s="36" t="str" cm="1">
        <f t="array" ref="A129">IFERROR(INDEX(元マスター!$A:$A,SMALL(IF(元マスター!$A$1:$A$400&lt;&gt;"",ROW($A$1:$A$400)),ROW())),"")</f>
        <v/>
      </c>
      <c r="B129" s="36" t="str">
        <f>IF($A129="","",IF($A129&lt;200000000,INDEX(男子登録情報!$L:$L,MATCH($A129,男子登録情報!$O:$O,0)),INDEX(女子登録情報!$L:$L,MATCH($A129,女子登録情報!$O:$O,0))))</f>
        <v/>
      </c>
      <c r="C129" s="36" t="str">
        <f>IF($A129="","",IF($A129&lt;200000000,INDEX(男子登録情報!$E:$E,MATCH($A129,男子登録情報!$O:$O,0)),INDEX(女子登録情報!$E:$E,MATCH($A129,女子登録情報!$O:$O,0))))</f>
        <v/>
      </c>
      <c r="D129" s="36" t="str">
        <f>IF($A129="","",IF($A129&lt;200000000,INDEX(男子登録情報!$N:$N,MATCH($A129,男子登録情報!$O:$O,0)),INDEX(女子登録情報!$N:$N,MATCH($A129,女子登録情報!$O:$O,0))))</f>
        <v/>
      </c>
      <c r="E129" s="36" t="str">
        <f>IF($A129="","",IF($A129&lt;200000000,INDEX(男子登録情報!$K:$K,MATCH($A129,男子登録情報!$O:$O,0)),INDEX(女子登録情報!$K:$K,MATCH($A129,女子登録情報!$O:$O,0))))</f>
        <v/>
      </c>
      <c r="F129" s="36" t="str">
        <f t="shared" si="1"/>
        <v/>
      </c>
      <c r="G129" s="36" t="str">
        <f>IF($A129="","",IF($A129&lt;200000000,INDEX(男子登録情報!$H:$H,MATCH($A129,男子登録情報!$O:$O,0)),INDEX(女子登録情報!$H:$H,MATCH($A129,女子登録情報!$O:$O,0))))</f>
        <v/>
      </c>
      <c r="H129" s="36" t="str">
        <f>IF($A129="","",IF($A129&lt;200000000,INDEX(男子登録情報!$B:$B,MATCH($A129,男子登録情報!$O:$O,0)),INDEX(女子登録情報!$B:$B,MATCH($A129,女子登録情報!$O:$O,0))))</f>
        <v/>
      </c>
      <c r="K129" s="36" t="str">
        <f>IF($A129="","",IF($A129&lt;200000000,INDEX(男子登録情報!$A:$A,MATCH($A129,男子登録情報!$O:$O,0)),INDEX(女子登録情報!$A:$A,MATCH($A129,女子登録情報!$O:$O,0))))</f>
        <v/>
      </c>
      <c r="L129" s="36" t="str">
        <f>IF($A129="","",INDEX(元マスター!$C:$C,MATCH($P129,元マスター!$AC:$AC,0)))&amp;""</f>
        <v/>
      </c>
      <c r="M129" s="36" t="str">
        <f>IF($A129="","",INDEX(元マスター!$D:$D,MATCH($P129,元マスター!$AC:$AC,0)))&amp;""</f>
        <v/>
      </c>
      <c r="N129" s="36" t="str">
        <f>IF($A129="","",INDEX(元マスター!$E:$E,MATCH($P129,元マスター!$AC:$AC,0)))&amp;""</f>
        <v/>
      </c>
      <c r="P129" s="36" t="str" cm="1">
        <f t="array" ref="P129">IFERROR(INDEX(元マスター!$AC:$AC,SMALL(IF(元マスター!$A$1:$A$400&lt;&gt;"",ROW($A$1:$A$400)),ROW())),"")</f>
        <v/>
      </c>
    </row>
    <row r="130" spans="1:16">
      <c r="A130" s="36" t="str" cm="1">
        <f t="array" ref="A130">IFERROR(INDEX(元マスター!$A:$A,SMALL(IF(元マスター!$A$1:$A$400&lt;&gt;"",ROW($A$1:$A$400)),ROW())),"")</f>
        <v/>
      </c>
      <c r="B130" s="36" t="str">
        <f>IF($A130="","",IF($A130&lt;200000000,INDEX(男子登録情報!$L:$L,MATCH($A130,男子登録情報!$O:$O,0)),INDEX(女子登録情報!$L:$L,MATCH($A130,女子登録情報!$O:$O,0))))</f>
        <v/>
      </c>
      <c r="C130" s="36" t="str">
        <f>IF($A130="","",IF($A130&lt;200000000,INDEX(男子登録情報!$E:$E,MATCH($A130,男子登録情報!$O:$O,0)),INDEX(女子登録情報!$E:$E,MATCH($A130,女子登録情報!$O:$O,0))))</f>
        <v/>
      </c>
      <c r="D130" s="36" t="str">
        <f>IF($A130="","",IF($A130&lt;200000000,INDEX(男子登録情報!$N:$N,MATCH($A130,男子登録情報!$O:$O,0)),INDEX(女子登録情報!$N:$N,MATCH($A130,女子登録情報!$O:$O,0))))</f>
        <v/>
      </c>
      <c r="E130" s="36" t="str">
        <f>IF($A130="","",IF($A130&lt;200000000,INDEX(男子登録情報!$K:$K,MATCH($A130,男子登録情報!$O:$O,0)),INDEX(女子登録情報!$K:$K,MATCH($A130,女子登録情報!$O:$O,0))))</f>
        <v/>
      </c>
      <c r="F130" s="36" t="str">
        <f t="shared" si="1"/>
        <v/>
      </c>
      <c r="G130" s="36" t="str">
        <f>IF($A130="","",IF($A130&lt;200000000,INDEX(男子登録情報!$H:$H,MATCH($A130,男子登録情報!$O:$O,0)),INDEX(女子登録情報!$H:$H,MATCH($A130,女子登録情報!$O:$O,0))))</f>
        <v/>
      </c>
      <c r="H130" s="36" t="str">
        <f>IF($A130="","",IF($A130&lt;200000000,INDEX(男子登録情報!$B:$B,MATCH($A130,男子登録情報!$O:$O,0)),INDEX(女子登録情報!$B:$B,MATCH($A130,女子登録情報!$O:$O,0))))</f>
        <v/>
      </c>
      <c r="K130" s="36" t="str">
        <f>IF($A130="","",IF($A130&lt;200000000,INDEX(男子登録情報!$A:$A,MATCH($A130,男子登録情報!$O:$O,0)),INDEX(女子登録情報!$A:$A,MATCH($A130,女子登録情報!$O:$O,0))))</f>
        <v/>
      </c>
      <c r="L130" s="36" t="str">
        <f>IF($A130="","",INDEX(元マスター!$C:$C,MATCH($P130,元マスター!$AC:$AC,0)))&amp;""</f>
        <v/>
      </c>
      <c r="M130" s="36" t="str">
        <f>IF($A130="","",INDEX(元マスター!$D:$D,MATCH($P130,元マスター!$AC:$AC,0)))&amp;""</f>
        <v/>
      </c>
      <c r="N130" s="36" t="str">
        <f>IF($A130="","",INDEX(元マスター!$E:$E,MATCH($P130,元マスター!$AC:$AC,0)))&amp;""</f>
        <v/>
      </c>
      <c r="P130" s="36" t="str" cm="1">
        <f t="array" ref="P130">IFERROR(INDEX(元マスター!$AC:$AC,SMALL(IF(元マスター!$A$1:$A$400&lt;&gt;"",ROW($A$1:$A$400)),ROW())),"")</f>
        <v/>
      </c>
    </row>
    <row r="131" spans="1:16">
      <c r="A131" s="36" t="str" cm="1">
        <f t="array" ref="A131">IFERROR(INDEX(元マスター!$A:$A,SMALL(IF(元マスター!$A$1:$A$400&lt;&gt;"",ROW($A$1:$A$400)),ROW())),"")</f>
        <v/>
      </c>
      <c r="B131" s="36" t="str">
        <f>IF($A131="","",IF($A131&lt;200000000,INDEX(男子登録情報!$L:$L,MATCH($A131,男子登録情報!$O:$O,0)),INDEX(女子登録情報!$L:$L,MATCH($A131,女子登録情報!$O:$O,0))))</f>
        <v/>
      </c>
      <c r="C131" s="36" t="str">
        <f>IF($A131="","",IF($A131&lt;200000000,INDEX(男子登録情報!$E:$E,MATCH($A131,男子登録情報!$O:$O,0)),INDEX(女子登録情報!$E:$E,MATCH($A131,女子登録情報!$O:$O,0))))</f>
        <v/>
      </c>
      <c r="D131" s="36" t="str">
        <f>IF($A131="","",IF($A131&lt;200000000,INDEX(男子登録情報!$N:$N,MATCH($A131,男子登録情報!$O:$O,0)),INDEX(女子登録情報!$N:$N,MATCH($A131,女子登録情報!$O:$O,0))))</f>
        <v/>
      </c>
      <c r="E131" s="36" t="str">
        <f>IF($A131="","",IF($A131&lt;200000000,INDEX(男子登録情報!$K:$K,MATCH($A131,男子登録情報!$O:$O,0)),INDEX(女子登録情報!$K:$K,MATCH($A131,女子登録情報!$O:$O,0))))</f>
        <v/>
      </c>
      <c r="F131" s="36" t="str">
        <f t="shared" ref="F131:F194" si="2">IF($A131="","",IF($A131&lt;200000000,1,2))</f>
        <v/>
      </c>
      <c r="G131" s="36" t="str">
        <f>IF($A131="","",IF($A131&lt;200000000,INDEX(男子登録情報!$H:$H,MATCH($A131,男子登録情報!$O:$O,0)),INDEX(女子登録情報!$H:$H,MATCH($A131,女子登録情報!$O:$O,0))))</f>
        <v/>
      </c>
      <c r="H131" s="36" t="str">
        <f>IF($A131="","",IF($A131&lt;200000000,INDEX(男子登録情報!$B:$B,MATCH($A131,男子登録情報!$O:$O,0)),INDEX(女子登録情報!$B:$B,MATCH($A131,女子登録情報!$O:$O,0))))</f>
        <v/>
      </c>
      <c r="K131" s="36" t="str">
        <f>IF($A131="","",IF($A131&lt;200000000,INDEX(男子登録情報!$A:$A,MATCH($A131,男子登録情報!$O:$O,0)),INDEX(女子登録情報!$A:$A,MATCH($A131,女子登録情報!$O:$O,0))))</f>
        <v/>
      </c>
      <c r="L131" s="36" t="str">
        <f>IF($A131="","",INDEX(元マスター!$C:$C,MATCH($P131,元マスター!$AC:$AC,0)))&amp;""</f>
        <v/>
      </c>
      <c r="M131" s="36" t="str">
        <f>IF($A131="","",INDEX(元マスター!$D:$D,MATCH($P131,元マスター!$AC:$AC,0)))&amp;""</f>
        <v/>
      </c>
      <c r="N131" s="36" t="str">
        <f>IF($A131="","",INDEX(元マスター!$E:$E,MATCH($P131,元マスター!$AC:$AC,0)))&amp;""</f>
        <v/>
      </c>
      <c r="P131" s="36" t="str" cm="1">
        <f t="array" ref="P131">IFERROR(INDEX(元マスター!$AC:$AC,SMALL(IF(元マスター!$A$1:$A$400&lt;&gt;"",ROW($A$1:$A$400)),ROW())),"")</f>
        <v/>
      </c>
    </row>
    <row r="132" spans="1:16">
      <c r="A132" s="36" t="str" cm="1">
        <f t="array" ref="A132">IFERROR(INDEX(元マスター!$A:$A,SMALL(IF(元マスター!$A$1:$A$400&lt;&gt;"",ROW($A$1:$A$400)),ROW())),"")</f>
        <v/>
      </c>
      <c r="B132" s="36" t="str">
        <f>IF($A132="","",IF($A132&lt;200000000,INDEX(男子登録情報!$L:$L,MATCH($A132,男子登録情報!$O:$O,0)),INDEX(女子登録情報!$L:$L,MATCH($A132,女子登録情報!$O:$O,0))))</f>
        <v/>
      </c>
      <c r="C132" s="36" t="str">
        <f>IF($A132="","",IF($A132&lt;200000000,INDEX(男子登録情報!$E:$E,MATCH($A132,男子登録情報!$O:$O,0)),INDEX(女子登録情報!$E:$E,MATCH($A132,女子登録情報!$O:$O,0))))</f>
        <v/>
      </c>
      <c r="D132" s="36" t="str">
        <f>IF($A132="","",IF($A132&lt;200000000,INDEX(男子登録情報!$N:$N,MATCH($A132,男子登録情報!$O:$O,0)),INDEX(女子登録情報!$N:$N,MATCH($A132,女子登録情報!$O:$O,0))))</f>
        <v/>
      </c>
      <c r="E132" s="36" t="str">
        <f>IF($A132="","",IF($A132&lt;200000000,INDEX(男子登録情報!$K:$K,MATCH($A132,男子登録情報!$O:$O,0)),INDEX(女子登録情報!$K:$K,MATCH($A132,女子登録情報!$O:$O,0))))</f>
        <v/>
      </c>
      <c r="F132" s="36" t="str">
        <f t="shared" si="2"/>
        <v/>
      </c>
      <c r="G132" s="36" t="str">
        <f>IF($A132="","",IF($A132&lt;200000000,INDEX(男子登録情報!$H:$H,MATCH($A132,男子登録情報!$O:$O,0)),INDEX(女子登録情報!$H:$H,MATCH($A132,女子登録情報!$O:$O,0))))</f>
        <v/>
      </c>
      <c r="H132" s="36" t="str">
        <f>IF($A132="","",IF($A132&lt;200000000,INDEX(男子登録情報!$B:$B,MATCH($A132,男子登録情報!$O:$O,0)),INDEX(女子登録情報!$B:$B,MATCH($A132,女子登録情報!$O:$O,0))))</f>
        <v/>
      </c>
      <c r="K132" s="36" t="str">
        <f>IF($A132="","",IF($A132&lt;200000000,INDEX(男子登録情報!$A:$A,MATCH($A132,男子登録情報!$O:$O,0)),INDEX(女子登録情報!$A:$A,MATCH($A132,女子登録情報!$O:$O,0))))</f>
        <v/>
      </c>
      <c r="L132" s="36" t="str">
        <f>IF($A132="","",INDEX(元マスター!$C:$C,MATCH($P132,元マスター!$AC:$AC,0)))&amp;""</f>
        <v/>
      </c>
      <c r="M132" s="36" t="str">
        <f>IF($A132="","",INDEX(元マスター!$D:$D,MATCH($P132,元マスター!$AC:$AC,0)))&amp;""</f>
        <v/>
      </c>
      <c r="N132" s="36" t="str">
        <f>IF($A132="","",INDEX(元マスター!$E:$E,MATCH($P132,元マスター!$AC:$AC,0)))&amp;""</f>
        <v/>
      </c>
      <c r="P132" s="36" t="str" cm="1">
        <f t="array" ref="P132">IFERROR(INDEX(元マスター!$AC:$AC,SMALL(IF(元マスター!$A$1:$A$400&lt;&gt;"",ROW($A$1:$A$400)),ROW())),"")</f>
        <v/>
      </c>
    </row>
    <row r="133" spans="1:16">
      <c r="A133" s="36" t="str" cm="1">
        <f t="array" ref="A133">IFERROR(INDEX(元マスター!$A:$A,SMALL(IF(元マスター!$A$1:$A$400&lt;&gt;"",ROW($A$1:$A$400)),ROW())),"")</f>
        <v/>
      </c>
      <c r="B133" s="36" t="str">
        <f>IF($A133="","",IF($A133&lt;200000000,INDEX(男子登録情報!$L:$L,MATCH($A133,男子登録情報!$O:$O,0)),INDEX(女子登録情報!$L:$L,MATCH($A133,女子登録情報!$O:$O,0))))</f>
        <v/>
      </c>
      <c r="C133" s="36" t="str">
        <f>IF($A133="","",IF($A133&lt;200000000,INDEX(男子登録情報!$E:$E,MATCH($A133,男子登録情報!$O:$O,0)),INDEX(女子登録情報!$E:$E,MATCH($A133,女子登録情報!$O:$O,0))))</f>
        <v/>
      </c>
      <c r="D133" s="36" t="str">
        <f>IF($A133="","",IF($A133&lt;200000000,INDEX(男子登録情報!$N:$N,MATCH($A133,男子登録情報!$O:$O,0)),INDEX(女子登録情報!$N:$N,MATCH($A133,女子登録情報!$O:$O,0))))</f>
        <v/>
      </c>
      <c r="E133" s="36" t="str">
        <f>IF($A133="","",IF($A133&lt;200000000,INDEX(男子登録情報!$K:$K,MATCH($A133,男子登録情報!$O:$O,0)),INDEX(女子登録情報!$K:$K,MATCH($A133,女子登録情報!$O:$O,0))))</f>
        <v/>
      </c>
      <c r="F133" s="36" t="str">
        <f t="shared" si="2"/>
        <v/>
      </c>
      <c r="G133" s="36" t="str">
        <f>IF($A133="","",IF($A133&lt;200000000,INDEX(男子登録情報!$H:$H,MATCH($A133,男子登録情報!$O:$O,0)),INDEX(女子登録情報!$H:$H,MATCH($A133,女子登録情報!$O:$O,0))))</f>
        <v/>
      </c>
      <c r="H133" s="36" t="str">
        <f>IF($A133="","",IF($A133&lt;200000000,INDEX(男子登録情報!$B:$B,MATCH($A133,男子登録情報!$O:$O,0)),INDEX(女子登録情報!$B:$B,MATCH($A133,女子登録情報!$O:$O,0))))</f>
        <v/>
      </c>
      <c r="K133" s="36" t="str">
        <f>IF($A133="","",IF($A133&lt;200000000,INDEX(男子登録情報!$A:$A,MATCH($A133,男子登録情報!$O:$O,0)),INDEX(女子登録情報!$A:$A,MATCH($A133,女子登録情報!$O:$O,0))))</f>
        <v/>
      </c>
      <c r="L133" s="36" t="str">
        <f>IF($A133="","",INDEX(元マスター!$C:$C,MATCH($P133,元マスター!$AC:$AC,0)))&amp;""</f>
        <v/>
      </c>
      <c r="M133" s="36" t="str">
        <f>IF($A133="","",INDEX(元マスター!$D:$D,MATCH($P133,元マスター!$AC:$AC,0)))&amp;""</f>
        <v/>
      </c>
      <c r="N133" s="36" t="str">
        <f>IF($A133="","",INDEX(元マスター!$E:$E,MATCH($P133,元マスター!$AC:$AC,0)))&amp;""</f>
        <v/>
      </c>
      <c r="P133" s="36" t="str" cm="1">
        <f t="array" ref="P133">IFERROR(INDEX(元マスター!$AC:$AC,SMALL(IF(元マスター!$A$1:$A$400&lt;&gt;"",ROW($A$1:$A$400)),ROW())),"")</f>
        <v/>
      </c>
    </row>
    <row r="134" spans="1:16">
      <c r="A134" s="36" t="str" cm="1">
        <f t="array" ref="A134">IFERROR(INDEX(元マスター!$A:$A,SMALL(IF(元マスター!$A$1:$A$400&lt;&gt;"",ROW($A$1:$A$400)),ROW())),"")</f>
        <v/>
      </c>
      <c r="B134" s="36" t="str">
        <f>IF($A134="","",IF($A134&lt;200000000,INDEX(男子登録情報!$L:$L,MATCH($A134,男子登録情報!$O:$O,0)),INDEX(女子登録情報!$L:$L,MATCH($A134,女子登録情報!$O:$O,0))))</f>
        <v/>
      </c>
      <c r="C134" s="36" t="str">
        <f>IF($A134="","",IF($A134&lt;200000000,INDEX(男子登録情報!$E:$E,MATCH($A134,男子登録情報!$O:$O,0)),INDEX(女子登録情報!$E:$E,MATCH($A134,女子登録情報!$O:$O,0))))</f>
        <v/>
      </c>
      <c r="D134" s="36" t="str">
        <f>IF($A134="","",IF($A134&lt;200000000,INDEX(男子登録情報!$N:$N,MATCH($A134,男子登録情報!$O:$O,0)),INDEX(女子登録情報!$N:$N,MATCH($A134,女子登録情報!$O:$O,0))))</f>
        <v/>
      </c>
      <c r="E134" s="36" t="str">
        <f>IF($A134="","",IF($A134&lt;200000000,INDEX(男子登録情報!$K:$K,MATCH($A134,男子登録情報!$O:$O,0)),INDEX(女子登録情報!$K:$K,MATCH($A134,女子登録情報!$O:$O,0))))</f>
        <v/>
      </c>
      <c r="F134" s="36" t="str">
        <f t="shared" si="2"/>
        <v/>
      </c>
      <c r="G134" s="36" t="str">
        <f>IF($A134="","",IF($A134&lt;200000000,INDEX(男子登録情報!$H:$H,MATCH($A134,男子登録情報!$O:$O,0)),INDEX(女子登録情報!$H:$H,MATCH($A134,女子登録情報!$O:$O,0))))</f>
        <v/>
      </c>
      <c r="H134" s="36" t="str">
        <f>IF($A134="","",IF($A134&lt;200000000,INDEX(男子登録情報!$B:$B,MATCH($A134,男子登録情報!$O:$O,0)),INDEX(女子登録情報!$B:$B,MATCH($A134,女子登録情報!$O:$O,0))))</f>
        <v/>
      </c>
      <c r="K134" s="36" t="str">
        <f>IF($A134="","",IF($A134&lt;200000000,INDEX(男子登録情報!$A:$A,MATCH($A134,男子登録情報!$O:$O,0)),INDEX(女子登録情報!$A:$A,MATCH($A134,女子登録情報!$O:$O,0))))</f>
        <v/>
      </c>
      <c r="L134" s="36" t="str">
        <f>IF($A134="","",INDEX(元マスター!$C:$C,MATCH($P134,元マスター!$AC:$AC,0)))&amp;""</f>
        <v/>
      </c>
      <c r="M134" s="36" t="str">
        <f>IF($A134="","",INDEX(元マスター!$D:$D,MATCH($P134,元マスター!$AC:$AC,0)))&amp;""</f>
        <v/>
      </c>
      <c r="N134" s="36" t="str">
        <f>IF($A134="","",INDEX(元マスター!$E:$E,MATCH($P134,元マスター!$AC:$AC,0)))&amp;""</f>
        <v/>
      </c>
      <c r="P134" s="36" t="str" cm="1">
        <f t="array" ref="P134">IFERROR(INDEX(元マスター!$AC:$AC,SMALL(IF(元マスター!$A$1:$A$400&lt;&gt;"",ROW($A$1:$A$400)),ROW())),"")</f>
        <v/>
      </c>
    </row>
    <row r="135" spans="1:16">
      <c r="A135" s="36" t="str" cm="1">
        <f t="array" ref="A135">IFERROR(INDEX(元マスター!$A:$A,SMALL(IF(元マスター!$A$1:$A$400&lt;&gt;"",ROW($A$1:$A$400)),ROW())),"")</f>
        <v/>
      </c>
      <c r="B135" s="36" t="str">
        <f>IF($A135="","",IF($A135&lt;200000000,INDEX(男子登録情報!$L:$L,MATCH($A135,男子登録情報!$O:$O,0)),INDEX(女子登録情報!$L:$L,MATCH($A135,女子登録情報!$O:$O,0))))</f>
        <v/>
      </c>
      <c r="C135" s="36" t="str">
        <f>IF($A135="","",IF($A135&lt;200000000,INDEX(男子登録情報!$E:$E,MATCH($A135,男子登録情報!$O:$O,0)),INDEX(女子登録情報!$E:$E,MATCH($A135,女子登録情報!$O:$O,0))))</f>
        <v/>
      </c>
      <c r="D135" s="36" t="str">
        <f>IF($A135="","",IF($A135&lt;200000000,INDEX(男子登録情報!$N:$N,MATCH($A135,男子登録情報!$O:$O,0)),INDEX(女子登録情報!$N:$N,MATCH($A135,女子登録情報!$O:$O,0))))</f>
        <v/>
      </c>
      <c r="E135" s="36" t="str">
        <f>IF($A135="","",IF($A135&lt;200000000,INDEX(男子登録情報!$K:$K,MATCH($A135,男子登録情報!$O:$O,0)),INDEX(女子登録情報!$K:$K,MATCH($A135,女子登録情報!$O:$O,0))))</f>
        <v/>
      </c>
      <c r="F135" s="36" t="str">
        <f t="shared" si="2"/>
        <v/>
      </c>
      <c r="G135" s="36" t="str">
        <f>IF($A135="","",IF($A135&lt;200000000,INDEX(男子登録情報!$H:$H,MATCH($A135,男子登録情報!$O:$O,0)),INDEX(女子登録情報!$H:$H,MATCH($A135,女子登録情報!$O:$O,0))))</f>
        <v/>
      </c>
      <c r="H135" s="36" t="str">
        <f>IF($A135="","",IF($A135&lt;200000000,INDEX(男子登録情報!$B:$B,MATCH($A135,男子登録情報!$O:$O,0)),INDEX(女子登録情報!$B:$B,MATCH($A135,女子登録情報!$O:$O,0))))</f>
        <v/>
      </c>
      <c r="K135" s="36" t="str">
        <f>IF($A135="","",IF($A135&lt;200000000,INDEX(男子登録情報!$A:$A,MATCH($A135,男子登録情報!$O:$O,0)),INDEX(女子登録情報!$A:$A,MATCH($A135,女子登録情報!$O:$O,0))))</f>
        <v/>
      </c>
      <c r="L135" s="36" t="str">
        <f>IF($A135="","",INDEX(元マスター!$C:$C,MATCH($P135,元マスター!$AC:$AC,0)))&amp;""</f>
        <v/>
      </c>
      <c r="M135" s="36" t="str">
        <f>IF($A135="","",INDEX(元マスター!$D:$D,MATCH($P135,元マスター!$AC:$AC,0)))&amp;""</f>
        <v/>
      </c>
      <c r="N135" s="36" t="str">
        <f>IF($A135="","",INDEX(元マスター!$E:$E,MATCH($P135,元マスター!$AC:$AC,0)))&amp;""</f>
        <v/>
      </c>
      <c r="P135" s="36" t="str" cm="1">
        <f t="array" ref="P135">IFERROR(INDEX(元マスター!$AC:$AC,SMALL(IF(元マスター!$A$1:$A$400&lt;&gt;"",ROW($A$1:$A$400)),ROW())),"")</f>
        <v/>
      </c>
    </row>
    <row r="136" spans="1:16">
      <c r="A136" s="36" t="str" cm="1">
        <f t="array" ref="A136">IFERROR(INDEX(元マスター!$A:$A,SMALL(IF(元マスター!$A$1:$A$400&lt;&gt;"",ROW($A$1:$A$400)),ROW())),"")</f>
        <v/>
      </c>
      <c r="B136" s="36" t="str">
        <f>IF($A136="","",IF($A136&lt;200000000,INDEX(男子登録情報!$L:$L,MATCH($A136,男子登録情報!$O:$O,0)),INDEX(女子登録情報!$L:$L,MATCH($A136,女子登録情報!$O:$O,0))))</f>
        <v/>
      </c>
      <c r="C136" s="36" t="str">
        <f>IF($A136="","",IF($A136&lt;200000000,INDEX(男子登録情報!$E:$E,MATCH($A136,男子登録情報!$O:$O,0)),INDEX(女子登録情報!$E:$E,MATCH($A136,女子登録情報!$O:$O,0))))</f>
        <v/>
      </c>
      <c r="D136" s="36" t="str">
        <f>IF($A136="","",IF($A136&lt;200000000,INDEX(男子登録情報!$N:$N,MATCH($A136,男子登録情報!$O:$O,0)),INDEX(女子登録情報!$N:$N,MATCH($A136,女子登録情報!$O:$O,0))))</f>
        <v/>
      </c>
      <c r="E136" s="36" t="str">
        <f>IF($A136="","",IF($A136&lt;200000000,INDEX(男子登録情報!$K:$K,MATCH($A136,男子登録情報!$O:$O,0)),INDEX(女子登録情報!$K:$K,MATCH($A136,女子登録情報!$O:$O,0))))</f>
        <v/>
      </c>
      <c r="F136" s="36" t="str">
        <f t="shared" si="2"/>
        <v/>
      </c>
      <c r="G136" s="36" t="str">
        <f>IF($A136="","",IF($A136&lt;200000000,INDEX(男子登録情報!$H:$H,MATCH($A136,男子登録情報!$O:$O,0)),INDEX(女子登録情報!$H:$H,MATCH($A136,女子登録情報!$O:$O,0))))</f>
        <v/>
      </c>
      <c r="H136" s="36" t="str">
        <f>IF($A136="","",IF($A136&lt;200000000,INDEX(男子登録情報!$B:$B,MATCH($A136,男子登録情報!$O:$O,0)),INDEX(女子登録情報!$B:$B,MATCH($A136,女子登録情報!$O:$O,0))))</f>
        <v/>
      </c>
      <c r="K136" s="36" t="str">
        <f>IF($A136="","",IF($A136&lt;200000000,INDEX(男子登録情報!$A:$A,MATCH($A136,男子登録情報!$O:$O,0)),INDEX(女子登録情報!$A:$A,MATCH($A136,女子登録情報!$O:$O,0))))</f>
        <v/>
      </c>
      <c r="L136" s="36" t="str">
        <f>IF($A136="","",INDEX(元マスター!$C:$C,MATCH($P136,元マスター!$AC:$AC,0)))&amp;""</f>
        <v/>
      </c>
      <c r="M136" s="36" t="str">
        <f>IF($A136="","",INDEX(元マスター!$D:$D,MATCH($P136,元マスター!$AC:$AC,0)))&amp;""</f>
        <v/>
      </c>
      <c r="N136" s="36" t="str">
        <f>IF($A136="","",INDEX(元マスター!$E:$E,MATCH($P136,元マスター!$AC:$AC,0)))&amp;""</f>
        <v/>
      </c>
      <c r="P136" s="36" t="str" cm="1">
        <f t="array" ref="P136">IFERROR(INDEX(元マスター!$AC:$AC,SMALL(IF(元マスター!$A$1:$A$400&lt;&gt;"",ROW($A$1:$A$400)),ROW())),"")</f>
        <v/>
      </c>
    </row>
    <row r="137" spans="1:16">
      <c r="A137" s="36" t="str" cm="1">
        <f t="array" ref="A137">IFERROR(INDEX(元マスター!$A:$A,SMALL(IF(元マスター!$A$1:$A$400&lt;&gt;"",ROW($A$1:$A$400)),ROW())),"")</f>
        <v/>
      </c>
      <c r="B137" s="36" t="str">
        <f>IF($A137="","",IF($A137&lt;200000000,INDEX(男子登録情報!$L:$L,MATCH($A137,男子登録情報!$O:$O,0)),INDEX(女子登録情報!$L:$L,MATCH($A137,女子登録情報!$O:$O,0))))</f>
        <v/>
      </c>
      <c r="C137" s="36" t="str">
        <f>IF($A137="","",IF($A137&lt;200000000,INDEX(男子登録情報!$E:$E,MATCH($A137,男子登録情報!$O:$O,0)),INDEX(女子登録情報!$E:$E,MATCH($A137,女子登録情報!$O:$O,0))))</f>
        <v/>
      </c>
      <c r="D137" s="36" t="str">
        <f>IF($A137="","",IF($A137&lt;200000000,INDEX(男子登録情報!$N:$N,MATCH($A137,男子登録情報!$O:$O,0)),INDEX(女子登録情報!$N:$N,MATCH($A137,女子登録情報!$O:$O,0))))</f>
        <v/>
      </c>
      <c r="E137" s="36" t="str">
        <f>IF($A137="","",IF($A137&lt;200000000,INDEX(男子登録情報!$K:$K,MATCH($A137,男子登録情報!$O:$O,0)),INDEX(女子登録情報!$K:$K,MATCH($A137,女子登録情報!$O:$O,0))))</f>
        <v/>
      </c>
      <c r="F137" s="36" t="str">
        <f t="shared" si="2"/>
        <v/>
      </c>
      <c r="G137" s="36" t="str">
        <f>IF($A137="","",IF($A137&lt;200000000,INDEX(男子登録情報!$H:$H,MATCH($A137,男子登録情報!$O:$O,0)),INDEX(女子登録情報!$H:$H,MATCH($A137,女子登録情報!$O:$O,0))))</f>
        <v/>
      </c>
      <c r="H137" s="36" t="str">
        <f>IF($A137="","",IF($A137&lt;200000000,INDEX(男子登録情報!$B:$B,MATCH($A137,男子登録情報!$O:$O,0)),INDEX(女子登録情報!$B:$B,MATCH($A137,女子登録情報!$O:$O,0))))</f>
        <v/>
      </c>
      <c r="K137" s="36" t="str">
        <f>IF($A137="","",IF($A137&lt;200000000,INDEX(男子登録情報!$A:$A,MATCH($A137,男子登録情報!$O:$O,0)),INDEX(女子登録情報!$A:$A,MATCH($A137,女子登録情報!$O:$O,0))))</f>
        <v/>
      </c>
      <c r="L137" s="36" t="str">
        <f>IF($A137="","",INDEX(元マスター!$C:$C,MATCH($P137,元マスター!$AC:$AC,0)))&amp;""</f>
        <v/>
      </c>
      <c r="M137" s="36" t="str">
        <f>IF($A137="","",INDEX(元マスター!$D:$D,MATCH($P137,元マスター!$AC:$AC,0)))&amp;""</f>
        <v/>
      </c>
      <c r="N137" s="36" t="str">
        <f>IF($A137="","",INDEX(元マスター!$E:$E,MATCH($P137,元マスター!$AC:$AC,0)))&amp;""</f>
        <v/>
      </c>
      <c r="P137" s="36" t="str" cm="1">
        <f t="array" ref="P137">IFERROR(INDEX(元マスター!$AC:$AC,SMALL(IF(元マスター!$A$1:$A$400&lt;&gt;"",ROW($A$1:$A$400)),ROW())),"")</f>
        <v/>
      </c>
    </row>
    <row r="138" spans="1:16">
      <c r="A138" s="36" t="str" cm="1">
        <f t="array" ref="A138">IFERROR(INDEX(元マスター!$A:$A,SMALL(IF(元マスター!$A$1:$A$400&lt;&gt;"",ROW($A$1:$A$400)),ROW())),"")</f>
        <v/>
      </c>
      <c r="B138" s="36" t="str">
        <f>IF($A138="","",IF($A138&lt;200000000,INDEX(男子登録情報!$L:$L,MATCH($A138,男子登録情報!$O:$O,0)),INDEX(女子登録情報!$L:$L,MATCH($A138,女子登録情報!$O:$O,0))))</f>
        <v/>
      </c>
      <c r="C138" s="36" t="str">
        <f>IF($A138="","",IF($A138&lt;200000000,INDEX(男子登録情報!$E:$E,MATCH($A138,男子登録情報!$O:$O,0)),INDEX(女子登録情報!$E:$E,MATCH($A138,女子登録情報!$O:$O,0))))</f>
        <v/>
      </c>
      <c r="D138" s="36" t="str">
        <f>IF($A138="","",IF($A138&lt;200000000,INDEX(男子登録情報!$N:$N,MATCH($A138,男子登録情報!$O:$O,0)),INDEX(女子登録情報!$N:$N,MATCH($A138,女子登録情報!$O:$O,0))))</f>
        <v/>
      </c>
      <c r="E138" s="36" t="str">
        <f>IF($A138="","",IF($A138&lt;200000000,INDEX(男子登録情報!$K:$K,MATCH($A138,男子登録情報!$O:$O,0)),INDEX(女子登録情報!$K:$K,MATCH($A138,女子登録情報!$O:$O,0))))</f>
        <v/>
      </c>
      <c r="F138" s="36" t="str">
        <f t="shared" si="2"/>
        <v/>
      </c>
      <c r="G138" s="36" t="str">
        <f>IF($A138="","",IF($A138&lt;200000000,INDEX(男子登録情報!$H:$H,MATCH($A138,男子登録情報!$O:$O,0)),INDEX(女子登録情報!$H:$H,MATCH($A138,女子登録情報!$O:$O,0))))</f>
        <v/>
      </c>
      <c r="H138" s="36" t="str">
        <f>IF($A138="","",IF($A138&lt;200000000,INDEX(男子登録情報!$B:$B,MATCH($A138,男子登録情報!$O:$O,0)),INDEX(女子登録情報!$B:$B,MATCH($A138,女子登録情報!$O:$O,0))))</f>
        <v/>
      </c>
      <c r="K138" s="36" t="str">
        <f>IF($A138="","",IF($A138&lt;200000000,INDEX(男子登録情報!$A:$A,MATCH($A138,男子登録情報!$O:$O,0)),INDEX(女子登録情報!$A:$A,MATCH($A138,女子登録情報!$O:$O,0))))</f>
        <v/>
      </c>
      <c r="L138" s="36" t="str">
        <f>IF($A138="","",INDEX(元マスター!$C:$C,MATCH($P138,元マスター!$AC:$AC,0)))&amp;""</f>
        <v/>
      </c>
      <c r="M138" s="36" t="str">
        <f>IF($A138="","",INDEX(元マスター!$D:$D,MATCH($P138,元マスター!$AC:$AC,0)))&amp;""</f>
        <v/>
      </c>
      <c r="N138" s="36" t="str">
        <f>IF($A138="","",INDEX(元マスター!$E:$E,MATCH($P138,元マスター!$AC:$AC,0)))&amp;""</f>
        <v/>
      </c>
      <c r="P138" s="36" t="str" cm="1">
        <f t="array" ref="P138">IFERROR(INDEX(元マスター!$AC:$AC,SMALL(IF(元マスター!$A$1:$A$400&lt;&gt;"",ROW($A$1:$A$400)),ROW())),"")</f>
        <v/>
      </c>
    </row>
    <row r="139" spans="1:16">
      <c r="A139" s="36" t="str" cm="1">
        <f t="array" ref="A139">IFERROR(INDEX(元マスター!$A:$A,SMALL(IF(元マスター!$A$1:$A$400&lt;&gt;"",ROW($A$1:$A$400)),ROW())),"")</f>
        <v/>
      </c>
      <c r="B139" s="36" t="str">
        <f>IF($A139="","",IF($A139&lt;200000000,INDEX(男子登録情報!$L:$L,MATCH($A139,男子登録情報!$O:$O,0)),INDEX(女子登録情報!$L:$L,MATCH($A139,女子登録情報!$O:$O,0))))</f>
        <v/>
      </c>
      <c r="C139" s="36" t="str">
        <f>IF($A139="","",IF($A139&lt;200000000,INDEX(男子登録情報!$E:$E,MATCH($A139,男子登録情報!$O:$O,0)),INDEX(女子登録情報!$E:$E,MATCH($A139,女子登録情報!$O:$O,0))))</f>
        <v/>
      </c>
      <c r="D139" s="36" t="str">
        <f>IF($A139="","",IF($A139&lt;200000000,INDEX(男子登録情報!$N:$N,MATCH($A139,男子登録情報!$O:$O,0)),INDEX(女子登録情報!$N:$N,MATCH($A139,女子登録情報!$O:$O,0))))</f>
        <v/>
      </c>
      <c r="E139" s="36" t="str">
        <f>IF($A139="","",IF($A139&lt;200000000,INDEX(男子登録情報!$K:$K,MATCH($A139,男子登録情報!$O:$O,0)),INDEX(女子登録情報!$K:$K,MATCH($A139,女子登録情報!$O:$O,0))))</f>
        <v/>
      </c>
      <c r="F139" s="36" t="str">
        <f t="shared" si="2"/>
        <v/>
      </c>
      <c r="G139" s="36" t="str">
        <f>IF($A139="","",IF($A139&lt;200000000,INDEX(男子登録情報!$H:$H,MATCH($A139,男子登録情報!$O:$O,0)),INDEX(女子登録情報!$H:$H,MATCH($A139,女子登録情報!$O:$O,0))))</f>
        <v/>
      </c>
      <c r="H139" s="36" t="str">
        <f>IF($A139="","",IF($A139&lt;200000000,INDEX(男子登録情報!$B:$B,MATCH($A139,男子登録情報!$O:$O,0)),INDEX(女子登録情報!$B:$B,MATCH($A139,女子登録情報!$O:$O,0))))</f>
        <v/>
      </c>
      <c r="K139" s="36" t="str">
        <f>IF($A139="","",IF($A139&lt;200000000,INDEX(男子登録情報!$A:$A,MATCH($A139,男子登録情報!$O:$O,0)),INDEX(女子登録情報!$A:$A,MATCH($A139,女子登録情報!$O:$O,0))))</f>
        <v/>
      </c>
      <c r="L139" s="36" t="str">
        <f>IF($A139="","",INDEX(元マスター!$C:$C,MATCH($P139,元マスター!$AC:$AC,0)))&amp;""</f>
        <v/>
      </c>
      <c r="M139" s="36" t="str">
        <f>IF($A139="","",INDEX(元マスター!$D:$D,MATCH($P139,元マスター!$AC:$AC,0)))&amp;""</f>
        <v/>
      </c>
      <c r="N139" s="36" t="str">
        <f>IF($A139="","",INDEX(元マスター!$E:$E,MATCH($P139,元マスター!$AC:$AC,0)))&amp;""</f>
        <v/>
      </c>
      <c r="P139" s="36" t="str" cm="1">
        <f t="array" ref="P139">IFERROR(INDEX(元マスター!$AC:$AC,SMALL(IF(元マスター!$A$1:$A$400&lt;&gt;"",ROW($A$1:$A$400)),ROW())),"")</f>
        <v/>
      </c>
    </row>
    <row r="140" spans="1:16">
      <c r="A140" s="36" t="str" cm="1">
        <f t="array" ref="A140">IFERROR(INDEX(元マスター!$A:$A,SMALL(IF(元マスター!$A$1:$A$400&lt;&gt;"",ROW($A$1:$A$400)),ROW())),"")</f>
        <v/>
      </c>
      <c r="B140" s="36" t="str">
        <f>IF($A140="","",IF($A140&lt;200000000,INDEX(男子登録情報!$L:$L,MATCH($A140,男子登録情報!$O:$O,0)),INDEX(女子登録情報!$L:$L,MATCH($A140,女子登録情報!$O:$O,0))))</f>
        <v/>
      </c>
      <c r="C140" s="36" t="str">
        <f>IF($A140="","",IF($A140&lt;200000000,INDEX(男子登録情報!$E:$E,MATCH($A140,男子登録情報!$O:$O,0)),INDEX(女子登録情報!$E:$E,MATCH($A140,女子登録情報!$O:$O,0))))</f>
        <v/>
      </c>
      <c r="D140" s="36" t="str">
        <f>IF($A140="","",IF($A140&lt;200000000,INDEX(男子登録情報!$N:$N,MATCH($A140,男子登録情報!$O:$O,0)),INDEX(女子登録情報!$N:$N,MATCH($A140,女子登録情報!$O:$O,0))))</f>
        <v/>
      </c>
      <c r="E140" s="36" t="str">
        <f>IF($A140="","",IF($A140&lt;200000000,INDEX(男子登録情報!$K:$K,MATCH($A140,男子登録情報!$O:$O,0)),INDEX(女子登録情報!$K:$K,MATCH($A140,女子登録情報!$O:$O,0))))</f>
        <v/>
      </c>
      <c r="F140" s="36" t="str">
        <f t="shared" si="2"/>
        <v/>
      </c>
      <c r="G140" s="36" t="str">
        <f>IF($A140="","",IF($A140&lt;200000000,INDEX(男子登録情報!$H:$H,MATCH($A140,男子登録情報!$O:$O,0)),INDEX(女子登録情報!$H:$H,MATCH($A140,女子登録情報!$O:$O,0))))</f>
        <v/>
      </c>
      <c r="H140" s="36" t="str">
        <f>IF($A140="","",IF($A140&lt;200000000,INDEX(男子登録情報!$B:$B,MATCH($A140,男子登録情報!$O:$O,0)),INDEX(女子登録情報!$B:$B,MATCH($A140,女子登録情報!$O:$O,0))))</f>
        <v/>
      </c>
      <c r="K140" s="36" t="str">
        <f>IF($A140="","",IF($A140&lt;200000000,INDEX(男子登録情報!$A:$A,MATCH($A140,男子登録情報!$O:$O,0)),INDEX(女子登録情報!$A:$A,MATCH($A140,女子登録情報!$O:$O,0))))</f>
        <v/>
      </c>
      <c r="L140" s="36" t="str">
        <f>IF($A140="","",INDEX(元マスター!$C:$C,MATCH($P140,元マスター!$AC:$AC,0)))&amp;""</f>
        <v/>
      </c>
      <c r="M140" s="36" t="str">
        <f>IF($A140="","",INDEX(元マスター!$D:$D,MATCH($P140,元マスター!$AC:$AC,0)))&amp;""</f>
        <v/>
      </c>
      <c r="N140" s="36" t="str">
        <f>IF($A140="","",INDEX(元マスター!$E:$E,MATCH($P140,元マスター!$AC:$AC,0)))&amp;""</f>
        <v/>
      </c>
      <c r="P140" s="36" t="str" cm="1">
        <f t="array" ref="P140">IFERROR(INDEX(元マスター!$AC:$AC,SMALL(IF(元マスター!$A$1:$A$400&lt;&gt;"",ROW($A$1:$A$400)),ROW())),"")</f>
        <v/>
      </c>
    </row>
    <row r="141" spans="1:16">
      <c r="A141" s="36" t="str" cm="1">
        <f t="array" ref="A141">IFERROR(INDEX(元マスター!$A:$A,SMALL(IF(元マスター!$A$1:$A$400&lt;&gt;"",ROW($A$1:$A$400)),ROW())),"")</f>
        <v/>
      </c>
      <c r="B141" s="36" t="str">
        <f>IF($A141="","",IF($A141&lt;200000000,INDEX(男子登録情報!$L:$L,MATCH($A141,男子登録情報!$O:$O,0)),INDEX(女子登録情報!$L:$L,MATCH($A141,女子登録情報!$O:$O,0))))</f>
        <v/>
      </c>
      <c r="C141" s="36" t="str">
        <f>IF($A141="","",IF($A141&lt;200000000,INDEX(男子登録情報!$E:$E,MATCH($A141,男子登録情報!$O:$O,0)),INDEX(女子登録情報!$E:$E,MATCH($A141,女子登録情報!$O:$O,0))))</f>
        <v/>
      </c>
      <c r="D141" s="36" t="str">
        <f>IF($A141="","",IF($A141&lt;200000000,INDEX(男子登録情報!$N:$N,MATCH($A141,男子登録情報!$O:$O,0)),INDEX(女子登録情報!$N:$N,MATCH($A141,女子登録情報!$O:$O,0))))</f>
        <v/>
      </c>
      <c r="E141" s="36" t="str">
        <f>IF($A141="","",IF($A141&lt;200000000,INDEX(男子登録情報!$K:$K,MATCH($A141,男子登録情報!$O:$O,0)),INDEX(女子登録情報!$K:$K,MATCH($A141,女子登録情報!$O:$O,0))))</f>
        <v/>
      </c>
      <c r="F141" s="36" t="str">
        <f t="shared" si="2"/>
        <v/>
      </c>
      <c r="G141" s="36" t="str">
        <f>IF($A141="","",IF($A141&lt;200000000,INDEX(男子登録情報!$H:$H,MATCH($A141,男子登録情報!$O:$O,0)),INDEX(女子登録情報!$H:$H,MATCH($A141,女子登録情報!$O:$O,0))))</f>
        <v/>
      </c>
      <c r="H141" s="36" t="str">
        <f>IF($A141="","",IF($A141&lt;200000000,INDEX(男子登録情報!$B:$B,MATCH($A141,男子登録情報!$O:$O,0)),INDEX(女子登録情報!$B:$B,MATCH($A141,女子登録情報!$O:$O,0))))</f>
        <v/>
      </c>
      <c r="K141" s="36" t="str">
        <f>IF($A141="","",IF($A141&lt;200000000,INDEX(男子登録情報!$A:$A,MATCH($A141,男子登録情報!$O:$O,0)),INDEX(女子登録情報!$A:$A,MATCH($A141,女子登録情報!$O:$O,0))))</f>
        <v/>
      </c>
      <c r="L141" s="36" t="str">
        <f>IF($A141="","",INDEX(元マスター!$C:$C,MATCH($P141,元マスター!$AC:$AC,0)))&amp;""</f>
        <v/>
      </c>
      <c r="M141" s="36" t="str">
        <f>IF($A141="","",INDEX(元マスター!$D:$D,MATCH($P141,元マスター!$AC:$AC,0)))&amp;""</f>
        <v/>
      </c>
      <c r="N141" s="36" t="str">
        <f>IF($A141="","",INDEX(元マスター!$E:$E,MATCH($P141,元マスター!$AC:$AC,0)))&amp;""</f>
        <v/>
      </c>
      <c r="P141" s="36" t="str" cm="1">
        <f t="array" ref="P141">IFERROR(INDEX(元マスター!$AC:$AC,SMALL(IF(元マスター!$A$1:$A$400&lt;&gt;"",ROW($A$1:$A$400)),ROW())),"")</f>
        <v/>
      </c>
    </row>
    <row r="142" spans="1:16">
      <c r="A142" s="36" t="str" cm="1">
        <f t="array" ref="A142">IFERROR(INDEX(元マスター!$A:$A,SMALL(IF(元マスター!$A$1:$A$400&lt;&gt;"",ROW($A$1:$A$400)),ROW())),"")</f>
        <v/>
      </c>
      <c r="B142" s="36" t="str">
        <f>IF($A142="","",IF($A142&lt;200000000,INDEX(男子登録情報!$L:$L,MATCH($A142,男子登録情報!$O:$O,0)),INDEX(女子登録情報!$L:$L,MATCH($A142,女子登録情報!$O:$O,0))))</f>
        <v/>
      </c>
      <c r="C142" s="36" t="str">
        <f>IF($A142="","",IF($A142&lt;200000000,INDEX(男子登録情報!$E:$E,MATCH($A142,男子登録情報!$O:$O,0)),INDEX(女子登録情報!$E:$E,MATCH($A142,女子登録情報!$O:$O,0))))</f>
        <v/>
      </c>
      <c r="D142" s="36" t="str">
        <f>IF($A142="","",IF($A142&lt;200000000,INDEX(男子登録情報!$N:$N,MATCH($A142,男子登録情報!$O:$O,0)),INDEX(女子登録情報!$N:$N,MATCH($A142,女子登録情報!$O:$O,0))))</f>
        <v/>
      </c>
      <c r="E142" s="36" t="str">
        <f>IF($A142="","",IF($A142&lt;200000000,INDEX(男子登録情報!$K:$K,MATCH($A142,男子登録情報!$O:$O,0)),INDEX(女子登録情報!$K:$K,MATCH($A142,女子登録情報!$O:$O,0))))</f>
        <v/>
      </c>
      <c r="F142" s="36" t="str">
        <f t="shared" si="2"/>
        <v/>
      </c>
      <c r="G142" s="36" t="str">
        <f>IF($A142="","",IF($A142&lt;200000000,INDEX(男子登録情報!$H:$H,MATCH($A142,男子登録情報!$O:$O,0)),INDEX(女子登録情報!$H:$H,MATCH($A142,女子登録情報!$O:$O,0))))</f>
        <v/>
      </c>
      <c r="H142" s="36" t="str">
        <f>IF($A142="","",IF($A142&lt;200000000,INDEX(男子登録情報!$B:$B,MATCH($A142,男子登録情報!$O:$O,0)),INDEX(女子登録情報!$B:$B,MATCH($A142,女子登録情報!$O:$O,0))))</f>
        <v/>
      </c>
      <c r="K142" s="36" t="str">
        <f>IF($A142="","",IF($A142&lt;200000000,INDEX(男子登録情報!$A:$A,MATCH($A142,男子登録情報!$O:$O,0)),INDEX(女子登録情報!$A:$A,MATCH($A142,女子登録情報!$O:$O,0))))</f>
        <v/>
      </c>
      <c r="L142" s="36" t="str">
        <f>IF($A142="","",INDEX(元マスター!$C:$C,MATCH($P142,元マスター!$AC:$AC,0)))&amp;""</f>
        <v/>
      </c>
      <c r="M142" s="36" t="str">
        <f>IF($A142="","",INDEX(元マスター!$D:$D,MATCH($P142,元マスター!$AC:$AC,0)))&amp;""</f>
        <v/>
      </c>
      <c r="N142" s="36" t="str">
        <f>IF($A142="","",INDEX(元マスター!$E:$E,MATCH($P142,元マスター!$AC:$AC,0)))&amp;""</f>
        <v/>
      </c>
      <c r="P142" s="36" t="str" cm="1">
        <f t="array" ref="P142">IFERROR(INDEX(元マスター!$AC:$AC,SMALL(IF(元マスター!$A$1:$A$400&lt;&gt;"",ROW($A$1:$A$400)),ROW())),"")</f>
        <v/>
      </c>
    </row>
    <row r="143" spans="1:16">
      <c r="A143" s="36" t="str" cm="1">
        <f t="array" ref="A143">IFERROR(INDEX(元マスター!$A:$A,SMALL(IF(元マスター!$A$1:$A$400&lt;&gt;"",ROW($A$1:$A$400)),ROW())),"")</f>
        <v/>
      </c>
      <c r="B143" s="36" t="str">
        <f>IF($A143="","",IF($A143&lt;200000000,INDEX(男子登録情報!$L:$L,MATCH($A143,男子登録情報!$O:$O,0)),INDEX(女子登録情報!$L:$L,MATCH($A143,女子登録情報!$O:$O,0))))</f>
        <v/>
      </c>
      <c r="C143" s="36" t="str">
        <f>IF($A143="","",IF($A143&lt;200000000,INDEX(男子登録情報!$E:$E,MATCH($A143,男子登録情報!$O:$O,0)),INDEX(女子登録情報!$E:$E,MATCH($A143,女子登録情報!$O:$O,0))))</f>
        <v/>
      </c>
      <c r="D143" s="36" t="str">
        <f>IF($A143="","",IF($A143&lt;200000000,INDEX(男子登録情報!$N:$N,MATCH($A143,男子登録情報!$O:$O,0)),INDEX(女子登録情報!$N:$N,MATCH($A143,女子登録情報!$O:$O,0))))</f>
        <v/>
      </c>
      <c r="E143" s="36" t="str">
        <f>IF($A143="","",IF($A143&lt;200000000,INDEX(男子登録情報!$K:$K,MATCH($A143,男子登録情報!$O:$O,0)),INDEX(女子登録情報!$K:$K,MATCH($A143,女子登録情報!$O:$O,0))))</f>
        <v/>
      </c>
      <c r="F143" s="36" t="str">
        <f t="shared" si="2"/>
        <v/>
      </c>
      <c r="G143" s="36" t="str">
        <f>IF($A143="","",IF($A143&lt;200000000,INDEX(男子登録情報!$H:$H,MATCH($A143,男子登録情報!$O:$O,0)),INDEX(女子登録情報!$H:$H,MATCH($A143,女子登録情報!$O:$O,0))))</f>
        <v/>
      </c>
      <c r="H143" s="36" t="str">
        <f>IF($A143="","",IF($A143&lt;200000000,INDEX(男子登録情報!$B:$B,MATCH($A143,男子登録情報!$O:$O,0)),INDEX(女子登録情報!$B:$B,MATCH($A143,女子登録情報!$O:$O,0))))</f>
        <v/>
      </c>
      <c r="K143" s="36" t="str">
        <f>IF($A143="","",IF($A143&lt;200000000,INDEX(男子登録情報!$A:$A,MATCH($A143,男子登録情報!$O:$O,0)),INDEX(女子登録情報!$A:$A,MATCH($A143,女子登録情報!$O:$O,0))))</f>
        <v/>
      </c>
      <c r="L143" s="36" t="str">
        <f>IF($A143="","",INDEX(元マスター!$C:$C,MATCH($P143,元マスター!$AC:$AC,0)))&amp;""</f>
        <v/>
      </c>
      <c r="M143" s="36" t="str">
        <f>IF($A143="","",INDEX(元マスター!$D:$D,MATCH($P143,元マスター!$AC:$AC,0)))&amp;""</f>
        <v/>
      </c>
      <c r="N143" s="36" t="str">
        <f>IF($A143="","",INDEX(元マスター!$E:$E,MATCH($P143,元マスター!$AC:$AC,0)))&amp;""</f>
        <v/>
      </c>
      <c r="P143" s="36" t="str" cm="1">
        <f t="array" ref="P143">IFERROR(INDEX(元マスター!$AC:$AC,SMALL(IF(元マスター!$A$1:$A$400&lt;&gt;"",ROW($A$1:$A$400)),ROW())),"")</f>
        <v/>
      </c>
    </row>
    <row r="144" spans="1:16">
      <c r="A144" s="36" t="str" cm="1">
        <f t="array" ref="A144">IFERROR(INDEX(元マスター!$A:$A,SMALL(IF(元マスター!$A$1:$A$400&lt;&gt;"",ROW($A$1:$A$400)),ROW())),"")</f>
        <v/>
      </c>
      <c r="B144" s="36" t="str">
        <f>IF($A144="","",IF($A144&lt;200000000,INDEX(男子登録情報!$L:$L,MATCH($A144,男子登録情報!$O:$O,0)),INDEX(女子登録情報!$L:$L,MATCH($A144,女子登録情報!$O:$O,0))))</f>
        <v/>
      </c>
      <c r="C144" s="36" t="str">
        <f>IF($A144="","",IF($A144&lt;200000000,INDEX(男子登録情報!$E:$E,MATCH($A144,男子登録情報!$O:$O,0)),INDEX(女子登録情報!$E:$E,MATCH($A144,女子登録情報!$O:$O,0))))</f>
        <v/>
      </c>
      <c r="D144" s="36" t="str">
        <f>IF($A144="","",IF($A144&lt;200000000,INDEX(男子登録情報!$N:$N,MATCH($A144,男子登録情報!$O:$O,0)),INDEX(女子登録情報!$N:$N,MATCH($A144,女子登録情報!$O:$O,0))))</f>
        <v/>
      </c>
      <c r="E144" s="36" t="str">
        <f>IF($A144="","",IF($A144&lt;200000000,INDEX(男子登録情報!$K:$K,MATCH($A144,男子登録情報!$O:$O,0)),INDEX(女子登録情報!$K:$K,MATCH($A144,女子登録情報!$O:$O,0))))</f>
        <v/>
      </c>
      <c r="F144" s="36" t="str">
        <f t="shared" si="2"/>
        <v/>
      </c>
      <c r="G144" s="36" t="str">
        <f>IF($A144="","",IF($A144&lt;200000000,INDEX(男子登録情報!$H:$H,MATCH($A144,男子登録情報!$O:$O,0)),INDEX(女子登録情報!$H:$H,MATCH($A144,女子登録情報!$O:$O,0))))</f>
        <v/>
      </c>
      <c r="H144" s="36" t="str">
        <f>IF($A144="","",IF($A144&lt;200000000,INDEX(男子登録情報!$B:$B,MATCH($A144,男子登録情報!$O:$O,0)),INDEX(女子登録情報!$B:$B,MATCH($A144,女子登録情報!$O:$O,0))))</f>
        <v/>
      </c>
      <c r="K144" s="36" t="str">
        <f>IF($A144="","",IF($A144&lt;200000000,INDEX(男子登録情報!$A:$A,MATCH($A144,男子登録情報!$O:$O,0)),INDEX(女子登録情報!$A:$A,MATCH($A144,女子登録情報!$O:$O,0))))</f>
        <v/>
      </c>
      <c r="L144" s="36" t="str">
        <f>IF($A144="","",INDEX(元マスター!$C:$C,MATCH($P144,元マスター!$AC:$AC,0)))&amp;""</f>
        <v/>
      </c>
      <c r="M144" s="36" t="str">
        <f>IF($A144="","",INDEX(元マスター!$D:$D,MATCH($P144,元マスター!$AC:$AC,0)))&amp;""</f>
        <v/>
      </c>
      <c r="N144" s="36" t="str">
        <f>IF($A144="","",INDEX(元マスター!$E:$E,MATCH($P144,元マスター!$AC:$AC,0)))&amp;""</f>
        <v/>
      </c>
      <c r="P144" s="36" t="str" cm="1">
        <f t="array" ref="P144">IFERROR(INDEX(元マスター!$AC:$AC,SMALL(IF(元マスター!$A$1:$A$400&lt;&gt;"",ROW($A$1:$A$400)),ROW())),"")</f>
        <v/>
      </c>
    </row>
    <row r="145" spans="1:16">
      <c r="A145" s="36" t="str" cm="1">
        <f t="array" ref="A145">IFERROR(INDEX(元マスター!$A:$A,SMALL(IF(元マスター!$A$1:$A$400&lt;&gt;"",ROW($A$1:$A$400)),ROW())),"")</f>
        <v/>
      </c>
      <c r="B145" s="36" t="str">
        <f>IF($A145="","",IF($A145&lt;200000000,INDEX(男子登録情報!$L:$L,MATCH($A145,男子登録情報!$O:$O,0)),INDEX(女子登録情報!$L:$L,MATCH($A145,女子登録情報!$O:$O,0))))</f>
        <v/>
      </c>
      <c r="C145" s="36" t="str">
        <f>IF($A145="","",IF($A145&lt;200000000,INDEX(男子登録情報!$E:$E,MATCH($A145,男子登録情報!$O:$O,0)),INDEX(女子登録情報!$E:$E,MATCH($A145,女子登録情報!$O:$O,0))))</f>
        <v/>
      </c>
      <c r="D145" s="36" t="str">
        <f>IF($A145="","",IF($A145&lt;200000000,INDEX(男子登録情報!$N:$N,MATCH($A145,男子登録情報!$O:$O,0)),INDEX(女子登録情報!$N:$N,MATCH($A145,女子登録情報!$O:$O,0))))</f>
        <v/>
      </c>
      <c r="E145" s="36" t="str">
        <f>IF($A145="","",IF($A145&lt;200000000,INDEX(男子登録情報!$K:$K,MATCH($A145,男子登録情報!$O:$O,0)),INDEX(女子登録情報!$K:$K,MATCH($A145,女子登録情報!$O:$O,0))))</f>
        <v/>
      </c>
      <c r="F145" s="36" t="str">
        <f t="shared" si="2"/>
        <v/>
      </c>
      <c r="G145" s="36" t="str">
        <f>IF($A145="","",IF($A145&lt;200000000,INDEX(男子登録情報!$H:$H,MATCH($A145,男子登録情報!$O:$O,0)),INDEX(女子登録情報!$H:$H,MATCH($A145,女子登録情報!$O:$O,0))))</f>
        <v/>
      </c>
      <c r="H145" s="36" t="str">
        <f>IF($A145="","",IF($A145&lt;200000000,INDEX(男子登録情報!$B:$B,MATCH($A145,男子登録情報!$O:$O,0)),INDEX(女子登録情報!$B:$B,MATCH($A145,女子登録情報!$O:$O,0))))</f>
        <v/>
      </c>
      <c r="K145" s="36" t="str">
        <f>IF($A145="","",IF($A145&lt;200000000,INDEX(男子登録情報!$A:$A,MATCH($A145,男子登録情報!$O:$O,0)),INDEX(女子登録情報!$A:$A,MATCH($A145,女子登録情報!$O:$O,0))))</f>
        <v/>
      </c>
      <c r="L145" s="36" t="str">
        <f>IF($A145="","",INDEX(元マスター!$C:$C,MATCH($P145,元マスター!$AC:$AC,0)))&amp;""</f>
        <v/>
      </c>
      <c r="M145" s="36" t="str">
        <f>IF($A145="","",INDEX(元マスター!$D:$D,MATCH($P145,元マスター!$AC:$AC,0)))&amp;""</f>
        <v/>
      </c>
      <c r="N145" s="36" t="str">
        <f>IF($A145="","",INDEX(元マスター!$E:$E,MATCH($P145,元マスター!$AC:$AC,0)))&amp;""</f>
        <v/>
      </c>
      <c r="P145" s="36" t="str" cm="1">
        <f t="array" ref="P145">IFERROR(INDEX(元マスター!$AC:$AC,SMALL(IF(元マスター!$A$1:$A$400&lt;&gt;"",ROW($A$1:$A$400)),ROW())),"")</f>
        <v/>
      </c>
    </row>
    <row r="146" spans="1:16">
      <c r="A146" s="36" t="str" cm="1">
        <f t="array" ref="A146">IFERROR(INDEX(元マスター!$A:$A,SMALL(IF(元マスター!$A$1:$A$400&lt;&gt;"",ROW($A$1:$A$400)),ROW())),"")</f>
        <v/>
      </c>
      <c r="B146" s="36" t="str">
        <f>IF($A146="","",IF($A146&lt;200000000,INDEX(男子登録情報!$L:$L,MATCH($A146,男子登録情報!$O:$O,0)),INDEX(女子登録情報!$L:$L,MATCH($A146,女子登録情報!$O:$O,0))))</f>
        <v/>
      </c>
      <c r="C146" s="36" t="str">
        <f>IF($A146="","",IF($A146&lt;200000000,INDEX(男子登録情報!$E:$E,MATCH($A146,男子登録情報!$O:$O,0)),INDEX(女子登録情報!$E:$E,MATCH($A146,女子登録情報!$O:$O,0))))</f>
        <v/>
      </c>
      <c r="D146" s="36" t="str">
        <f>IF($A146="","",IF($A146&lt;200000000,INDEX(男子登録情報!$N:$N,MATCH($A146,男子登録情報!$O:$O,0)),INDEX(女子登録情報!$N:$N,MATCH($A146,女子登録情報!$O:$O,0))))</f>
        <v/>
      </c>
      <c r="E146" s="36" t="str">
        <f>IF($A146="","",IF($A146&lt;200000000,INDEX(男子登録情報!$K:$K,MATCH($A146,男子登録情報!$O:$O,0)),INDEX(女子登録情報!$K:$K,MATCH($A146,女子登録情報!$O:$O,0))))</f>
        <v/>
      </c>
      <c r="F146" s="36" t="str">
        <f t="shared" si="2"/>
        <v/>
      </c>
      <c r="G146" s="36" t="str">
        <f>IF($A146="","",IF($A146&lt;200000000,INDEX(男子登録情報!$H:$H,MATCH($A146,男子登録情報!$O:$O,0)),INDEX(女子登録情報!$H:$H,MATCH($A146,女子登録情報!$O:$O,0))))</f>
        <v/>
      </c>
      <c r="H146" s="36" t="str">
        <f>IF($A146="","",IF($A146&lt;200000000,INDEX(男子登録情報!$B:$B,MATCH($A146,男子登録情報!$O:$O,0)),INDEX(女子登録情報!$B:$B,MATCH($A146,女子登録情報!$O:$O,0))))</f>
        <v/>
      </c>
      <c r="K146" s="36" t="str">
        <f>IF($A146="","",IF($A146&lt;200000000,INDEX(男子登録情報!$A:$A,MATCH($A146,男子登録情報!$O:$O,0)),INDEX(女子登録情報!$A:$A,MATCH($A146,女子登録情報!$O:$O,0))))</f>
        <v/>
      </c>
      <c r="L146" s="36" t="str">
        <f>IF($A146="","",INDEX(元マスター!$C:$C,MATCH($P146,元マスター!$AC:$AC,0)))&amp;""</f>
        <v/>
      </c>
      <c r="M146" s="36" t="str">
        <f>IF($A146="","",INDEX(元マスター!$D:$D,MATCH($P146,元マスター!$AC:$AC,0)))&amp;""</f>
        <v/>
      </c>
      <c r="N146" s="36" t="str">
        <f>IF($A146="","",INDEX(元マスター!$E:$E,MATCH($P146,元マスター!$AC:$AC,0)))&amp;""</f>
        <v/>
      </c>
      <c r="P146" s="36" t="str" cm="1">
        <f t="array" ref="P146">IFERROR(INDEX(元マスター!$AC:$AC,SMALL(IF(元マスター!$A$1:$A$400&lt;&gt;"",ROW($A$1:$A$400)),ROW())),"")</f>
        <v/>
      </c>
    </row>
    <row r="147" spans="1:16">
      <c r="A147" s="36" t="str" cm="1">
        <f t="array" ref="A147">IFERROR(INDEX(元マスター!$A:$A,SMALL(IF(元マスター!$A$1:$A$400&lt;&gt;"",ROW($A$1:$A$400)),ROW())),"")</f>
        <v/>
      </c>
      <c r="B147" s="36" t="str">
        <f>IF($A147="","",IF($A147&lt;200000000,INDEX(男子登録情報!$L:$L,MATCH($A147,男子登録情報!$O:$O,0)),INDEX(女子登録情報!$L:$L,MATCH($A147,女子登録情報!$O:$O,0))))</f>
        <v/>
      </c>
      <c r="C147" s="36" t="str">
        <f>IF($A147="","",IF($A147&lt;200000000,INDEX(男子登録情報!$E:$E,MATCH($A147,男子登録情報!$O:$O,0)),INDEX(女子登録情報!$E:$E,MATCH($A147,女子登録情報!$O:$O,0))))</f>
        <v/>
      </c>
      <c r="D147" s="36" t="str">
        <f>IF($A147="","",IF($A147&lt;200000000,INDEX(男子登録情報!$N:$N,MATCH($A147,男子登録情報!$O:$O,0)),INDEX(女子登録情報!$N:$N,MATCH($A147,女子登録情報!$O:$O,0))))</f>
        <v/>
      </c>
      <c r="E147" s="36" t="str">
        <f>IF($A147="","",IF($A147&lt;200000000,INDEX(男子登録情報!$K:$K,MATCH($A147,男子登録情報!$O:$O,0)),INDEX(女子登録情報!$K:$K,MATCH($A147,女子登録情報!$O:$O,0))))</f>
        <v/>
      </c>
      <c r="F147" s="36" t="str">
        <f t="shared" si="2"/>
        <v/>
      </c>
      <c r="G147" s="36" t="str">
        <f>IF($A147="","",IF($A147&lt;200000000,INDEX(男子登録情報!$H:$H,MATCH($A147,男子登録情報!$O:$O,0)),INDEX(女子登録情報!$H:$H,MATCH($A147,女子登録情報!$O:$O,0))))</f>
        <v/>
      </c>
      <c r="H147" s="36" t="str">
        <f>IF($A147="","",IF($A147&lt;200000000,INDEX(男子登録情報!$B:$B,MATCH($A147,男子登録情報!$O:$O,0)),INDEX(女子登録情報!$B:$B,MATCH($A147,女子登録情報!$O:$O,0))))</f>
        <v/>
      </c>
      <c r="K147" s="36" t="str">
        <f>IF($A147="","",IF($A147&lt;200000000,INDEX(男子登録情報!$A:$A,MATCH($A147,男子登録情報!$O:$O,0)),INDEX(女子登録情報!$A:$A,MATCH($A147,女子登録情報!$O:$O,0))))</f>
        <v/>
      </c>
      <c r="L147" s="36" t="str">
        <f>IF($A147="","",INDEX(元マスター!$C:$C,MATCH($P147,元マスター!$AC:$AC,0)))&amp;""</f>
        <v/>
      </c>
      <c r="M147" s="36" t="str">
        <f>IF($A147="","",INDEX(元マスター!$D:$D,MATCH($P147,元マスター!$AC:$AC,0)))&amp;""</f>
        <v/>
      </c>
      <c r="N147" s="36" t="str">
        <f>IF($A147="","",INDEX(元マスター!$E:$E,MATCH($P147,元マスター!$AC:$AC,0)))&amp;""</f>
        <v/>
      </c>
      <c r="P147" s="36" t="str" cm="1">
        <f t="array" ref="P147">IFERROR(INDEX(元マスター!$AC:$AC,SMALL(IF(元マスター!$A$1:$A$400&lt;&gt;"",ROW($A$1:$A$400)),ROW())),"")</f>
        <v/>
      </c>
    </row>
    <row r="148" spans="1:16">
      <c r="A148" s="36" t="str" cm="1">
        <f t="array" ref="A148">IFERROR(INDEX(元マスター!$A:$A,SMALL(IF(元マスター!$A$1:$A$400&lt;&gt;"",ROW($A$1:$A$400)),ROW())),"")</f>
        <v/>
      </c>
      <c r="B148" s="36" t="str">
        <f>IF($A148="","",IF($A148&lt;200000000,INDEX(男子登録情報!$L:$L,MATCH($A148,男子登録情報!$O:$O,0)),INDEX(女子登録情報!$L:$L,MATCH($A148,女子登録情報!$O:$O,0))))</f>
        <v/>
      </c>
      <c r="C148" s="36" t="str">
        <f>IF($A148="","",IF($A148&lt;200000000,INDEX(男子登録情報!$E:$E,MATCH($A148,男子登録情報!$O:$O,0)),INDEX(女子登録情報!$E:$E,MATCH($A148,女子登録情報!$O:$O,0))))</f>
        <v/>
      </c>
      <c r="D148" s="36" t="str">
        <f>IF($A148="","",IF($A148&lt;200000000,INDEX(男子登録情報!$N:$N,MATCH($A148,男子登録情報!$O:$O,0)),INDEX(女子登録情報!$N:$N,MATCH($A148,女子登録情報!$O:$O,0))))</f>
        <v/>
      </c>
      <c r="E148" s="36" t="str">
        <f>IF($A148="","",IF($A148&lt;200000000,INDEX(男子登録情報!$K:$K,MATCH($A148,男子登録情報!$O:$O,0)),INDEX(女子登録情報!$K:$K,MATCH($A148,女子登録情報!$O:$O,0))))</f>
        <v/>
      </c>
      <c r="F148" s="36" t="str">
        <f t="shared" si="2"/>
        <v/>
      </c>
      <c r="G148" s="36" t="str">
        <f>IF($A148="","",IF($A148&lt;200000000,INDEX(男子登録情報!$H:$H,MATCH($A148,男子登録情報!$O:$O,0)),INDEX(女子登録情報!$H:$H,MATCH($A148,女子登録情報!$O:$O,0))))</f>
        <v/>
      </c>
      <c r="H148" s="36" t="str">
        <f>IF($A148="","",IF($A148&lt;200000000,INDEX(男子登録情報!$B:$B,MATCH($A148,男子登録情報!$O:$O,0)),INDEX(女子登録情報!$B:$B,MATCH($A148,女子登録情報!$O:$O,0))))</f>
        <v/>
      </c>
      <c r="K148" s="36" t="str">
        <f>IF($A148="","",IF($A148&lt;200000000,INDEX(男子登録情報!$A:$A,MATCH($A148,男子登録情報!$O:$O,0)),INDEX(女子登録情報!$A:$A,MATCH($A148,女子登録情報!$O:$O,0))))</f>
        <v/>
      </c>
      <c r="L148" s="36" t="str">
        <f>IF($A148="","",INDEX(元マスター!$C:$C,MATCH($P148,元マスター!$AC:$AC,0)))&amp;""</f>
        <v/>
      </c>
      <c r="M148" s="36" t="str">
        <f>IF($A148="","",INDEX(元マスター!$D:$D,MATCH($P148,元マスター!$AC:$AC,0)))&amp;""</f>
        <v/>
      </c>
      <c r="N148" s="36" t="str">
        <f>IF($A148="","",INDEX(元マスター!$E:$E,MATCH($P148,元マスター!$AC:$AC,0)))&amp;""</f>
        <v/>
      </c>
      <c r="P148" s="36" t="str" cm="1">
        <f t="array" ref="P148">IFERROR(INDEX(元マスター!$AC:$AC,SMALL(IF(元マスター!$A$1:$A$400&lt;&gt;"",ROW($A$1:$A$400)),ROW())),"")</f>
        <v/>
      </c>
    </row>
    <row r="149" spans="1:16">
      <c r="A149" s="36" t="str" cm="1">
        <f t="array" ref="A149">IFERROR(INDEX(元マスター!$A:$A,SMALL(IF(元マスター!$A$1:$A$400&lt;&gt;"",ROW($A$1:$A$400)),ROW())),"")</f>
        <v/>
      </c>
      <c r="B149" s="36" t="str">
        <f>IF($A149="","",IF($A149&lt;200000000,INDEX(男子登録情報!$L:$L,MATCH($A149,男子登録情報!$O:$O,0)),INDEX(女子登録情報!$L:$L,MATCH($A149,女子登録情報!$O:$O,0))))</f>
        <v/>
      </c>
      <c r="C149" s="36" t="str">
        <f>IF($A149="","",IF($A149&lt;200000000,INDEX(男子登録情報!$E:$E,MATCH($A149,男子登録情報!$O:$O,0)),INDEX(女子登録情報!$E:$E,MATCH($A149,女子登録情報!$O:$O,0))))</f>
        <v/>
      </c>
      <c r="D149" s="36" t="str">
        <f>IF($A149="","",IF($A149&lt;200000000,INDEX(男子登録情報!$N:$N,MATCH($A149,男子登録情報!$O:$O,0)),INDEX(女子登録情報!$N:$N,MATCH($A149,女子登録情報!$O:$O,0))))</f>
        <v/>
      </c>
      <c r="E149" s="36" t="str">
        <f>IF($A149="","",IF($A149&lt;200000000,INDEX(男子登録情報!$K:$K,MATCH($A149,男子登録情報!$O:$O,0)),INDEX(女子登録情報!$K:$K,MATCH($A149,女子登録情報!$O:$O,0))))</f>
        <v/>
      </c>
      <c r="F149" s="36" t="str">
        <f t="shared" si="2"/>
        <v/>
      </c>
      <c r="G149" s="36" t="str">
        <f>IF($A149="","",IF($A149&lt;200000000,INDEX(男子登録情報!$H:$H,MATCH($A149,男子登録情報!$O:$O,0)),INDEX(女子登録情報!$H:$H,MATCH($A149,女子登録情報!$O:$O,0))))</f>
        <v/>
      </c>
      <c r="H149" s="36" t="str">
        <f>IF($A149="","",IF($A149&lt;200000000,INDEX(男子登録情報!$B:$B,MATCH($A149,男子登録情報!$O:$O,0)),INDEX(女子登録情報!$B:$B,MATCH($A149,女子登録情報!$O:$O,0))))</f>
        <v/>
      </c>
      <c r="K149" s="36" t="str">
        <f>IF($A149="","",IF($A149&lt;200000000,INDEX(男子登録情報!$A:$A,MATCH($A149,男子登録情報!$O:$O,0)),INDEX(女子登録情報!$A:$A,MATCH($A149,女子登録情報!$O:$O,0))))</f>
        <v/>
      </c>
      <c r="L149" s="36" t="str">
        <f>IF($A149="","",INDEX(元マスター!$C:$C,MATCH($P149,元マスター!$AC:$AC,0)))&amp;""</f>
        <v/>
      </c>
      <c r="M149" s="36" t="str">
        <f>IF($A149="","",INDEX(元マスター!$D:$D,MATCH($P149,元マスター!$AC:$AC,0)))&amp;""</f>
        <v/>
      </c>
      <c r="N149" s="36" t="str">
        <f>IF($A149="","",INDEX(元マスター!$E:$E,MATCH($P149,元マスター!$AC:$AC,0)))&amp;""</f>
        <v/>
      </c>
      <c r="P149" s="36" t="str" cm="1">
        <f t="array" ref="P149">IFERROR(INDEX(元マスター!$AC:$AC,SMALL(IF(元マスター!$A$1:$A$400&lt;&gt;"",ROW($A$1:$A$400)),ROW())),"")</f>
        <v/>
      </c>
    </row>
    <row r="150" spans="1:16">
      <c r="A150" s="36" t="str" cm="1">
        <f t="array" ref="A150">IFERROR(INDEX(元マスター!$A:$A,SMALL(IF(元マスター!$A$1:$A$400&lt;&gt;"",ROW($A$1:$A$400)),ROW())),"")</f>
        <v/>
      </c>
      <c r="B150" s="36" t="str">
        <f>IF($A150="","",IF($A150&lt;200000000,INDEX(男子登録情報!$L:$L,MATCH($A150,男子登録情報!$O:$O,0)),INDEX(女子登録情報!$L:$L,MATCH($A150,女子登録情報!$O:$O,0))))</f>
        <v/>
      </c>
      <c r="C150" s="36" t="str">
        <f>IF($A150="","",IF($A150&lt;200000000,INDEX(男子登録情報!$E:$E,MATCH($A150,男子登録情報!$O:$O,0)),INDEX(女子登録情報!$E:$E,MATCH($A150,女子登録情報!$O:$O,0))))</f>
        <v/>
      </c>
      <c r="D150" s="36" t="str">
        <f>IF($A150="","",IF($A150&lt;200000000,INDEX(男子登録情報!$N:$N,MATCH($A150,男子登録情報!$O:$O,0)),INDEX(女子登録情報!$N:$N,MATCH($A150,女子登録情報!$O:$O,0))))</f>
        <v/>
      </c>
      <c r="E150" s="36" t="str">
        <f>IF($A150="","",IF($A150&lt;200000000,INDEX(男子登録情報!$K:$K,MATCH($A150,男子登録情報!$O:$O,0)),INDEX(女子登録情報!$K:$K,MATCH($A150,女子登録情報!$O:$O,0))))</f>
        <v/>
      </c>
      <c r="F150" s="36" t="str">
        <f t="shared" si="2"/>
        <v/>
      </c>
      <c r="G150" s="36" t="str">
        <f>IF($A150="","",IF($A150&lt;200000000,INDEX(男子登録情報!$H:$H,MATCH($A150,男子登録情報!$O:$O,0)),INDEX(女子登録情報!$H:$H,MATCH($A150,女子登録情報!$O:$O,0))))</f>
        <v/>
      </c>
      <c r="H150" s="36" t="str">
        <f>IF($A150="","",IF($A150&lt;200000000,INDEX(男子登録情報!$B:$B,MATCH($A150,男子登録情報!$O:$O,0)),INDEX(女子登録情報!$B:$B,MATCH($A150,女子登録情報!$O:$O,0))))</f>
        <v/>
      </c>
      <c r="K150" s="36" t="str">
        <f>IF($A150="","",IF($A150&lt;200000000,INDEX(男子登録情報!$A:$A,MATCH($A150,男子登録情報!$O:$O,0)),INDEX(女子登録情報!$A:$A,MATCH($A150,女子登録情報!$O:$O,0))))</f>
        <v/>
      </c>
      <c r="L150" s="36" t="str">
        <f>IF($A150="","",INDEX(元マスター!$C:$C,MATCH($P150,元マスター!$AC:$AC,0)))&amp;""</f>
        <v/>
      </c>
      <c r="M150" s="36" t="str">
        <f>IF($A150="","",INDEX(元マスター!$D:$D,MATCH($P150,元マスター!$AC:$AC,0)))&amp;""</f>
        <v/>
      </c>
      <c r="N150" s="36" t="str">
        <f>IF($A150="","",INDEX(元マスター!$E:$E,MATCH($P150,元マスター!$AC:$AC,0)))&amp;""</f>
        <v/>
      </c>
      <c r="P150" s="36" t="str" cm="1">
        <f t="array" ref="P150">IFERROR(INDEX(元マスター!$AC:$AC,SMALL(IF(元マスター!$A$1:$A$400&lt;&gt;"",ROW($A$1:$A$400)),ROW())),"")</f>
        <v/>
      </c>
    </row>
    <row r="151" spans="1:16">
      <c r="A151" s="36" t="str" cm="1">
        <f t="array" ref="A151">IFERROR(INDEX(元マスター!$A:$A,SMALL(IF(元マスター!$A$1:$A$400&lt;&gt;"",ROW($A$1:$A$400)),ROW())),"")</f>
        <v/>
      </c>
      <c r="B151" s="36" t="str">
        <f>IF($A151="","",IF($A151&lt;200000000,INDEX(男子登録情報!$L:$L,MATCH($A151,男子登録情報!$O:$O,0)),INDEX(女子登録情報!$L:$L,MATCH($A151,女子登録情報!$O:$O,0))))</f>
        <v/>
      </c>
      <c r="C151" s="36" t="str">
        <f>IF($A151="","",IF($A151&lt;200000000,INDEX(男子登録情報!$E:$E,MATCH($A151,男子登録情報!$O:$O,0)),INDEX(女子登録情報!$E:$E,MATCH($A151,女子登録情報!$O:$O,0))))</f>
        <v/>
      </c>
      <c r="D151" s="36" t="str">
        <f>IF($A151="","",IF($A151&lt;200000000,INDEX(男子登録情報!$N:$N,MATCH($A151,男子登録情報!$O:$O,0)),INDEX(女子登録情報!$N:$N,MATCH($A151,女子登録情報!$O:$O,0))))</f>
        <v/>
      </c>
      <c r="E151" s="36" t="str">
        <f>IF($A151="","",IF($A151&lt;200000000,INDEX(男子登録情報!$K:$K,MATCH($A151,男子登録情報!$O:$O,0)),INDEX(女子登録情報!$K:$K,MATCH($A151,女子登録情報!$O:$O,0))))</f>
        <v/>
      </c>
      <c r="F151" s="36" t="str">
        <f t="shared" si="2"/>
        <v/>
      </c>
      <c r="G151" s="36" t="str">
        <f>IF($A151="","",IF($A151&lt;200000000,INDEX(男子登録情報!$H:$H,MATCH($A151,男子登録情報!$O:$O,0)),INDEX(女子登録情報!$H:$H,MATCH($A151,女子登録情報!$O:$O,0))))</f>
        <v/>
      </c>
      <c r="H151" s="36" t="str">
        <f>IF($A151="","",IF($A151&lt;200000000,INDEX(男子登録情報!$B:$B,MATCH($A151,男子登録情報!$O:$O,0)),INDEX(女子登録情報!$B:$B,MATCH($A151,女子登録情報!$O:$O,0))))</f>
        <v/>
      </c>
      <c r="K151" s="36" t="str">
        <f>IF($A151="","",IF($A151&lt;200000000,INDEX(男子登録情報!$A:$A,MATCH($A151,男子登録情報!$O:$O,0)),INDEX(女子登録情報!$A:$A,MATCH($A151,女子登録情報!$O:$O,0))))</f>
        <v/>
      </c>
      <c r="L151" s="36" t="str">
        <f>IF($A151="","",INDEX(元マスター!$C:$C,MATCH($P151,元マスター!$AC:$AC,0)))&amp;""</f>
        <v/>
      </c>
      <c r="M151" s="36" t="str">
        <f>IF($A151="","",INDEX(元マスター!$D:$D,MATCH($P151,元マスター!$AC:$AC,0)))&amp;""</f>
        <v/>
      </c>
      <c r="N151" s="36" t="str">
        <f>IF($A151="","",INDEX(元マスター!$E:$E,MATCH($P151,元マスター!$AC:$AC,0)))&amp;""</f>
        <v/>
      </c>
      <c r="P151" s="36" t="str" cm="1">
        <f t="array" ref="P151">IFERROR(INDEX(元マスター!$AC:$AC,SMALL(IF(元マスター!$A$1:$A$400&lt;&gt;"",ROW($A$1:$A$400)),ROW())),"")</f>
        <v/>
      </c>
    </row>
    <row r="152" spans="1:16">
      <c r="A152" s="36" t="str" cm="1">
        <f t="array" ref="A152">IFERROR(INDEX(元マスター!$A:$A,SMALL(IF(元マスター!$A$1:$A$400&lt;&gt;"",ROW($A$1:$A$400)),ROW())),"")</f>
        <v/>
      </c>
      <c r="B152" s="36" t="str">
        <f>IF($A152="","",IF($A152&lt;200000000,INDEX(男子登録情報!$L:$L,MATCH($A152,男子登録情報!$O:$O,0)),INDEX(女子登録情報!$L:$L,MATCH($A152,女子登録情報!$O:$O,0))))</f>
        <v/>
      </c>
      <c r="C152" s="36" t="str">
        <f>IF($A152="","",IF($A152&lt;200000000,INDEX(男子登録情報!$E:$E,MATCH($A152,男子登録情報!$O:$O,0)),INDEX(女子登録情報!$E:$E,MATCH($A152,女子登録情報!$O:$O,0))))</f>
        <v/>
      </c>
      <c r="D152" s="36" t="str">
        <f>IF($A152="","",IF($A152&lt;200000000,INDEX(男子登録情報!$N:$N,MATCH($A152,男子登録情報!$O:$O,0)),INDEX(女子登録情報!$N:$N,MATCH($A152,女子登録情報!$O:$O,0))))</f>
        <v/>
      </c>
      <c r="E152" s="36" t="str">
        <f>IF($A152="","",IF($A152&lt;200000000,INDEX(男子登録情報!$K:$K,MATCH($A152,男子登録情報!$O:$O,0)),INDEX(女子登録情報!$K:$K,MATCH($A152,女子登録情報!$O:$O,0))))</f>
        <v/>
      </c>
      <c r="F152" s="36" t="str">
        <f t="shared" si="2"/>
        <v/>
      </c>
      <c r="G152" s="36" t="str">
        <f>IF($A152="","",IF($A152&lt;200000000,INDEX(男子登録情報!$H:$H,MATCH($A152,男子登録情報!$O:$O,0)),INDEX(女子登録情報!$H:$H,MATCH($A152,女子登録情報!$O:$O,0))))</f>
        <v/>
      </c>
      <c r="H152" s="36" t="str">
        <f>IF($A152="","",IF($A152&lt;200000000,INDEX(男子登録情報!$B:$B,MATCH($A152,男子登録情報!$O:$O,0)),INDEX(女子登録情報!$B:$B,MATCH($A152,女子登録情報!$O:$O,0))))</f>
        <v/>
      </c>
      <c r="K152" s="36" t="str">
        <f>IF($A152="","",IF($A152&lt;200000000,INDEX(男子登録情報!$A:$A,MATCH($A152,男子登録情報!$O:$O,0)),INDEX(女子登録情報!$A:$A,MATCH($A152,女子登録情報!$O:$O,0))))</f>
        <v/>
      </c>
      <c r="L152" s="36" t="str">
        <f>IF($A152="","",INDEX(元マスター!$C:$C,MATCH($P152,元マスター!$AC:$AC,0)))&amp;""</f>
        <v/>
      </c>
      <c r="M152" s="36" t="str">
        <f>IF($A152="","",INDEX(元マスター!$D:$D,MATCH($P152,元マスター!$AC:$AC,0)))&amp;""</f>
        <v/>
      </c>
      <c r="N152" s="36" t="str">
        <f>IF($A152="","",INDEX(元マスター!$E:$E,MATCH($P152,元マスター!$AC:$AC,0)))&amp;""</f>
        <v/>
      </c>
      <c r="P152" s="36" t="str" cm="1">
        <f t="array" ref="P152">IFERROR(INDEX(元マスター!$AC:$AC,SMALL(IF(元マスター!$A$1:$A$400&lt;&gt;"",ROW($A$1:$A$400)),ROW())),"")</f>
        <v/>
      </c>
    </row>
    <row r="153" spans="1:16">
      <c r="A153" s="36" t="str" cm="1">
        <f t="array" ref="A153">IFERROR(INDEX(元マスター!$A:$A,SMALL(IF(元マスター!$A$1:$A$400&lt;&gt;"",ROW($A$1:$A$400)),ROW())),"")</f>
        <v/>
      </c>
      <c r="B153" s="36" t="str">
        <f>IF($A153="","",IF($A153&lt;200000000,INDEX(男子登録情報!$L:$L,MATCH($A153,男子登録情報!$O:$O,0)),INDEX(女子登録情報!$L:$L,MATCH($A153,女子登録情報!$O:$O,0))))</f>
        <v/>
      </c>
      <c r="C153" s="36" t="str">
        <f>IF($A153="","",IF($A153&lt;200000000,INDEX(男子登録情報!$E:$E,MATCH($A153,男子登録情報!$O:$O,0)),INDEX(女子登録情報!$E:$E,MATCH($A153,女子登録情報!$O:$O,0))))</f>
        <v/>
      </c>
      <c r="D153" s="36" t="str">
        <f>IF($A153="","",IF($A153&lt;200000000,INDEX(男子登録情報!$N:$N,MATCH($A153,男子登録情報!$O:$O,0)),INDEX(女子登録情報!$N:$N,MATCH($A153,女子登録情報!$O:$O,0))))</f>
        <v/>
      </c>
      <c r="E153" s="36" t="str">
        <f>IF($A153="","",IF($A153&lt;200000000,INDEX(男子登録情報!$K:$K,MATCH($A153,男子登録情報!$O:$O,0)),INDEX(女子登録情報!$K:$K,MATCH($A153,女子登録情報!$O:$O,0))))</f>
        <v/>
      </c>
      <c r="F153" s="36" t="str">
        <f t="shared" si="2"/>
        <v/>
      </c>
      <c r="G153" s="36" t="str">
        <f>IF($A153="","",IF($A153&lt;200000000,INDEX(男子登録情報!$H:$H,MATCH($A153,男子登録情報!$O:$O,0)),INDEX(女子登録情報!$H:$H,MATCH($A153,女子登録情報!$O:$O,0))))</f>
        <v/>
      </c>
      <c r="H153" s="36" t="str">
        <f>IF($A153="","",IF($A153&lt;200000000,INDEX(男子登録情報!$B:$B,MATCH($A153,男子登録情報!$O:$O,0)),INDEX(女子登録情報!$B:$B,MATCH($A153,女子登録情報!$O:$O,0))))</f>
        <v/>
      </c>
      <c r="K153" s="36" t="str">
        <f>IF($A153="","",IF($A153&lt;200000000,INDEX(男子登録情報!$A:$A,MATCH($A153,男子登録情報!$O:$O,0)),INDEX(女子登録情報!$A:$A,MATCH($A153,女子登録情報!$O:$O,0))))</f>
        <v/>
      </c>
      <c r="L153" s="36" t="str">
        <f>IF($A153="","",INDEX(元マスター!$C:$C,MATCH($P153,元マスター!$AC:$AC,0)))&amp;""</f>
        <v/>
      </c>
      <c r="M153" s="36" t="str">
        <f>IF($A153="","",INDEX(元マスター!$D:$D,MATCH($P153,元マスター!$AC:$AC,0)))&amp;""</f>
        <v/>
      </c>
      <c r="N153" s="36" t="str">
        <f>IF($A153="","",INDEX(元マスター!$E:$E,MATCH($P153,元マスター!$AC:$AC,0)))&amp;""</f>
        <v/>
      </c>
      <c r="P153" s="36" t="str" cm="1">
        <f t="array" ref="P153">IFERROR(INDEX(元マスター!$AC:$AC,SMALL(IF(元マスター!$A$1:$A$400&lt;&gt;"",ROW($A$1:$A$400)),ROW())),"")</f>
        <v/>
      </c>
    </row>
    <row r="154" spans="1:16">
      <c r="A154" s="36" t="str" cm="1">
        <f t="array" ref="A154">IFERROR(INDEX(元マスター!$A:$A,SMALL(IF(元マスター!$A$1:$A$400&lt;&gt;"",ROW($A$1:$A$400)),ROW())),"")</f>
        <v/>
      </c>
      <c r="B154" s="36" t="str">
        <f>IF($A154="","",IF($A154&lt;200000000,INDEX(男子登録情報!$L:$L,MATCH($A154,男子登録情報!$O:$O,0)),INDEX(女子登録情報!$L:$L,MATCH($A154,女子登録情報!$O:$O,0))))</f>
        <v/>
      </c>
      <c r="C154" s="36" t="str">
        <f>IF($A154="","",IF($A154&lt;200000000,INDEX(男子登録情報!$E:$E,MATCH($A154,男子登録情報!$O:$O,0)),INDEX(女子登録情報!$E:$E,MATCH($A154,女子登録情報!$O:$O,0))))</f>
        <v/>
      </c>
      <c r="D154" s="36" t="str">
        <f>IF($A154="","",IF($A154&lt;200000000,INDEX(男子登録情報!$N:$N,MATCH($A154,男子登録情報!$O:$O,0)),INDEX(女子登録情報!$N:$N,MATCH($A154,女子登録情報!$O:$O,0))))</f>
        <v/>
      </c>
      <c r="E154" s="36" t="str">
        <f>IF($A154="","",IF($A154&lt;200000000,INDEX(男子登録情報!$K:$K,MATCH($A154,男子登録情報!$O:$O,0)),INDEX(女子登録情報!$K:$K,MATCH($A154,女子登録情報!$O:$O,0))))</f>
        <v/>
      </c>
      <c r="F154" s="36" t="str">
        <f t="shared" si="2"/>
        <v/>
      </c>
      <c r="G154" s="36" t="str">
        <f>IF($A154="","",IF($A154&lt;200000000,INDEX(男子登録情報!$H:$H,MATCH($A154,男子登録情報!$O:$O,0)),INDEX(女子登録情報!$H:$H,MATCH($A154,女子登録情報!$O:$O,0))))</f>
        <v/>
      </c>
      <c r="H154" s="36" t="str">
        <f>IF($A154="","",IF($A154&lt;200000000,INDEX(男子登録情報!$B:$B,MATCH($A154,男子登録情報!$O:$O,0)),INDEX(女子登録情報!$B:$B,MATCH($A154,女子登録情報!$O:$O,0))))</f>
        <v/>
      </c>
      <c r="K154" s="36" t="str">
        <f>IF($A154="","",IF($A154&lt;200000000,INDEX(男子登録情報!$A:$A,MATCH($A154,男子登録情報!$O:$O,0)),INDEX(女子登録情報!$A:$A,MATCH($A154,女子登録情報!$O:$O,0))))</f>
        <v/>
      </c>
      <c r="L154" s="36" t="str">
        <f>IF($A154="","",INDEX(元マスター!$C:$C,MATCH($P154,元マスター!$AC:$AC,0)))&amp;""</f>
        <v/>
      </c>
      <c r="M154" s="36" t="str">
        <f>IF($A154="","",INDEX(元マスター!$D:$D,MATCH($P154,元マスター!$AC:$AC,0)))&amp;""</f>
        <v/>
      </c>
      <c r="N154" s="36" t="str">
        <f>IF($A154="","",INDEX(元マスター!$E:$E,MATCH($P154,元マスター!$AC:$AC,0)))&amp;""</f>
        <v/>
      </c>
      <c r="P154" s="36" t="str" cm="1">
        <f t="array" ref="P154">IFERROR(INDEX(元マスター!$AC:$AC,SMALL(IF(元マスター!$A$1:$A$400&lt;&gt;"",ROW($A$1:$A$400)),ROW())),"")</f>
        <v/>
      </c>
    </row>
    <row r="155" spans="1:16">
      <c r="A155" s="36" t="str" cm="1">
        <f t="array" ref="A155">IFERROR(INDEX(元マスター!$A:$A,SMALL(IF(元マスター!$A$1:$A$400&lt;&gt;"",ROW($A$1:$A$400)),ROW())),"")</f>
        <v/>
      </c>
      <c r="B155" s="36" t="str">
        <f>IF($A155="","",IF($A155&lt;200000000,INDEX(男子登録情報!$L:$L,MATCH($A155,男子登録情報!$O:$O,0)),INDEX(女子登録情報!$L:$L,MATCH($A155,女子登録情報!$O:$O,0))))</f>
        <v/>
      </c>
      <c r="C155" s="36" t="str">
        <f>IF($A155="","",IF($A155&lt;200000000,INDEX(男子登録情報!$E:$E,MATCH($A155,男子登録情報!$O:$O,0)),INDEX(女子登録情報!$E:$E,MATCH($A155,女子登録情報!$O:$O,0))))</f>
        <v/>
      </c>
      <c r="D155" s="36" t="str">
        <f>IF($A155="","",IF($A155&lt;200000000,INDEX(男子登録情報!$N:$N,MATCH($A155,男子登録情報!$O:$O,0)),INDEX(女子登録情報!$N:$N,MATCH($A155,女子登録情報!$O:$O,0))))</f>
        <v/>
      </c>
      <c r="E155" s="36" t="str">
        <f>IF($A155="","",IF($A155&lt;200000000,INDEX(男子登録情報!$K:$K,MATCH($A155,男子登録情報!$O:$O,0)),INDEX(女子登録情報!$K:$K,MATCH($A155,女子登録情報!$O:$O,0))))</f>
        <v/>
      </c>
      <c r="F155" s="36" t="str">
        <f t="shared" si="2"/>
        <v/>
      </c>
      <c r="G155" s="36" t="str">
        <f>IF($A155="","",IF($A155&lt;200000000,INDEX(男子登録情報!$H:$H,MATCH($A155,男子登録情報!$O:$O,0)),INDEX(女子登録情報!$H:$H,MATCH($A155,女子登録情報!$O:$O,0))))</f>
        <v/>
      </c>
      <c r="H155" s="36" t="str">
        <f>IF($A155="","",IF($A155&lt;200000000,INDEX(男子登録情報!$B:$B,MATCH($A155,男子登録情報!$O:$O,0)),INDEX(女子登録情報!$B:$B,MATCH($A155,女子登録情報!$O:$O,0))))</f>
        <v/>
      </c>
      <c r="K155" s="36" t="str">
        <f>IF($A155="","",IF($A155&lt;200000000,INDEX(男子登録情報!$A:$A,MATCH($A155,男子登録情報!$O:$O,0)),INDEX(女子登録情報!$A:$A,MATCH($A155,女子登録情報!$O:$O,0))))</f>
        <v/>
      </c>
      <c r="L155" s="36" t="str">
        <f>IF($A155="","",INDEX(元マスター!$C:$C,MATCH($P155,元マスター!$AC:$AC,0)))&amp;""</f>
        <v/>
      </c>
      <c r="M155" s="36" t="str">
        <f>IF($A155="","",INDEX(元マスター!$D:$D,MATCH($P155,元マスター!$AC:$AC,0)))&amp;""</f>
        <v/>
      </c>
      <c r="N155" s="36" t="str">
        <f>IF($A155="","",INDEX(元マスター!$E:$E,MATCH($P155,元マスター!$AC:$AC,0)))&amp;""</f>
        <v/>
      </c>
      <c r="P155" s="36" t="str" cm="1">
        <f t="array" ref="P155">IFERROR(INDEX(元マスター!$AC:$AC,SMALL(IF(元マスター!$A$1:$A$400&lt;&gt;"",ROW($A$1:$A$400)),ROW())),"")</f>
        <v/>
      </c>
    </row>
    <row r="156" spans="1:16">
      <c r="A156" s="36" t="str" cm="1">
        <f t="array" ref="A156">IFERROR(INDEX(元マスター!$A:$A,SMALL(IF(元マスター!$A$1:$A$400&lt;&gt;"",ROW($A$1:$A$400)),ROW())),"")</f>
        <v/>
      </c>
      <c r="B156" s="36" t="str">
        <f>IF($A156="","",IF($A156&lt;200000000,INDEX(男子登録情報!$L:$L,MATCH($A156,男子登録情報!$O:$O,0)),INDEX(女子登録情報!$L:$L,MATCH($A156,女子登録情報!$O:$O,0))))</f>
        <v/>
      </c>
      <c r="C156" s="36" t="str">
        <f>IF($A156="","",IF($A156&lt;200000000,INDEX(男子登録情報!$E:$E,MATCH($A156,男子登録情報!$O:$O,0)),INDEX(女子登録情報!$E:$E,MATCH($A156,女子登録情報!$O:$O,0))))</f>
        <v/>
      </c>
      <c r="D156" s="36" t="str">
        <f>IF($A156="","",IF($A156&lt;200000000,INDEX(男子登録情報!$N:$N,MATCH($A156,男子登録情報!$O:$O,0)),INDEX(女子登録情報!$N:$N,MATCH($A156,女子登録情報!$O:$O,0))))</f>
        <v/>
      </c>
      <c r="E156" s="36" t="str">
        <f>IF($A156="","",IF($A156&lt;200000000,INDEX(男子登録情報!$K:$K,MATCH($A156,男子登録情報!$O:$O,0)),INDEX(女子登録情報!$K:$K,MATCH($A156,女子登録情報!$O:$O,0))))</f>
        <v/>
      </c>
      <c r="F156" s="36" t="str">
        <f t="shared" si="2"/>
        <v/>
      </c>
      <c r="G156" s="36" t="str">
        <f>IF($A156="","",IF($A156&lt;200000000,INDEX(男子登録情報!$H:$H,MATCH($A156,男子登録情報!$O:$O,0)),INDEX(女子登録情報!$H:$H,MATCH($A156,女子登録情報!$O:$O,0))))</f>
        <v/>
      </c>
      <c r="H156" s="36" t="str">
        <f>IF($A156="","",IF($A156&lt;200000000,INDEX(男子登録情報!$B:$B,MATCH($A156,男子登録情報!$O:$O,0)),INDEX(女子登録情報!$B:$B,MATCH($A156,女子登録情報!$O:$O,0))))</f>
        <v/>
      </c>
      <c r="K156" s="36" t="str">
        <f>IF($A156="","",IF($A156&lt;200000000,INDEX(男子登録情報!$A:$A,MATCH($A156,男子登録情報!$O:$O,0)),INDEX(女子登録情報!$A:$A,MATCH($A156,女子登録情報!$O:$O,0))))</f>
        <v/>
      </c>
      <c r="L156" s="36" t="str">
        <f>IF($A156="","",INDEX(元マスター!$C:$C,MATCH($P156,元マスター!$AC:$AC,0)))&amp;""</f>
        <v/>
      </c>
      <c r="M156" s="36" t="str">
        <f>IF($A156="","",INDEX(元マスター!$D:$D,MATCH($P156,元マスター!$AC:$AC,0)))&amp;""</f>
        <v/>
      </c>
      <c r="N156" s="36" t="str">
        <f>IF($A156="","",INDEX(元マスター!$E:$E,MATCH($P156,元マスター!$AC:$AC,0)))&amp;""</f>
        <v/>
      </c>
      <c r="P156" s="36" t="str" cm="1">
        <f t="array" ref="P156">IFERROR(INDEX(元マスター!$AC:$AC,SMALL(IF(元マスター!$A$1:$A$400&lt;&gt;"",ROW($A$1:$A$400)),ROW())),"")</f>
        <v/>
      </c>
    </row>
    <row r="157" spans="1:16">
      <c r="A157" s="36" t="str" cm="1">
        <f t="array" ref="A157">IFERROR(INDEX(元マスター!$A:$A,SMALL(IF(元マスター!$A$1:$A$400&lt;&gt;"",ROW($A$1:$A$400)),ROW())),"")</f>
        <v/>
      </c>
      <c r="B157" s="36" t="str">
        <f>IF($A157="","",IF($A157&lt;200000000,INDEX(男子登録情報!$L:$L,MATCH($A157,男子登録情報!$O:$O,0)),INDEX(女子登録情報!$L:$L,MATCH($A157,女子登録情報!$O:$O,0))))</f>
        <v/>
      </c>
      <c r="C157" s="36" t="str">
        <f>IF($A157="","",IF($A157&lt;200000000,INDEX(男子登録情報!$E:$E,MATCH($A157,男子登録情報!$O:$O,0)),INDEX(女子登録情報!$E:$E,MATCH($A157,女子登録情報!$O:$O,0))))</f>
        <v/>
      </c>
      <c r="D157" s="36" t="str">
        <f>IF($A157="","",IF($A157&lt;200000000,INDEX(男子登録情報!$N:$N,MATCH($A157,男子登録情報!$O:$O,0)),INDEX(女子登録情報!$N:$N,MATCH($A157,女子登録情報!$O:$O,0))))</f>
        <v/>
      </c>
      <c r="E157" s="36" t="str">
        <f>IF($A157="","",IF($A157&lt;200000000,INDEX(男子登録情報!$K:$K,MATCH($A157,男子登録情報!$O:$O,0)),INDEX(女子登録情報!$K:$K,MATCH($A157,女子登録情報!$O:$O,0))))</f>
        <v/>
      </c>
      <c r="F157" s="36" t="str">
        <f t="shared" si="2"/>
        <v/>
      </c>
      <c r="G157" s="36" t="str">
        <f>IF($A157="","",IF($A157&lt;200000000,INDEX(男子登録情報!$H:$H,MATCH($A157,男子登録情報!$O:$O,0)),INDEX(女子登録情報!$H:$H,MATCH($A157,女子登録情報!$O:$O,0))))</f>
        <v/>
      </c>
      <c r="H157" s="36" t="str">
        <f>IF($A157="","",IF($A157&lt;200000000,INDEX(男子登録情報!$B:$B,MATCH($A157,男子登録情報!$O:$O,0)),INDEX(女子登録情報!$B:$B,MATCH($A157,女子登録情報!$O:$O,0))))</f>
        <v/>
      </c>
      <c r="K157" s="36" t="str">
        <f>IF($A157="","",IF($A157&lt;200000000,INDEX(男子登録情報!$A:$A,MATCH($A157,男子登録情報!$O:$O,0)),INDEX(女子登録情報!$A:$A,MATCH($A157,女子登録情報!$O:$O,0))))</f>
        <v/>
      </c>
      <c r="L157" s="36" t="str">
        <f>IF($A157="","",INDEX(元マスター!$C:$C,MATCH($P157,元マスター!$AC:$AC,0)))&amp;""</f>
        <v/>
      </c>
      <c r="M157" s="36" t="str">
        <f>IF($A157="","",INDEX(元マスター!$D:$D,MATCH($P157,元マスター!$AC:$AC,0)))&amp;""</f>
        <v/>
      </c>
      <c r="N157" s="36" t="str">
        <f>IF($A157="","",INDEX(元マスター!$E:$E,MATCH($P157,元マスター!$AC:$AC,0)))&amp;""</f>
        <v/>
      </c>
      <c r="P157" s="36" t="str" cm="1">
        <f t="array" ref="P157">IFERROR(INDEX(元マスター!$AC:$AC,SMALL(IF(元マスター!$A$1:$A$400&lt;&gt;"",ROW($A$1:$A$400)),ROW())),"")</f>
        <v/>
      </c>
    </row>
    <row r="158" spans="1:16">
      <c r="A158" s="36" t="str" cm="1">
        <f t="array" ref="A158">IFERROR(INDEX(元マスター!$A:$A,SMALL(IF(元マスター!$A$1:$A$400&lt;&gt;"",ROW($A$1:$A$400)),ROW())),"")</f>
        <v/>
      </c>
      <c r="B158" s="36" t="str">
        <f>IF($A158="","",IF($A158&lt;200000000,INDEX(男子登録情報!$L:$L,MATCH($A158,男子登録情報!$O:$O,0)),INDEX(女子登録情報!$L:$L,MATCH($A158,女子登録情報!$O:$O,0))))</f>
        <v/>
      </c>
      <c r="C158" s="36" t="str">
        <f>IF($A158="","",IF($A158&lt;200000000,INDEX(男子登録情報!$E:$E,MATCH($A158,男子登録情報!$O:$O,0)),INDEX(女子登録情報!$E:$E,MATCH($A158,女子登録情報!$O:$O,0))))</f>
        <v/>
      </c>
      <c r="D158" s="36" t="str">
        <f>IF($A158="","",IF($A158&lt;200000000,INDEX(男子登録情報!$N:$N,MATCH($A158,男子登録情報!$O:$O,0)),INDEX(女子登録情報!$N:$N,MATCH($A158,女子登録情報!$O:$O,0))))</f>
        <v/>
      </c>
      <c r="E158" s="36" t="str">
        <f>IF($A158="","",IF($A158&lt;200000000,INDEX(男子登録情報!$K:$K,MATCH($A158,男子登録情報!$O:$O,0)),INDEX(女子登録情報!$K:$K,MATCH($A158,女子登録情報!$O:$O,0))))</f>
        <v/>
      </c>
      <c r="F158" s="36" t="str">
        <f t="shared" si="2"/>
        <v/>
      </c>
      <c r="G158" s="36" t="str">
        <f>IF($A158="","",IF($A158&lt;200000000,INDEX(男子登録情報!$H:$H,MATCH($A158,男子登録情報!$O:$O,0)),INDEX(女子登録情報!$H:$H,MATCH($A158,女子登録情報!$O:$O,0))))</f>
        <v/>
      </c>
      <c r="H158" s="36" t="str">
        <f>IF($A158="","",IF($A158&lt;200000000,INDEX(男子登録情報!$B:$B,MATCH($A158,男子登録情報!$O:$O,0)),INDEX(女子登録情報!$B:$B,MATCH($A158,女子登録情報!$O:$O,0))))</f>
        <v/>
      </c>
      <c r="K158" s="36" t="str">
        <f>IF($A158="","",IF($A158&lt;200000000,INDEX(男子登録情報!$A:$A,MATCH($A158,男子登録情報!$O:$O,0)),INDEX(女子登録情報!$A:$A,MATCH($A158,女子登録情報!$O:$O,0))))</f>
        <v/>
      </c>
      <c r="L158" s="36" t="str">
        <f>IF($A158="","",INDEX(元マスター!$C:$C,MATCH($P158,元マスター!$AC:$AC,0)))&amp;""</f>
        <v/>
      </c>
      <c r="M158" s="36" t="str">
        <f>IF($A158="","",INDEX(元マスター!$D:$D,MATCH($P158,元マスター!$AC:$AC,0)))&amp;""</f>
        <v/>
      </c>
      <c r="N158" s="36" t="str">
        <f>IF($A158="","",INDEX(元マスター!$E:$E,MATCH($P158,元マスター!$AC:$AC,0)))&amp;""</f>
        <v/>
      </c>
      <c r="P158" s="36" t="str" cm="1">
        <f t="array" ref="P158">IFERROR(INDEX(元マスター!$AC:$AC,SMALL(IF(元マスター!$A$1:$A$400&lt;&gt;"",ROW($A$1:$A$400)),ROW())),"")</f>
        <v/>
      </c>
    </row>
    <row r="159" spans="1:16">
      <c r="A159" s="36" t="str" cm="1">
        <f t="array" ref="A159">IFERROR(INDEX(元マスター!$A:$A,SMALL(IF(元マスター!$A$1:$A$400&lt;&gt;"",ROW($A$1:$A$400)),ROW())),"")</f>
        <v/>
      </c>
      <c r="B159" s="36" t="str">
        <f>IF($A159="","",IF($A159&lt;200000000,INDEX(男子登録情報!$L:$L,MATCH($A159,男子登録情報!$O:$O,0)),INDEX(女子登録情報!$L:$L,MATCH($A159,女子登録情報!$O:$O,0))))</f>
        <v/>
      </c>
      <c r="C159" s="36" t="str">
        <f>IF($A159="","",IF($A159&lt;200000000,INDEX(男子登録情報!$E:$E,MATCH($A159,男子登録情報!$O:$O,0)),INDEX(女子登録情報!$E:$E,MATCH($A159,女子登録情報!$O:$O,0))))</f>
        <v/>
      </c>
      <c r="D159" s="36" t="str">
        <f>IF($A159="","",IF($A159&lt;200000000,INDEX(男子登録情報!$N:$N,MATCH($A159,男子登録情報!$O:$O,0)),INDEX(女子登録情報!$N:$N,MATCH($A159,女子登録情報!$O:$O,0))))</f>
        <v/>
      </c>
      <c r="E159" s="36" t="str">
        <f>IF($A159="","",IF($A159&lt;200000000,INDEX(男子登録情報!$K:$K,MATCH($A159,男子登録情報!$O:$O,0)),INDEX(女子登録情報!$K:$K,MATCH($A159,女子登録情報!$O:$O,0))))</f>
        <v/>
      </c>
      <c r="F159" s="36" t="str">
        <f t="shared" si="2"/>
        <v/>
      </c>
      <c r="G159" s="36" t="str">
        <f>IF($A159="","",IF($A159&lt;200000000,INDEX(男子登録情報!$H:$H,MATCH($A159,男子登録情報!$O:$O,0)),INDEX(女子登録情報!$H:$H,MATCH($A159,女子登録情報!$O:$O,0))))</f>
        <v/>
      </c>
      <c r="H159" s="36" t="str">
        <f>IF($A159="","",IF($A159&lt;200000000,INDEX(男子登録情報!$B:$B,MATCH($A159,男子登録情報!$O:$O,0)),INDEX(女子登録情報!$B:$B,MATCH($A159,女子登録情報!$O:$O,0))))</f>
        <v/>
      </c>
      <c r="K159" s="36" t="str">
        <f>IF($A159="","",IF($A159&lt;200000000,INDEX(男子登録情報!$A:$A,MATCH($A159,男子登録情報!$O:$O,0)),INDEX(女子登録情報!$A:$A,MATCH($A159,女子登録情報!$O:$O,0))))</f>
        <v/>
      </c>
      <c r="L159" s="36" t="str">
        <f>IF($A159="","",INDEX(元マスター!$C:$C,MATCH($P159,元マスター!$AC:$AC,0)))&amp;""</f>
        <v/>
      </c>
      <c r="M159" s="36" t="str">
        <f>IF($A159="","",INDEX(元マスター!$D:$D,MATCH($P159,元マスター!$AC:$AC,0)))&amp;""</f>
        <v/>
      </c>
      <c r="N159" s="36" t="str">
        <f>IF($A159="","",INDEX(元マスター!$E:$E,MATCH($P159,元マスター!$AC:$AC,0)))&amp;""</f>
        <v/>
      </c>
      <c r="P159" s="36" t="str" cm="1">
        <f t="array" ref="P159">IFERROR(INDEX(元マスター!$AC:$AC,SMALL(IF(元マスター!$A$1:$A$400&lt;&gt;"",ROW($A$1:$A$400)),ROW())),"")</f>
        <v/>
      </c>
    </row>
    <row r="160" spans="1:16">
      <c r="A160" s="36" t="str" cm="1">
        <f t="array" ref="A160">IFERROR(INDEX(元マスター!$A:$A,SMALL(IF(元マスター!$A$1:$A$400&lt;&gt;"",ROW($A$1:$A$400)),ROW())),"")</f>
        <v/>
      </c>
      <c r="B160" s="36" t="str">
        <f>IF($A160="","",IF($A160&lt;200000000,INDEX(男子登録情報!$L:$L,MATCH($A160,男子登録情報!$O:$O,0)),INDEX(女子登録情報!$L:$L,MATCH($A160,女子登録情報!$O:$O,0))))</f>
        <v/>
      </c>
      <c r="C160" s="36" t="str">
        <f>IF($A160="","",IF($A160&lt;200000000,INDEX(男子登録情報!$E:$E,MATCH($A160,男子登録情報!$O:$O,0)),INDEX(女子登録情報!$E:$E,MATCH($A160,女子登録情報!$O:$O,0))))</f>
        <v/>
      </c>
      <c r="D160" s="36" t="str">
        <f>IF($A160="","",IF($A160&lt;200000000,INDEX(男子登録情報!$N:$N,MATCH($A160,男子登録情報!$O:$O,0)),INDEX(女子登録情報!$N:$N,MATCH($A160,女子登録情報!$O:$O,0))))</f>
        <v/>
      </c>
      <c r="E160" s="36" t="str">
        <f>IF($A160="","",IF($A160&lt;200000000,INDEX(男子登録情報!$K:$K,MATCH($A160,男子登録情報!$O:$O,0)),INDEX(女子登録情報!$K:$K,MATCH($A160,女子登録情報!$O:$O,0))))</f>
        <v/>
      </c>
      <c r="F160" s="36" t="str">
        <f t="shared" si="2"/>
        <v/>
      </c>
      <c r="G160" s="36" t="str">
        <f>IF($A160="","",IF($A160&lt;200000000,INDEX(男子登録情報!$H:$H,MATCH($A160,男子登録情報!$O:$O,0)),INDEX(女子登録情報!$H:$H,MATCH($A160,女子登録情報!$O:$O,0))))</f>
        <v/>
      </c>
      <c r="H160" s="36" t="str">
        <f>IF($A160="","",IF($A160&lt;200000000,INDEX(男子登録情報!$B:$B,MATCH($A160,男子登録情報!$O:$O,0)),INDEX(女子登録情報!$B:$B,MATCH($A160,女子登録情報!$O:$O,0))))</f>
        <v/>
      </c>
      <c r="K160" s="36" t="str">
        <f>IF($A160="","",IF($A160&lt;200000000,INDEX(男子登録情報!$A:$A,MATCH($A160,男子登録情報!$O:$O,0)),INDEX(女子登録情報!$A:$A,MATCH($A160,女子登録情報!$O:$O,0))))</f>
        <v/>
      </c>
      <c r="L160" s="36" t="str">
        <f>IF($A160="","",INDEX(元マスター!$C:$C,MATCH($P160,元マスター!$AC:$AC,0)))&amp;""</f>
        <v/>
      </c>
      <c r="M160" s="36" t="str">
        <f>IF($A160="","",INDEX(元マスター!$D:$D,MATCH($P160,元マスター!$AC:$AC,0)))&amp;""</f>
        <v/>
      </c>
      <c r="N160" s="36" t="str">
        <f>IF($A160="","",INDEX(元マスター!$E:$E,MATCH($P160,元マスター!$AC:$AC,0)))&amp;""</f>
        <v/>
      </c>
      <c r="P160" s="36" t="str" cm="1">
        <f t="array" ref="P160">IFERROR(INDEX(元マスター!$AC:$AC,SMALL(IF(元マスター!$A$1:$A$400&lt;&gt;"",ROW($A$1:$A$400)),ROW())),"")</f>
        <v/>
      </c>
    </row>
    <row r="161" spans="1:16">
      <c r="A161" s="36" t="str" cm="1">
        <f t="array" ref="A161">IFERROR(INDEX(元マスター!$A:$A,SMALL(IF(元マスター!$A$1:$A$400&lt;&gt;"",ROW($A$1:$A$400)),ROW())),"")</f>
        <v/>
      </c>
      <c r="B161" s="36" t="str">
        <f>IF($A161="","",IF($A161&lt;200000000,INDEX(男子登録情報!$L:$L,MATCH($A161,男子登録情報!$O:$O,0)),INDEX(女子登録情報!$L:$L,MATCH($A161,女子登録情報!$O:$O,0))))</f>
        <v/>
      </c>
      <c r="C161" s="36" t="str">
        <f>IF($A161="","",IF($A161&lt;200000000,INDEX(男子登録情報!$E:$E,MATCH($A161,男子登録情報!$O:$O,0)),INDEX(女子登録情報!$E:$E,MATCH($A161,女子登録情報!$O:$O,0))))</f>
        <v/>
      </c>
      <c r="D161" s="36" t="str">
        <f>IF($A161="","",IF($A161&lt;200000000,INDEX(男子登録情報!$N:$N,MATCH($A161,男子登録情報!$O:$O,0)),INDEX(女子登録情報!$N:$N,MATCH($A161,女子登録情報!$O:$O,0))))</f>
        <v/>
      </c>
      <c r="E161" s="36" t="str">
        <f>IF($A161="","",IF($A161&lt;200000000,INDEX(男子登録情報!$K:$K,MATCH($A161,男子登録情報!$O:$O,0)),INDEX(女子登録情報!$K:$K,MATCH($A161,女子登録情報!$O:$O,0))))</f>
        <v/>
      </c>
      <c r="F161" s="36" t="str">
        <f t="shared" si="2"/>
        <v/>
      </c>
      <c r="G161" s="36" t="str">
        <f>IF($A161="","",IF($A161&lt;200000000,INDEX(男子登録情報!$H:$H,MATCH($A161,男子登録情報!$O:$O,0)),INDEX(女子登録情報!$H:$H,MATCH($A161,女子登録情報!$O:$O,0))))</f>
        <v/>
      </c>
      <c r="H161" s="36" t="str">
        <f>IF($A161="","",IF($A161&lt;200000000,INDEX(男子登録情報!$B:$B,MATCH($A161,男子登録情報!$O:$O,0)),INDEX(女子登録情報!$B:$B,MATCH($A161,女子登録情報!$O:$O,0))))</f>
        <v/>
      </c>
      <c r="K161" s="36" t="str">
        <f>IF($A161="","",IF($A161&lt;200000000,INDEX(男子登録情報!$A:$A,MATCH($A161,男子登録情報!$O:$O,0)),INDEX(女子登録情報!$A:$A,MATCH($A161,女子登録情報!$O:$O,0))))</f>
        <v/>
      </c>
      <c r="L161" s="36" t="str">
        <f>IF($A161="","",INDEX(元マスター!$C:$C,MATCH($P161,元マスター!$AC:$AC,0)))&amp;""</f>
        <v/>
      </c>
      <c r="M161" s="36" t="str">
        <f>IF($A161="","",INDEX(元マスター!$D:$D,MATCH($P161,元マスター!$AC:$AC,0)))&amp;""</f>
        <v/>
      </c>
      <c r="N161" s="36" t="str">
        <f>IF($A161="","",INDEX(元マスター!$E:$E,MATCH($P161,元マスター!$AC:$AC,0)))&amp;""</f>
        <v/>
      </c>
      <c r="P161" s="36" t="str" cm="1">
        <f t="array" ref="P161">IFERROR(INDEX(元マスター!$AC:$AC,SMALL(IF(元マスター!$A$1:$A$400&lt;&gt;"",ROW($A$1:$A$400)),ROW())),"")</f>
        <v/>
      </c>
    </row>
    <row r="162" spans="1:16">
      <c r="A162" s="36" t="str" cm="1">
        <f t="array" ref="A162">IFERROR(INDEX(元マスター!$A:$A,SMALL(IF(元マスター!$A$1:$A$400&lt;&gt;"",ROW($A$1:$A$400)),ROW())),"")</f>
        <v/>
      </c>
      <c r="B162" s="36" t="str">
        <f>IF($A162="","",IF($A162&lt;200000000,INDEX(男子登録情報!$L:$L,MATCH($A162,男子登録情報!$O:$O,0)),INDEX(女子登録情報!$L:$L,MATCH($A162,女子登録情報!$O:$O,0))))</f>
        <v/>
      </c>
      <c r="C162" s="36" t="str">
        <f>IF($A162="","",IF($A162&lt;200000000,INDEX(男子登録情報!$E:$E,MATCH($A162,男子登録情報!$O:$O,0)),INDEX(女子登録情報!$E:$E,MATCH($A162,女子登録情報!$O:$O,0))))</f>
        <v/>
      </c>
      <c r="D162" s="36" t="str">
        <f>IF($A162="","",IF($A162&lt;200000000,INDEX(男子登録情報!$N:$N,MATCH($A162,男子登録情報!$O:$O,0)),INDEX(女子登録情報!$N:$N,MATCH($A162,女子登録情報!$O:$O,0))))</f>
        <v/>
      </c>
      <c r="E162" s="36" t="str">
        <f>IF($A162="","",IF($A162&lt;200000000,INDEX(男子登録情報!$K:$K,MATCH($A162,男子登録情報!$O:$O,0)),INDEX(女子登録情報!$K:$K,MATCH($A162,女子登録情報!$O:$O,0))))</f>
        <v/>
      </c>
      <c r="F162" s="36" t="str">
        <f t="shared" si="2"/>
        <v/>
      </c>
      <c r="G162" s="36" t="str">
        <f>IF($A162="","",IF($A162&lt;200000000,INDEX(男子登録情報!$H:$H,MATCH($A162,男子登録情報!$O:$O,0)),INDEX(女子登録情報!$H:$H,MATCH($A162,女子登録情報!$O:$O,0))))</f>
        <v/>
      </c>
      <c r="H162" s="36" t="str">
        <f>IF($A162="","",IF($A162&lt;200000000,INDEX(男子登録情報!$B:$B,MATCH($A162,男子登録情報!$O:$O,0)),INDEX(女子登録情報!$B:$B,MATCH($A162,女子登録情報!$O:$O,0))))</f>
        <v/>
      </c>
      <c r="K162" s="36" t="str">
        <f>IF($A162="","",IF($A162&lt;200000000,INDEX(男子登録情報!$A:$A,MATCH($A162,男子登録情報!$O:$O,0)),INDEX(女子登録情報!$A:$A,MATCH($A162,女子登録情報!$O:$O,0))))</f>
        <v/>
      </c>
      <c r="L162" s="36" t="str">
        <f>IF($A162="","",INDEX(元マスター!$C:$C,MATCH($P162,元マスター!$AC:$AC,0)))&amp;""</f>
        <v/>
      </c>
      <c r="M162" s="36" t="str">
        <f>IF($A162="","",INDEX(元マスター!$D:$D,MATCH($P162,元マスター!$AC:$AC,0)))&amp;""</f>
        <v/>
      </c>
      <c r="N162" s="36" t="str">
        <f>IF($A162="","",INDEX(元マスター!$E:$E,MATCH($P162,元マスター!$AC:$AC,0)))&amp;""</f>
        <v/>
      </c>
      <c r="P162" s="36" t="str" cm="1">
        <f t="array" ref="P162">IFERROR(INDEX(元マスター!$AC:$AC,SMALL(IF(元マスター!$A$1:$A$400&lt;&gt;"",ROW($A$1:$A$400)),ROW())),"")</f>
        <v/>
      </c>
    </row>
    <row r="163" spans="1:16">
      <c r="A163" s="36" t="str" cm="1">
        <f t="array" ref="A163">IFERROR(INDEX(元マスター!$A:$A,SMALL(IF(元マスター!$A$1:$A$400&lt;&gt;"",ROW($A$1:$A$400)),ROW())),"")</f>
        <v/>
      </c>
      <c r="B163" s="36" t="str">
        <f>IF($A163="","",IF($A163&lt;200000000,INDEX(男子登録情報!$L:$L,MATCH($A163,男子登録情報!$O:$O,0)),INDEX(女子登録情報!$L:$L,MATCH($A163,女子登録情報!$O:$O,0))))</f>
        <v/>
      </c>
      <c r="C163" s="36" t="str">
        <f>IF($A163="","",IF($A163&lt;200000000,INDEX(男子登録情報!$E:$E,MATCH($A163,男子登録情報!$O:$O,0)),INDEX(女子登録情報!$E:$E,MATCH($A163,女子登録情報!$O:$O,0))))</f>
        <v/>
      </c>
      <c r="D163" s="36" t="str">
        <f>IF($A163="","",IF($A163&lt;200000000,INDEX(男子登録情報!$N:$N,MATCH($A163,男子登録情報!$O:$O,0)),INDEX(女子登録情報!$N:$N,MATCH($A163,女子登録情報!$O:$O,0))))</f>
        <v/>
      </c>
      <c r="E163" s="36" t="str">
        <f>IF($A163="","",IF($A163&lt;200000000,INDEX(男子登録情報!$K:$K,MATCH($A163,男子登録情報!$O:$O,0)),INDEX(女子登録情報!$K:$K,MATCH($A163,女子登録情報!$O:$O,0))))</f>
        <v/>
      </c>
      <c r="F163" s="36" t="str">
        <f t="shared" si="2"/>
        <v/>
      </c>
      <c r="G163" s="36" t="str">
        <f>IF($A163="","",IF($A163&lt;200000000,INDEX(男子登録情報!$H:$H,MATCH($A163,男子登録情報!$O:$O,0)),INDEX(女子登録情報!$H:$H,MATCH($A163,女子登録情報!$O:$O,0))))</f>
        <v/>
      </c>
      <c r="H163" s="36" t="str">
        <f>IF($A163="","",IF($A163&lt;200000000,INDEX(男子登録情報!$B:$B,MATCH($A163,男子登録情報!$O:$O,0)),INDEX(女子登録情報!$B:$B,MATCH($A163,女子登録情報!$O:$O,0))))</f>
        <v/>
      </c>
      <c r="K163" s="36" t="str">
        <f>IF($A163="","",IF($A163&lt;200000000,INDEX(男子登録情報!$A:$A,MATCH($A163,男子登録情報!$O:$O,0)),INDEX(女子登録情報!$A:$A,MATCH($A163,女子登録情報!$O:$O,0))))</f>
        <v/>
      </c>
      <c r="L163" s="36" t="str">
        <f>IF($A163="","",INDEX(元マスター!$C:$C,MATCH($P163,元マスター!$AC:$AC,0)))&amp;""</f>
        <v/>
      </c>
      <c r="M163" s="36" t="str">
        <f>IF($A163="","",INDEX(元マスター!$D:$D,MATCH($P163,元マスター!$AC:$AC,0)))&amp;""</f>
        <v/>
      </c>
      <c r="N163" s="36" t="str">
        <f>IF($A163="","",INDEX(元マスター!$E:$E,MATCH($P163,元マスター!$AC:$AC,0)))&amp;""</f>
        <v/>
      </c>
      <c r="P163" s="36" t="str" cm="1">
        <f t="array" ref="P163">IFERROR(INDEX(元マスター!$AC:$AC,SMALL(IF(元マスター!$A$1:$A$400&lt;&gt;"",ROW($A$1:$A$400)),ROW())),"")</f>
        <v/>
      </c>
    </row>
    <row r="164" spans="1:16">
      <c r="A164" s="36" t="str" cm="1">
        <f t="array" ref="A164">IFERROR(INDEX(元マスター!$A:$A,SMALL(IF(元マスター!$A$1:$A$400&lt;&gt;"",ROW($A$1:$A$400)),ROW())),"")</f>
        <v/>
      </c>
      <c r="B164" s="36" t="str">
        <f>IF($A164="","",IF($A164&lt;200000000,INDEX(男子登録情報!$L:$L,MATCH($A164,男子登録情報!$O:$O,0)),INDEX(女子登録情報!$L:$L,MATCH($A164,女子登録情報!$O:$O,0))))</f>
        <v/>
      </c>
      <c r="C164" s="36" t="str">
        <f>IF($A164="","",IF($A164&lt;200000000,INDEX(男子登録情報!$E:$E,MATCH($A164,男子登録情報!$O:$O,0)),INDEX(女子登録情報!$E:$E,MATCH($A164,女子登録情報!$O:$O,0))))</f>
        <v/>
      </c>
      <c r="D164" s="36" t="str">
        <f>IF($A164="","",IF($A164&lt;200000000,INDEX(男子登録情報!$N:$N,MATCH($A164,男子登録情報!$O:$O,0)),INDEX(女子登録情報!$N:$N,MATCH($A164,女子登録情報!$O:$O,0))))</f>
        <v/>
      </c>
      <c r="E164" s="36" t="str">
        <f>IF($A164="","",IF($A164&lt;200000000,INDEX(男子登録情報!$K:$K,MATCH($A164,男子登録情報!$O:$O,0)),INDEX(女子登録情報!$K:$K,MATCH($A164,女子登録情報!$O:$O,0))))</f>
        <v/>
      </c>
      <c r="F164" s="36" t="str">
        <f t="shared" si="2"/>
        <v/>
      </c>
      <c r="G164" s="36" t="str">
        <f>IF($A164="","",IF($A164&lt;200000000,INDEX(男子登録情報!$H:$H,MATCH($A164,男子登録情報!$O:$O,0)),INDEX(女子登録情報!$H:$H,MATCH($A164,女子登録情報!$O:$O,0))))</f>
        <v/>
      </c>
      <c r="H164" s="36" t="str">
        <f>IF($A164="","",IF($A164&lt;200000000,INDEX(男子登録情報!$B:$B,MATCH($A164,男子登録情報!$O:$O,0)),INDEX(女子登録情報!$B:$B,MATCH($A164,女子登録情報!$O:$O,0))))</f>
        <v/>
      </c>
      <c r="K164" s="36" t="str">
        <f>IF($A164="","",IF($A164&lt;200000000,INDEX(男子登録情報!$A:$A,MATCH($A164,男子登録情報!$O:$O,0)),INDEX(女子登録情報!$A:$A,MATCH($A164,女子登録情報!$O:$O,0))))</f>
        <v/>
      </c>
      <c r="L164" s="36" t="str">
        <f>IF($A164="","",INDEX(元マスター!$C:$C,MATCH($P164,元マスター!$AC:$AC,0)))&amp;""</f>
        <v/>
      </c>
      <c r="M164" s="36" t="str">
        <f>IF($A164="","",INDEX(元マスター!$D:$D,MATCH($P164,元マスター!$AC:$AC,0)))&amp;""</f>
        <v/>
      </c>
      <c r="N164" s="36" t="str">
        <f>IF($A164="","",INDEX(元マスター!$E:$E,MATCH($P164,元マスター!$AC:$AC,0)))&amp;""</f>
        <v/>
      </c>
      <c r="P164" s="36" t="str" cm="1">
        <f t="array" ref="P164">IFERROR(INDEX(元マスター!$AC:$AC,SMALL(IF(元マスター!$A$1:$A$400&lt;&gt;"",ROW($A$1:$A$400)),ROW())),"")</f>
        <v/>
      </c>
    </row>
    <row r="165" spans="1:16">
      <c r="A165" s="36" t="str" cm="1">
        <f t="array" ref="A165">IFERROR(INDEX(元マスター!$A:$A,SMALL(IF(元マスター!$A$1:$A$400&lt;&gt;"",ROW($A$1:$A$400)),ROW())),"")</f>
        <v/>
      </c>
      <c r="B165" s="36" t="str">
        <f>IF($A165="","",IF($A165&lt;200000000,INDEX(男子登録情報!$L:$L,MATCH($A165,男子登録情報!$O:$O,0)),INDEX(女子登録情報!$L:$L,MATCH($A165,女子登録情報!$O:$O,0))))</f>
        <v/>
      </c>
      <c r="C165" s="36" t="str">
        <f>IF($A165="","",IF($A165&lt;200000000,INDEX(男子登録情報!$E:$E,MATCH($A165,男子登録情報!$O:$O,0)),INDEX(女子登録情報!$E:$E,MATCH($A165,女子登録情報!$O:$O,0))))</f>
        <v/>
      </c>
      <c r="D165" s="36" t="str">
        <f>IF($A165="","",IF($A165&lt;200000000,INDEX(男子登録情報!$N:$N,MATCH($A165,男子登録情報!$O:$O,0)),INDEX(女子登録情報!$N:$N,MATCH($A165,女子登録情報!$O:$O,0))))</f>
        <v/>
      </c>
      <c r="E165" s="36" t="str">
        <f>IF($A165="","",IF($A165&lt;200000000,INDEX(男子登録情報!$K:$K,MATCH($A165,男子登録情報!$O:$O,0)),INDEX(女子登録情報!$K:$K,MATCH($A165,女子登録情報!$O:$O,0))))</f>
        <v/>
      </c>
      <c r="F165" s="36" t="str">
        <f t="shared" si="2"/>
        <v/>
      </c>
      <c r="G165" s="36" t="str">
        <f>IF($A165="","",IF($A165&lt;200000000,INDEX(男子登録情報!$H:$H,MATCH($A165,男子登録情報!$O:$O,0)),INDEX(女子登録情報!$H:$H,MATCH($A165,女子登録情報!$O:$O,0))))</f>
        <v/>
      </c>
      <c r="H165" s="36" t="str">
        <f>IF($A165="","",IF($A165&lt;200000000,INDEX(男子登録情報!$B:$B,MATCH($A165,男子登録情報!$O:$O,0)),INDEX(女子登録情報!$B:$B,MATCH($A165,女子登録情報!$O:$O,0))))</f>
        <v/>
      </c>
      <c r="K165" s="36" t="str">
        <f>IF($A165="","",IF($A165&lt;200000000,INDEX(男子登録情報!$A:$A,MATCH($A165,男子登録情報!$O:$O,0)),INDEX(女子登録情報!$A:$A,MATCH($A165,女子登録情報!$O:$O,0))))</f>
        <v/>
      </c>
      <c r="L165" s="36" t="str">
        <f>IF($A165="","",INDEX(元マスター!$C:$C,MATCH($P165,元マスター!$AC:$AC,0)))&amp;""</f>
        <v/>
      </c>
      <c r="M165" s="36" t="str">
        <f>IF($A165="","",INDEX(元マスター!$D:$D,MATCH($P165,元マスター!$AC:$AC,0)))&amp;""</f>
        <v/>
      </c>
      <c r="N165" s="36" t="str">
        <f>IF($A165="","",INDEX(元マスター!$E:$E,MATCH($P165,元マスター!$AC:$AC,0)))&amp;""</f>
        <v/>
      </c>
      <c r="P165" s="36" t="str" cm="1">
        <f t="array" ref="P165">IFERROR(INDEX(元マスター!$AC:$AC,SMALL(IF(元マスター!$A$1:$A$400&lt;&gt;"",ROW($A$1:$A$400)),ROW())),"")</f>
        <v/>
      </c>
    </row>
    <row r="166" spans="1:16">
      <c r="A166" s="36" t="str" cm="1">
        <f t="array" ref="A166">IFERROR(INDEX(元マスター!$A:$A,SMALL(IF(元マスター!$A$1:$A$400&lt;&gt;"",ROW($A$1:$A$400)),ROW())),"")</f>
        <v/>
      </c>
      <c r="B166" s="36" t="str">
        <f>IF($A166="","",IF($A166&lt;200000000,INDEX(男子登録情報!$L:$L,MATCH($A166,男子登録情報!$O:$O,0)),INDEX(女子登録情報!$L:$L,MATCH($A166,女子登録情報!$O:$O,0))))</f>
        <v/>
      </c>
      <c r="C166" s="36" t="str">
        <f>IF($A166="","",IF($A166&lt;200000000,INDEX(男子登録情報!$E:$E,MATCH($A166,男子登録情報!$O:$O,0)),INDEX(女子登録情報!$E:$E,MATCH($A166,女子登録情報!$O:$O,0))))</f>
        <v/>
      </c>
      <c r="D166" s="36" t="str">
        <f>IF($A166="","",IF($A166&lt;200000000,INDEX(男子登録情報!$N:$N,MATCH($A166,男子登録情報!$O:$O,0)),INDEX(女子登録情報!$N:$N,MATCH($A166,女子登録情報!$O:$O,0))))</f>
        <v/>
      </c>
      <c r="E166" s="36" t="str">
        <f>IF($A166="","",IF($A166&lt;200000000,INDEX(男子登録情報!$K:$K,MATCH($A166,男子登録情報!$O:$O,0)),INDEX(女子登録情報!$K:$K,MATCH($A166,女子登録情報!$O:$O,0))))</f>
        <v/>
      </c>
      <c r="F166" s="36" t="str">
        <f t="shared" si="2"/>
        <v/>
      </c>
      <c r="G166" s="36" t="str">
        <f>IF($A166="","",IF($A166&lt;200000000,INDEX(男子登録情報!$H:$H,MATCH($A166,男子登録情報!$O:$O,0)),INDEX(女子登録情報!$H:$H,MATCH($A166,女子登録情報!$O:$O,0))))</f>
        <v/>
      </c>
      <c r="H166" s="36" t="str">
        <f>IF($A166="","",IF($A166&lt;200000000,INDEX(男子登録情報!$B:$B,MATCH($A166,男子登録情報!$O:$O,0)),INDEX(女子登録情報!$B:$B,MATCH($A166,女子登録情報!$O:$O,0))))</f>
        <v/>
      </c>
      <c r="K166" s="36" t="str">
        <f>IF($A166="","",IF($A166&lt;200000000,INDEX(男子登録情報!$A:$A,MATCH($A166,男子登録情報!$O:$O,0)),INDEX(女子登録情報!$A:$A,MATCH($A166,女子登録情報!$O:$O,0))))</f>
        <v/>
      </c>
      <c r="L166" s="36" t="str">
        <f>IF($A166="","",INDEX(元マスター!$C:$C,MATCH($P166,元マスター!$AC:$AC,0)))&amp;""</f>
        <v/>
      </c>
      <c r="M166" s="36" t="str">
        <f>IF($A166="","",INDEX(元マスター!$D:$D,MATCH($P166,元マスター!$AC:$AC,0)))&amp;""</f>
        <v/>
      </c>
      <c r="N166" s="36" t="str">
        <f>IF($A166="","",INDEX(元マスター!$E:$E,MATCH($P166,元マスター!$AC:$AC,0)))&amp;""</f>
        <v/>
      </c>
      <c r="P166" s="36" t="str" cm="1">
        <f t="array" ref="P166">IFERROR(INDEX(元マスター!$AC:$AC,SMALL(IF(元マスター!$A$1:$A$400&lt;&gt;"",ROW($A$1:$A$400)),ROW())),"")</f>
        <v/>
      </c>
    </row>
    <row r="167" spans="1:16">
      <c r="A167" s="36" t="str" cm="1">
        <f t="array" ref="A167">IFERROR(INDEX(元マスター!$A:$A,SMALL(IF(元マスター!$A$1:$A$400&lt;&gt;"",ROW($A$1:$A$400)),ROW())),"")</f>
        <v/>
      </c>
      <c r="B167" s="36" t="str">
        <f>IF($A167="","",IF($A167&lt;200000000,INDEX(男子登録情報!$L:$L,MATCH($A167,男子登録情報!$O:$O,0)),INDEX(女子登録情報!$L:$L,MATCH($A167,女子登録情報!$O:$O,0))))</f>
        <v/>
      </c>
      <c r="C167" s="36" t="str">
        <f>IF($A167="","",IF($A167&lt;200000000,INDEX(男子登録情報!$E:$E,MATCH($A167,男子登録情報!$O:$O,0)),INDEX(女子登録情報!$E:$E,MATCH($A167,女子登録情報!$O:$O,0))))</f>
        <v/>
      </c>
      <c r="D167" s="36" t="str">
        <f>IF($A167="","",IF($A167&lt;200000000,INDEX(男子登録情報!$N:$N,MATCH($A167,男子登録情報!$O:$O,0)),INDEX(女子登録情報!$N:$N,MATCH($A167,女子登録情報!$O:$O,0))))</f>
        <v/>
      </c>
      <c r="E167" s="36" t="str">
        <f>IF($A167="","",IF($A167&lt;200000000,INDEX(男子登録情報!$K:$K,MATCH($A167,男子登録情報!$O:$O,0)),INDEX(女子登録情報!$K:$K,MATCH($A167,女子登録情報!$O:$O,0))))</f>
        <v/>
      </c>
      <c r="F167" s="36" t="str">
        <f t="shared" si="2"/>
        <v/>
      </c>
      <c r="G167" s="36" t="str">
        <f>IF($A167="","",IF($A167&lt;200000000,INDEX(男子登録情報!$H:$H,MATCH($A167,男子登録情報!$O:$O,0)),INDEX(女子登録情報!$H:$H,MATCH($A167,女子登録情報!$O:$O,0))))</f>
        <v/>
      </c>
      <c r="H167" s="36" t="str">
        <f>IF($A167="","",IF($A167&lt;200000000,INDEX(男子登録情報!$B:$B,MATCH($A167,男子登録情報!$O:$O,0)),INDEX(女子登録情報!$B:$B,MATCH($A167,女子登録情報!$O:$O,0))))</f>
        <v/>
      </c>
      <c r="K167" s="36" t="str">
        <f>IF($A167="","",IF($A167&lt;200000000,INDEX(男子登録情報!$A:$A,MATCH($A167,男子登録情報!$O:$O,0)),INDEX(女子登録情報!$A:$A,MATCH($A167,女子登録情報!$O:$O,0))))</f>
        <v/>
      </c>
      <c r="L167" s="36" t="str">
        <f>IF($A167="","",INDEX(元マスター!$C:$C,MATCH($P167,元マスター!$AC:$AC,0)))&amp;""</f>
        <v/>
      </c>
      <c r="M167" s="36" t="str">
        <f>IF($A167="","",INDEX(元マスター!$D:$D,MATCH($P167,元マスター!$AC:$AC,0)))&amp;""</f>
        <v/>
      </c>
      <c r="N167" s="36" t="str">
        <f>IF($A167="","",INDEX(元マスター!$E:$E,MATCH($P167,元マスター!$AC:$AC,0)))&amp;""</f>
        <v/>
      </c>
      <c r="P167" s="36" t="str" cm="1">
        <f t="array" ref="P167">IFERROR(INDEX(元マスター!$AC:$AC,SMALL(IF(元マスター!$A$1:$A$400&lt;&gt;"",ROW($A$1:$A$400)),ROW())),"")</f>
        <v/>
      </c>
    </row>
    <row r="168" spans="1:16">
      <c r="A168" s="36" t="str" cm="1">
        <f t="array" ref="A168">IFERROR(INDEX(元マスター!$A:$A,SMALL(IF(元マスター!$A$1:$A$400&lt;&gt;"",ROW($A$1:$A$400)),ROW())),"")</f>
        <v/>
      </c>
      <c r="B168" s="36" t="str">
        <f>IF($A168="","",IF($A168&lt;200000000,INDEX(男子登録情報!$L:$L,MATCH($A168,男子登録情報!$O:$O,0)),INDEX(女子登録情報!$L:$L,MATCH($A168,女子登録情報!$O:$O,0))))</f>
        <v/>
      </c>
      <c r="C168" s="36" t="str">
        <f>IF($A168="","",IF($A168&lt;200000000,INDEX(男子登録情報!$E:$E,MATCH($A168,男子登録情報!$O:$O,0)),INDEX(女子登録情報!$E:$E,MATCH($A168,女子登録情報!$O:$O,0))))</f>
        <v/>
      </c>
      <c r="D168" s="36" t="str">
        <f>IF($A168="","",IF($A168&lt;200000000,INDEX(男子登録情報!$N:$N,MATCH($A168,男子登録情報!$O:$O,0)),INDEX(女子登録情報!$N:$N,MATCH($A168,女子登録情報!$O:$O,0))))</f>
        <v/>
      </c>
      <c r="E168" s="36" t="str">
        <f>IF($A168="","",IF($A168&lt;200000000,INDEX(男子登録情報!$K:$K,MATCH($A168,男子登録情報!$O:$O,0)),INDEX(女子登録情報!$K:$K,MATCH($A168,女子登録情報!$O:$O,0))))</f>
        <v/>
      </c>
      <c r="F168" s="36" t="str">
        <f t="shared" si="2"/>
        <v/>
      </c>
      <c r="G168" s="36" t="str">
        <f>IF($A168="","",IF($A168&lt;200000000,INDEX(男子登録情報!$H:$H,MATCH($A168,男子登録情報!$O:$O,0)),INDEX(女子登録情報!$H:$H,MATCH($A168,女子登録情報!$O:$O,0))))</f>
        <v/>
      </c>
      <c r="H168" s="36" t="str">
        <f>IF($A168="","",IF($A168&lt;200000000,INDEX(男子登録情報!$B:$B,MATCH($A168,男子登録情報!$O:$O,0)),INDEX(女子登録情報!$B:$B,MATCH($A168,女子登録情報!$O:$O,0))))</f>
        <v/>
      </c>
      <c r="K168" s="36" t="str">
        <f>IF($A168="","",IF($A168&lt;200000000,INDEX(男子登録情報!$A:$A,MATCH($A168,男子登録情報!$O:$O,0)),INDEX(女子登録情報!$A:$A,MATCH($A168,女子登録情報!$O:$O,0))))</f>
        <v/>
      </c>
      <c r="L168" s="36" t="str">
        <f>IF($A168="","",INDEX(元マスター!$C:$C,MATCH($P168,元マスター!$AC:$AC,0)))&amp;""</f>
        <v/>
      </c>
      <c r="M168" s="36" t="str">
        <f>IF($A168="","",INDEX(元マスター!$D:$D,MATCH($P168,元マスター!$AC:$AC,0)))&amp;""</f>
        <v/>
      </c>
      <c r="N168" s="36" t="str">
        <f>IF($A168="","",INDEX(元マスター!$E:$E,MATCH($P168,元マスター!$AC:$AC,0)))&amp;""</f>
        <v/>
      </c>
      <c r="P168" s="36" t="str" cm="1">
        <f t="array" ref="P168">IFERROR(INDEX(元マスター!$AC:$AC,SMALL(IF(元マスター!$A$1:$A$400&lt;&gt;"",ROW($A$1:$A$400)),ROW())),"")</f>
        <v/>
      </c>
    </row>
    <row r="169" spans="1:16">
      <c r="A169" s="36" t="str" cm="1">
        <f t="array" ref="A169">IFERROR(INDEX(元マスター!$A:$A,SMALL(IF(元マスター!$A$1:$A$400&lt;&gt;"",ROW($A$1:$A$400)),ROW())),"")</f>
        <v/>
      </c>
      <c r="B169" s="36" t="str">
        <f>IF($A169="","",IF($A169&lt;200000000,INDEX(男子登録情報!$L:$L,MATCH($A169,男子登録情報!$O:$O,0)),INDEX(女子登録情報!$L:$L,MATCH($A169,女子登録情報!$O:$O,0))))</f>
        <v/>
      </c>
      <c r="C169" s="36" t="str">
        <f>IF($A169="","",IF($A169&lt;200000000,INDEX(男子登録情報!$E:$E,MATCH($A169,男子登録情報!$O:$O,0)),INDEX(女子登録情報!$E:$E,MATCH($A169,女子登録情報!$O:$O,0))))</f>
        <v/>
      </c>
      <c r="D169" s="36" t="str">
        <f>IF($A169="","",IF($A169&lt;200000000,INDEX(男子登録情報!$N:$N,MATCH($A169,男子登録情報!$O:$O,0)),INDEX(女子登録情報!$N:$N,MATCH($A169,女子登録情報!$O:$O,0))))</f>
        <v/>
      </c>
      <c r="E169" s="36" t="str">
        <f>IF($A169="","",IF($A169&lt;200000000,INDEX(男子登録情報!$K:$K,MATCH($A169,男子登録情報!$O:$O,0)),INDEX(女子登録情報!$K:$K,MATCH($A169,女子登録情報!$O:$O,0))))</f>
        <v/>
      </c>
      <c r="F169" s="36" t="str">
        <f t="shared" si="2"/>
        <v/>
      </c>
      <c r="G169" s="36" t="str">
        <f>IF($A169="","",IF($A169&lt;200000000,INDEX(男子登録情報!$H:$H,MATCH($A169,男子登録情報!$O:$O,0)),INDEX(女子登録情報!$H:$H,MATCH($A169,女子登録情報!$O:$O,0))))</f>
        <v/>
      </c>
      <c r="H169" s="36" t="str">
        <f>IF($A169="","",IF($A169&lt;200000000,INDEX(男子登録情報!$B:$B,MATCH($A169,男子登録情報!$O:$O,0)),INDEX(女子登録情報!$B:$B,MATCH($A169,女子登録情報!$O:$O,0))))</f>
        <v/>
      </c>
      <c r="K169" s="36" t="str">
        <f>IF($A169="","",IF($A169&lt;200000000,INDEX(男子登録情報!$A:$A,MATCH($A169,男子登録情報!$O:$O,0)),INDEX(女子登録情報!$A:$A,MATCH($A169,女子登録情報!$O:$O,0))))</f>
        <v/>
      </c>
      <c r="L169" s="36" t="str">
        <f>IF($A169="","",INDEX(元マスター!$C:$C,MATCH($P169,元マスター!$AC:$AC,0)))&amp;""</f>
        <v/>
      </c>
      <c r="M169" s="36" t="str">
        <f>IF($A169="","",INDEX(元マスター!$D:$D,MATCH($P169,元マスター!$AC:$AC,0)))&amp;""</f>
        <v/>
      </c>
      <c r="N169" s="36" t="str">
        <f>IF($A169="","",INDEX(元マスター!$E:$E,MATCH($P169,元マスター!$AC:$AC,0)))&amp;""</f>
        <v/>
      </c>
      <c r="P169" s="36" t="str" cm="1">
        <f t="array" ref="P169">IFERROR(INDEX(元マスター!$AC:$AC,SMALL(IF(元マスター!$A$1:$A$400&lt;&gt;"",ROW($A$1:$A$400)),ROW())),"")</f>
        <v/>
      </c>
    </row>
    <row r="170" spans="1:16">
      <c r="A170" s="36" t="str" cm="1">
        <f t="array" ref="A170">IFERROR(INDEX(元マスター!$A:$A,SMALL(IF(元マスター!$A$1:$A$400&lt;&gt;"",ROW($A$1:$A$400)),ROW())),"")</f>
        <v/>
      </c>
      <c r="B170" s="36" t="str">
        <f>IF($A170="","",IF($A170&lt;200000000,INDEX(男子登録情報!$L:$L,MATCH($A170,男子登録情報!$O:$O,0)),INDEX(女子登録情報!$L:$L,MATCH($A170,女子登録情報!$O:$O,0))))</f>
        <v/>
      </c>
      <c r="C170" s="36" t="str">
        <f>IF($A170="","",IF($A170&lt;200000000,INDEX(男子登録情報!$E:$E,MATCH($A170,男子登録情報!$O:$O,0)),INDEX(女子登録情報!$E:$E,MATCH($A170,女子登録情報!$O:$O,0))))</f>
        <v/>
      </c>
      <c r="D170" s="36" t="str">
        <f>IF($A170="","",IF($A170&lt;200000000,INDEX(男子登録情報!$N:$N,MATCH($A170,男子登録情報!$O:$O,0)),INDEX(女子登録情報!$N:$N,MATCH($A170,女子登録情報!$O:$O,0))))</f>
        <v/>
      </c>
      <c r="E170" s="36" t="str">
        <f>IF($A170="","",IF($A170&lt;200000000,INDEX(男子登録情報!$K:$K,MATCH($A170,男子登録情報!$O:$O,0)),INDEX(女子登録情報!$K:$K,MATCH($A170,女子登録情報!$O:$O,0))))</f>
        <v/>
      </c>
      <c r="F170" s="36" t="str">
        <f t="shared" si="2"/>
        <v/>
      </c>
      <c r="G170" s="36" t="str">
        <f>IF($A170="","",IF($A170&lt;200000000,INDEX(男子登録情報!$H:$H,MATCH($A170,男子登録情報!$O:$O,0)),INDEX(女子登録情報!$H:$H,MATCH($A170,女子登録情報!$O:$O,0))))</f>
        <v/>
      </c>
      <c r="H170" s="36" t="str">
        <f>IF($A170="","",IF($A170&lt;200000000,INDEX(男子登録情報!$B:$B,MATCH($A170,男子登録情報!$O:$O,0)),INDEX(女子登録情報!$B:$B,MATCH($A170,女子登録情報!$O:$O,0))))</f>
        <v/>
      </c>
      <c r="K170" s="36" t="str">
        <f>IF($A170="","",IF($A170&lt;200000000,INDEX(男子登録情報!$A:$A,MATCH($A170,男子登録情報!$O:$O,0)),INDEX(女子登録情報!$A:$A,MATCH($A170,女子登録情報!$O:$O,0))))</f>
        <v/>
      </c>
      <c r="L170" s="36" t="str">
        <f>IF($A170="","",INDEX(元マスター!$C:$C,MATCH($P170,元マスター!$AC:$AC,0)))&amp;""</f>
        <v/>
      </c>
      <c r="M170" s="36" t="str">
        <f>IF($A170="","",INDEX(元マスター!$D:$D,MATCH($P170,元マスター!$AC:$AC,0)))&amp;""</f>
        <v/>
      </c>
      <c r="N170" s="36" t="str">
        <f>IF($A170="","",INDEX(元マスター!$E:$E,MATCH($P170,元マスター!$AC:$AC,0)))&amp;""</f>
        <v/>
      </c>
      <c r="P170" s="36" t="str" cm="1">
        <f t="array" ref="P170">IFERROR(INDEX(元マスター!$AC:$AC,SMALL(IF(元マスター!$A$1:$A$400&lt;&gt;"",ROW($A$1:$A$400)),ROW())),"")</f>
        <v/>
      </c>
    </row>
    <row r="171" spans="1:16">
      <c r="A171" s="36" t="str" cm="1">
        <f t="array" ref="A171">IFERROR(INDEX(元マスター!$A:$A,SMALL(IF(元マスター!$A$1:$A$400&lt;&gt;"",ROW($A$1:$A$400)),ROW())),"")</f>
        <v/>
      </c>
      <c r="B171" s="36" t="str">
        <f>IF($A171="","",IF($A171&lt;200000000,INDEX(男子登録情報!$L:$L,MATCH($A171,男子登録情報!$O:$O,0)),INDEX(女子登録情報!$L:$L,MATCH($A171,女子登録情報!$O:$O,0))))</f>
        <v/>
      </c>
      <c r="C171" s="36" t="str">
        <f>IF($A171="","",IF($A171&lt;200000000,INDEX(男子登録情報!$E:$E,MATCH($A171,男子登録情報!$O:$O,0)),INDEX(女子登録情報!$E:$E,MATCH($A171,女子登録情報!$O:$O,0))))</f>
        <v/>
      </c>
      <c r="D171" s="36" t="str">
        <f>IF($A171="","",IF($A171&lt;200000000,INDEX(男子登録情報!$N:$N,MATCH($A171,男子登録情報!$O:$O,0)),INDEX(女子登録情報!$N:$N,MATCH($A171,女子登録情報!$O:$O,0))))</f>
        <v/>
      </c>
      <c r="E171" s="36" t="str">
        <f>IF($A171="","",IF($A171&lt;200000000,INDEX(男子登録情報!$K:$K,MATCH($A171,男子登録情報!$O:$O,0)),INDEX(女子登録情報!$K:$K,MATCH($A171,女子登録情報!$O:$O,0))))</f>
        <v/>
      </c>
      <c r="F171" s="36" t="str">
        <f t="shared" si="2"/>
        <v/>
      </c>
      <c r="G171" s="36" t="str">
        <f>IF($A171="","",IF($A171&lt;200000000,INDEX(男子登録情報!$H:$H,MATCH($A171,男子登録情報!$O:$O,0)),INDEX(女子登録情報!$H:$H,MATCH($A171,女子登録情報!$O:$O,0))))</f>
        <v/>
      </c>
      <c r="H171" s="36" t="str">
        <f>IF($A171="","",IF($A171&lt;200000000,INDEX(男子登録情報!$B:$B,MATCH($A171,男子登録情報!$O:$O,0)),INDEX(女子登録情報!$B:$B,MATCH($A171,女子登録情報!$O:$O,0))))</f>
        <v/>
      </c>
      <c r="K171" s="36" t="str">
        <f>IF($A171="","",IF($A171&lt;200000000,INDEX(男子登録情報!$A:$A,MATCH($A171,男子登録情報!$O:$O,0)),INDEX(女子登録情報!$A:$A,MATCH($A171,女子登録情報!$O:$O,0))))</f>
        <v/>
      </c>
      <c r="L171" s="36" t="str">
        <f>IF($A171="","",INDEX(元マスター!$C:$C,MATCH($P171,元マスター!$AC:$AC,0)))&amp;""</f>
        <v/>
      </c>
      <c r="M171" s="36" t="str">
        <f>IF($A171="","",INDEX(元マスター!$D:$D,MATCH($P171,元マスター!$AC:$AC,0)))&amp;""</f>
        <v/>
      </c>
      <c r="N171" s="36" t="str">
        <f>IF($A171="","",INDEX(元マスター!$E:$E,MATCH($P171,元マスター!$AC:$AC,0)))&amp;""</f>
        <v/>
      </c>
      <c r="P171" s="36" t="str" cm="1">
        <f t="array" ref="P171">IFERROR(INDEX(元マスター!$AC:$AC,SMALL(IF(元マスター!$A$1:$A$400&lt;&gt;"",ROW($A$1:$A$400)),ROW())),"")</f>
        <v/>
      </c>
    </row>
    <row r="172" spans="1:16">
      <c r="A172" s="36" t="str" cm="1">
        <f t="array" ref="A172">IFERROR(INDEX(元マスター!$A:$A,SMALL(IF(元マスター!$A$1:$A$400&lt;&gt;"",ROW($A$1:$A$400)),ROW())),"")</f>
        <v/>
      </c>
      <c r="B172" s="36" t="str">
        <f>IF($A172="","",IF($A172&lt;200000000,INDEX(男子登録情報!$L:$L,MATCH($A172,男子登録情報!$O:$O,0)),INDEX(女子登録情報!$L:$L,MATCH($A172,女子登録情報!$O:$O,0))))</f>
        <v/>
      </c>
      <c r="C172" s="36" t="str">
        <f>IF($A172="","",IF($A172&lt;200000000,INDEX(男子登録情報!$E:$E,MATCH($A172,男子登録情報!$O:$O,0)),INDEX(女子登録情報!$E:$E,MATCH($A172,女子登録情報!$O:$O,0))))</f>
        <v/>
      </c>
      <c r="D172" s="36" t="str">
        <f>IF($A172="","",IF($A172&lt;200000000,INDEX(男子登録情報!$N:$N,MATCH($A172,男子登録情報!$O:$O,0)),INDEX(女子登録情報!$N:$N,MATCH($A172,女子登録情報!$O:$O,0))))</f>
        <v/>
      </c>
      <c r="E172" s="36" t="str">
        <f>IF($A172="","",IF($A172&lt;200000000,INDEX(男子登録情報!$K:$K,MATCH($A172,男子登録情報!$O:$O,0)),INDEX(女子登録情報!$K:$K,MATCH($A172,女子登録情報!$O:$O,0))))</f>
        <v/>
      </c>
      <c r="F172" s="36" t="str">
        <f t="shared" si="2"/>
        <v/>
      </c>
      <c r="G172" s="36" t="str">
        <f>IF($A172="","",IF($A172&lt;200000000,INDEX(男子登録情報!$H:$H,MATCH($A172,男子登録情報!$O:$O,0)),INDEX(女子登録情報!$H:$H,MATCH($A172,女子登録情報!$O:$O,0))))</f>
        <v/>
      </c>
      <c r="H172" s="36" t="str">
        <f>IF($A172="","",IF($A172&lt;200000000,INDEX(男子登録情報!$B:$B,MATCH($A172,男子登録情報!$O:$O,0)),INDEX(女子登録情報!$B:$B,MATCH($A172,女子登録情報!$O:$O,0))))</f>
        <v/>
      </c>
      <c r="K172" s="36" t="str">
        <f>IF($A172="","",IF($A172&lt;200000000,INDEX(男子登録情報!$A:$A,MATCH($A172,男子登録情報!$O:$O,0)),INDEX(女子登録情報!$A:$A,MATCH($A172,女子登録情報!$O:$O,0))))</f>
        <v/>
      </c>
      <c r="L172" s="36" t="str">
        <f>IF($A172="","",INDEX(元マスター!$C:$C,MATCH($P172,元マスター!$AC:$AC,0)))&amp;""</f>
        <v/>
      </c>
      <c r="M172" s="36" t="str">
        <f>IF($A172="","",INDEX(元マスター!$D:$D,MATCH($P172,元マスター!$AC:$AC,0)))&amp;""</f>
        <v/>
      </c>
      <c r="N172" s="36" t="str">
        <f>IF($A172="","",INDEX(元マスター!$E:$E,MATCH($P172,元マスター!$AC:$AC,0)))&amp;""</f>
        <v/>
      </c>
      <c r="P172" s="36" t="str" cm="1">
        <f t="array" ref="P172">IFERROR(INDEX(元マスター!$AC:$AC,SMALL(IF(元マスター!$A$1:$A$400&lt;&gt;"",ROW($A$1:$A$400)),ROW())),"")</f>
        <v/>
      </c>
    </row>
    <row r="173" spans="1:16">
      <c r="A173" s="36" t="str" cm="1">
        <f t="array" ref="A173">IFERROR(INDEX(元マスター!$A:$A,SMALL(IF(元マスター!$A$1:$A$400&lt;&gt;"",ROW($A$1:$A$400)),ROW())),"")</f>
        <v/>
      </c>
      <c r="B173" s="36" t="str">
        <f>IF($A173="","",IF($A173&lt;200000000,INDEX(男子登録情報!$L:$L,MATCH($A173,男子登録情報!$O:$O,0)),INDEX(女子登録情報!$L:$L,MATCH($A173,女子登録情報!$O:$O,0))))</f>
        <v/>
      </c>
      <c r="C173" s="36" t="str">
        <f>IF($A173="","",IF($A173&lt;200000000,INDEX(男子登録情報!$E:$E,MATCH($A173,男子登録情報!$O:$O,0)),INDEX(女子登録情報!$E:$E,MATCH($A173,女子登録情報!$O:$O,0))))</f>
        <v/>
      </c>
      <c r="D173" s="36" t="str">
        <f>IF($A173="","",IF($A173&lt;200000000,INDEX(男子登録情報!$N:$N,MATCH($A173,男子登録情報!$O:$O,0)),INDEX(女子登録情報!$N:$N,MATCH($A173,女子登録情報!$O:$O,0))))</f>
        <v/>
      </c>
      <c r="E173" s="36" t="str">
        <f>IF($A173="","",IF($A173&lt;200000000,INDEX(男子登録情報!$K:$K,MATCH($A173,男子登録情報!$O:$O,0)),INDEX(女子登録情報!$K:$K,MATCH($A173,女子登録情報!$O:$O,0))))</f>
        <v/>
      </c>
      <c r="F173" s="36" t="str">
        <f t="shared" si="2"/>
        <v/>
      </c>
      <c r="G173" s="36" t="str">
        <f>IF($A173="","",IF($A173&lt;200000000,INDEX(男子登録情報!$H:$H,MATCH($A173,男子登録情報!$O:$O,0)),INDEX(女子登録情報!$H:$H,MATCH($A173,女子登録情報!$O:$O,0))))</f>
        <v/>
      </c>
      <c r="H173" s="36" t="str">
        <f>IF($A173="","",IF($A173&lt;200000000,INDEX(男子登録情報!$B:$B,MATCH($A173,男子登録情報!$O:$O,0)),INDEX(女子登録情報!$B:$B,MATCH($A173,女子登録情報!$O:$O,0))))</f>
        <v/>
      </c>
      <c r="K173" s="36" t="str">
        <f>IF($A173="","",IF($A173&lt;200000000,INDEX(男子登録情報!$A:$A,MATCH($A173,男子登録情報!$O:$O,0)),INDEX(女子登録情報!$A:$A,MATCH($A173,女子登録情報!$O:$O,0))))</f>
        <v/>
      </c>
      <c r="L173" s="36" t="str">
        <f>IF($A173="","",INDEX(元マスター!$C:$C,MATCH($P173,元マスター!$AC:$AC,0)))&amp;""</f>
        <v/>
      </c>
      <c r="M173" s="36" t="str">
        <f>IF($A173="","",INDEX(元マスター!$D:$D,MATCH($P173,元マスター!$AC:$AC,0)))&amp;""</f>
        <v/>
      </c>
      <c r="N173" s="36" t="str">
        <f>IF($A173="","",INDEX(元マスター!$E:$E,MATCH($P173,元マスター!$AC:$AC,0)))&amp;""</f>
        <v/>
      </c>
      <c r="P173" s="36" t="str" cm="1">
        <f t="array" ref="P173">IFERROR(INDEX(元マスター!$AC:$AC,SMALL(IF(元マスター!$A$1:$A$400&lt;&gt;"",ROW($A$1:$A$400)),ROW())),"")</f>
        <v/>
      </c>
    </row>
    <row r="174" spans="1:16">
      <c r="A174" s="36" t="str" cm="1">
        <f t="array" ref="A174">IFERROR(INDEX(元マスター!$A:$A,SMALL(IF(元マスター!$A$1:$A$400&lt;&gt;"",ROW($A$1:$A$400)),ROW())),"")</f>
        <v/>
      </c>
      <c r="B174" s="36" t="str">
        <f>IF($A174="","",IF($A174&lt;200000000,INDEX(男子登録情報!$L:$L,MATCH($A174,男子登録情報!$O:$O,0)),INDEX(女子登録情報!$L:$L,MATCH($A174,女子登録情報!$O:$O,0))))</f>
        <v/>
      </c>
      <c r="C174" s="36" t="str">
        <f>IF($A174="","",IF($A174&lt;200000000,INDEX(男子登録情報!$E:$E,MATCH($A174,男子登録情報!$O:$O,0)),INDEX(女子登録情報!$E:$E,MATCH($A174,女子登録情報!$O:$O,0))))</f>
        <v/>
      </c>
      <c r="D174" s="36" t="str">
        <f>IF($A174="","",IF($A174&lt;200000000,INDEX(男子登録情報!$N:$N,MATCH($A174,男子登録情報!$O:$O,0)),INDEX(女子登録情報!$N:$N,MATCH($A174,女子登録情報!$O:$O,0))))</f>
        <v/>
      </c>
      <c r="E174" s="36" t="str">
        <f>IF($A174="","",IF($A174&lt;200000000,INDEX(男子登録情報!$K:$K,MATCH($A174,男子登録情報!$O:$O,0)),INDEX(女子登録情報!$K:$K,MATCH($A174,女子登録情報!$O:$O,0))))</f>
        <v/>
      </c>
      <c r="F174" s="36" t="str">
        <f t="shared" si="2"/>
        <v/>
      </c>
      <c r="G174" s="36" t="str">
        <f>IF($A174="","",IF($A174&lt;200000000,INDEX(男子登録情報!$H:$H,MATCH($A174,男子登録情報!$O:$O,0)),INDEX(女子登録情報!$H:$H,MATCH($A174,女子登録情報!$O:$O,0))))</f>
        <v/>
      </c>
      <c r="H174" s="36" t="str">
        <f>IF($A174="","",IF($A174&lt;200000000,INDEX(男子登録情報!$B:$B,MATCH($A174,男子登録情報!$O:$O,0)),INDEX(女子登録情報!$B:$B,MATCH($A174,女子登録情報!$O:$O,0))))</f>
        <v/>
      </c>
      <c r="K174" s="36" t="str">
        <f>IF($A174="","",IF($A174&lt;200000000,INDEX(男子登録情報!$A:$A,MATCH($A174,男子登録情報!$O:$O,0)),INDEX(女子登録情報!$A:$A,MATCH($A174,女子登録情報!$O:$O,0))))</f>
        <v/>
      </c>
      <c r="L174" s="36" t="str">
        <f>IF($A174="","",INDEX(元マスター!$C:$C,MATCH($P174,元マスター!$AC:$AC,0)))&amp;""</f>
        <v/>
      </c>
      <c r="M174" s="36" t="str">
        <f>IF($A174="","",INDEX(元マスター!$D:$D,MATCH($P174,元マスター!$AC:$AC,0)))&amp;""</f>
        <v/>
      </c>
      <c r="N174" s="36" t="str">
        <f>IF($A174="","",INDEX(元マスター!$E:$E,MATCH($P174,元マスター!$AC:$AC,0)))&amp;""</f>
        <v/>
      </c>
      <c r="P174" s="36" t="str" cm="1">
        <f t="array" ref="P174">IFERROR(INDEX(元マスター!$AC:$AC,SMALL(IF(元マスター!$A$1:$A$400&lt;&gt;"",ROW($A$1:$A$400)),ROW())),"")</f>
        <v/>
      </c>
    </row>
    <row r="175" spans="1:16">
      <c r="A175" s="36" t="str" cm="1">
        <f t="array" ref="A175">IFERROR(INDEX(元マスター!$A:$A,SMALL(IF(元マスター!$A$1:$A$400&lt;&gt;"",ROW($A$1:$A$400)),ROW())),"")</f>
        <v/>
      </c>
      <c r="B175" s="36" t="str">
        <f>IF($A175="","",IF($A175&lt;200000000,INDEX(男子登録情報!$L:$L,MATCH($A175,男子登録情報!$O:$O,0)),INDEX(女子登録情報!$L:$L,MATCH($A175,女子登録情報!$O:$O,0))))</f>
        <v/>
      </c>
      <c r="C175" s="36" t="str">
        <f>IF($A175="","",IF($A175&lt;200000000,INDEX(男子登録情報!$E:$E,MATCH($A175,男子登録情報!$O:$O,0)),INDEX(女子登録情報!$E:$E,MATCH($A175,女子登録情報!$O:$O,0))))</f>
        <v/>
      </c>
      <c r="D175" s="36" t="str">
        <f>IF($A175="","",IF($A175&lt;200000000,INDEX(男子登録情報!$N:$N,MATCH($A175,男子登録情報!$O:$O,0)),INDEX(女子登録情報!$N:$N,MATCH($A175,女子登録情報!$O:$O,0))))</f>
        <v/>
      </c>
      <c r="E175" s="36" t="str">
        <f>IF($A175="","",IF($A175&lt;200000000,INDEX(男子登録情報!$K:$K,MATCH($A175,男子登録情報!$O:$O,0)),INDEX(女子登録情報!$K:$K,MATCH($A175,女子登録情報!$O:$O,0))))</f>
        <v/>
      </c>
      <c r="F175" s="36" t="str">
        <f t="shared" si="2"/>
        <v/>
      </c>
      <c r="G175" s="36" t="str">
        <f>IF($A175="","",IF($A175&lt;200000000,INDEX(男子登録情報!$H:$H,MATCH($A175,男子登録情報!$O:$O,0)),INDEX(女子登録情報!$H:$H,MATCH($A175,女子登録情報!$O:$O,0))))</f>
        <v/>
      </c>
      <c r="H175" s="36" t="str">
        <f>IF($A175="","",IF($A175&lt;200000000,INDEX(男子登録情報!$B:$B,MATCH($A175,男子登録情報!$O:$O,0)),INDEX(女子登録情報!$B:$B,MATCH($A175,女子登録情報!$O:$O,0))))</f>
        <v/>
      </c>
      <c r="K175" s="36" t="str">
        <f>IF($A175="","",IF($A175&lt;200000000,INDEX(男子登録情報!$A:$A,MATCH($A175,男子登録情報!$O:$O,0)),INDEX(女子登録情報!$A:$A,MATCH($A175,女子登録情報!$O:$O,0))))</f>
        <v/>
      </c>
      <c r="L175" s="36" t="str">
        <f>IF($A175="","",INDEX(元マスター!$C:$C,MATCH($P175,元マスター!$AC:$AC,0)))&amp;""</f>
        <v/>
      </c>
      <c r="M175" s="36" t="str">
        <f>IF($A175="","",INDEX(元マスター!$D:$D,MATCH($P175,元マスター!$AC:$AC,0)))&amp;""</f>
        <v/>
      </c>
      <c r="N175" s="36" t="str">
        <f>IF($A175="","",INDEX(元マスター!$E:$E,MATCH($P175,元マスター!$AC:$AC,0)))&amp;""</f>
        <v/>
      </c>
      <c r="P175" s="36" t="str" cm="1">
        <f t="array" ref="P175">IFERROR(INDEX(元マスター!$AC:$AC,SMALL(IF(元マスター!$A$1:$A$400&lt;&gt;"",ROW($A$1:$A$400)),ROW())),"")</f>
        <v/>
      </c>
    </row>
    <row r="176" spans="1:16">
      <c r="A176" s="36" t="str" cm="1">
        <f t="array" ref="A176">IFERROR(INDEX(元マスター!$A:$A,SMALL(IF(元マスター!$A$1:$A$400&lt;&gt;"",ROW($A$1:$A$400)),ROW())),"")</f>
        <v/>
      </c>
      <c r="B176" s="36" t="str">
        <f>IF($A176="","",IF($A176&lt;200000000,INDEX(男子登録情報!$L:$L,MATCH($A176,男子登録情報!$O:$O,0)),INDEX(女子登録情報!$L:$L,MATCH($A176,女子登録情報!$O:$O,0))))</f>
        <v/>
      </c>
      <c r="C176" s="36" t="str">
        <f>IF($A176="","",IF($A176&lt;200000000,INDEX(男子登録情報!$E:$E,MATCH($A176,男子登録情報!$O:$O,0)),INDEX(女子登録情報!$E:$E,MATCH($A176,女子登録情報!$O:$O,0))))</f>
        <v/>
      </c>
      <c r="D176" s="36" t="str">
        <f>IF($A176="","",IF($A176&lt;200000000,INDEX(男子登録情報!$N:$N,MATCH($A176,男子登録情報!$O:$O,0)),INDEX(女子登録情報!$N:$N,MATCH($A176,女子登録情報!$O:$O,0))))</f>
        <v/>
      </c>
      <c r="E176" s="36" t="str">
        <f>IF($A176="","",IF($A176&lt;200000000,INDEX(男子登録情報!$K:$K,MATCH($A176,男子登録情報!$O:$O,0)),INDEX(女子登録情報!$K:$K,MATCH($A176,女子登録情報!$O:$O,0))))</f>
        <v/>
      </c>
      <c r="F176" s="36" t="str">
        <f t="shared" si="2"/>
        <v/>
      </c>
      <c r="G176" s="36" t="str">
        <f>IF($A176="","",IF($A176&lt;200000000,INDEX(男子登録情報!$H:$H,MATCH($A176,男子登録情報!$O:$O,0)),INDEX(女子登録情報!$H:$H,MATCH($A176,女子登録情報!$O:$O,0))))</f>
        <v/>
      </c>
      <c r="H176" s="36" t="str">
        <f>IF($A176="","",IF($A176&lt;200000000,INDEX(男子登録情報!$B:$B,MATCH($A176,男子登録情報!$O:$O,0)),INDEX(女子登録情報!$B:$B,MATCH($A176,女子登録情報!$O:$O,0))))</f>
        <v/>
      </c>
      <c r="K176" s="36" t="str">
        <f>IF($A176="","",IF($A176&lt;200000000,INDEX(男子登録情報!$A:$A,MATCH($A176,男子登録情報!$O:$O,0)),INDEX(女子登録情報!$A:$A,MATCH($A176,女子登録情報!$O:$O,0))))</f>
        <v/>
      </c>
      <c r="L176" s="36" t="str">
        <f>IF($A176="","",INDEX(元マスター!$C:$C,MATCH($P176,元マスター!$AC:$AC,0)))&amp;""</f>
        <v/>
      </c>
      <c r="M176" s="36" t="str">
        <f>IF($A176="","",INDEX(元マスター!$D:$D,MATCH($P176,元マスター!$AC:$AC,0)))&amp;""</f>
        <v/>
      </c>
      <c r="N176" s="36" t="str">
        <f>IF($A176="","",INDEX(元マスター!$E:$E,MATCH($P176,元マスター!$AC:$AC,0)))&amp;""</f>
        <v/>
      </c>
      <c r="P176" s="36" t="str" cm="1">
        <f t="array" ref="P176">IFERROR(INDEX(元マスター!$AC:$AC,SMALL(IF(元マスター!$A$1:$A$400&lt;&gt;"",ROW($A$1:$A$400)),ROW())),"")</f>
        <v/>
      </c>
    </row>
    <row r="177" spans="1:16">
      <c r="A177" s="36" t="str" cm="1">
        <f t="array" ref="A177">IFERROR(INDEX(元マスター!$A:$A,SMALL(IF(元マスター!$A$1:$A$400&lt;&gt;"",ROW($A$1:$A$400)),ROW())),"")</f>
        <v/>
      </c>
      <c r="B177" s="36" t="str">
        <f>IF($A177="","",IF($A177&lt;200000000,INDEX(男子登録情報!$L:$L,MATCH($A177,男子登録情報!$O:$O,0)),INDEX(女子登録情報!$L:$L,MATCH($A177,女子登録情報!$O:$O,0))))</f>
        <v/>
      </c>
      <c r="C177" s="36" t="str">
        <f>IF($A177="","",IF($A177&lt;200000000,INDEX(男子登録情報!$E:$E,MATCH($A177,男子登録情報!$O:$O,0)),INDEX(女子登録情報!$E:$E,MATCH($A177,女子登録情報!$O:$O,0))))</f>
        <v/>
      </c>
      <c r="D177" s="36" t="str">
        <f>IF($A177="","",IF($A177&lt;200000000,INDEX(男子登録情報!$N:$N,MATCH($A177,男子登録情報!$O:$O,0)),INDEX(女子登録情報!$N:$N,MATCH($A177,女子登録情報!$O:$O,0))))</f>
        <v/>
      </c>
      <c r="E177" s="36" t="str">
        <f>IF($A177="","",IF($A177&lt;200000000,INDEX(男子登録情報!$K:$K,MATCH($A177,男子登録情報!$O:$O,0)),INDEX(女子登録情報!$K:$K,MATCH($A177,女子登録情報!$O:$O,0))))</f>
        <v/>
      </c>
      <c r="F177" s="36" t="str">
        <f t="shared" si="2"/>
        <v/>
      </c>
      <c r="G177" s="36" t="str">
        <f>IF($A177="","",IF($A177&lt;200000000,INDEX(男子登録情報!$H:$H,MATCH($A177,男子登録情報!$O:$O,0)),INDEX(女子登録情報!$H:$H,MATCH($A177,女子登録情報!$O:$O,0))))</f>
        <v/>
      </c>
      <c r="H177" s="36" t="str">
        <f>IF($A177="","",IF($A177&lt;200000000,INDEX(男子登録情報!$B:$B,MATCH($A177,男子登録情報!$O:$O,0)),INDEX(女子登録情報!$B:$B,MATCH($A177,女子登録情報!$O:$O,0))))</f>
        <v/>
      </c>
      <c r="K177" s="36" t="str">
        <f>IF($A177="","",IF($A177&lt;200000000,INDEX(男子登録情報!$A:$A,MATCH($A177,男子登録情報!$O:$O,0)),INDEX(女子登録情報!$A:$A,MATCH($A177,女子登録情報!$O:$O,0))))</f>
        <v/>
      </c>
      <c r="L177" s="36" t="str">
        <f>IF($A177="","",INDEX(元マスター!$C:$C,MATCH($P177,元マスター!$AC:$AC,0)))&amp;""</f>
        <v/>
      </c>
      <c r="M177" s="36" t="str">
        <f>IF($A177="","",INDEX(元マスター!$D:$D,MATCH($P177,元マスター!$AC:$AC,0)))&amp;""</f>
        <v/>
      </c>
      <c r="N177" s="36" t="str">
        <f>IF($A177="","",INDEX(元マスター!$E:$E,MATCH($P177,元マスター!$AC:$AC,0)))&amp;""</f>
        <v/>
      </c>
      <c r="P177" s="36" t="str" cm="1">
        <f t="array" ref="P177">IFERROR(INDEX(元マスター!$AC:$AC,SMALL(IF(元マスター!$A$1:$A$400&lt;&gt;"",ROW($A$1:$A$400)),ROW())),"")</f>
        <v/>
      </c>
    </row>
    <row r="178" spans="1:16">
      <c r="A178" s="36" t="str" cm="1">
        <f t="array" ref="A178">IFERROR(INDEX(元マスター!$A:$A,SMALL(IF(元マスター!$A$1:$A$400&lt;&gt;"",ROW($A$1:$A$400)),ROW())),"")</f>
        <v/>
      </c>
      <c r="B178" s="36" t="str">
        <f>IF($A178="","",IF($A178&lt;200000000,INDEX(男子登録情報!$L:$L,MATCH($A178,男子登録情報!$O:$O,0)),INDEX(女子登録情報!$L:$L,MATCH($A178,女子登録情報!$O:$O,0))))</f>
        <v/>
      </c>
      <c r="C178" s="36" t="str">
        <f>IF($A178="","",IF($A178&lt;200000000,INDEX(男子登録情報!$E:$E,MATCH($A178,男子登録情報!$O:$O,0)),INDEX(女子登録情報!$E:$E,MATCH($A178,女子登録情報!$O:$O,0))))</f>
        <v/>
      </c>
      <c r="D178" s="36" t="str">
        <f>IF($A178="","",IF($A178&lt;200000000,INDEX(男子登録情報!$N:$N,MATCH($A178,男子登録情報!$O:$O,0)),INDEX(女子登録情報!$N:$N,MATCH($A178,女子登録情報!$O:$O,0))))</f>
        <v/>
      </c>
      <c r="E178" s="36" t="str">
        <f>IF($A178="","",IF($A178&lt;200000000,INDEX(男子登録情報!$K:$K,MATCH($A178,男子登録情報!$O:$O,0)),INDEX(女子登録情報!$K:$K,MATCH($A178,女子登録情報!$O:$O,0))))</f>
        <v/>
      </c>
      <c r="F178" s="36" t="str">
        <f t="shared" si="2"/>
        <v/>
      </c>
      <c r="G178" s="36" t="str">
        <f>IF($A178="","",IF($A178&lt;200000000,INDEX(男子登録情報!$H:$H,MATCH($A178,男子登録情報!$O:$O,0)),INDEX(女子登録情報!$H:$H,MATCH($A178,女子登録情報!$O:$O,0))))</f>
        <v/>
      </c>
      <c r="H178" s="36" t="str">
        <f>IF($A178="","",IF($A178&lt;200000000,INDEX(男子登録情報!$B:$B,MATCH($A178,男子登録情報!$O:$O,0)),INDEX(女子登録情報!$B:$B,MATCH($A178,女子登録情報!$O:$O,0))))</f>
        <v/>
      </c>
      <c r="K178" s="36" t="str">
        <f>IF($A178="","",IF($A178&lt;200000000,INDEX(男子登録情報!$A:$A,MATCH($A178,男子登録情報!$O:$O,0)),INDEX(女子登録情報!$A:$A,MATCH($A178,女子登録情報!$O:$O,0))))</f>
        <v/>
      </c>
      <c r="L178" s="36" t="str">
        <f>IF($A178="","",INDEX(元マスター!$C:$C,MATCH($P178,元マスター!$AC:$AC,0)))&amp;""</f>
        <v/>
      </c>
      <c r="M178" s="36" t="str">
        <f>IF($A178="","",INDEX(元マスター!$D:$D,MATCH($P178,元マスター!$AC:$AC,0)))&amp;""</f>
        <v/>
      </c>
      <c r="N178" s="36" t="str">
        <f>IF($A178="","",INDEX(元マスター!$E:$E,MATCH($P178,元マスター!$AC:$AC,0)))&amp;""</f>
        <v/>
      </c>
      <c r="P178" s="36" t="str" cm="1">
        <f t="array" ref="P178">IFERROR(INDEX(元マスター!$AC:$AC,SMALL(IF(元マスター!$A$1:$A$400&lt;&gt;"",ROW($A$1:$A$400)),ROW())),"")</f>
        <v/>
      </c>
    </row>
    <row r="179" spans="1:16">
      <c r="A179" s="36" t="str" cm="1">
        <f t="array" ref="A179">IFERROR(INDEX(元マスター!$A:$A,SMALL(IF(元マスター!$A$1:$A$400&lt;&gt;"",ROW($A$1:$A$400)),ROW())),"")</f>
        <v/>
      </c>
      <c r="B179" s="36" t="str">
        <f>IF($A179="","",IF($A179&lt;200000000,INDEX(男子登録情報!$L:$L,MATCH($A179,男子登録情報!$O:$O,0)),INDEX(女子登録情報!$L:$L,MATCH($A179,女子登録情報!$O:$O,0))))</f>
        <v/>
      </c>
      <c r="C179" s="36" t="str">
        <f>IF($A179="","",IF($A179&lt;200000000,INDEX(男子登録情報!$E:$E,MATCH($A179,男子登録情報!$O:$O,0)),INDEX(女子登録情報!$E:$E,MATCH($A179,女子登録情報!$O:$O,0))))</f>
        <v/>
      </c>
      <c r="D179" s="36" t="str">
        <f>IF($A179="","",IF($A179&lt;200000000,INDEX(男子登録情報!$N:$N,MATCH($A179,男子登録情報!$O:$O,0)),INDEX(女子登録情報!$N:$N,MATCH($A179,女子登録情報!$O:$O,0))))</f>
        <v/>
      </c>
      <c r="E179" s="36" t="str">
        <f>IF($A179="","",IF($A179&lt;200000000,INDEX(男子登録情報!$K:$K,MATCH($A179,男子登録情報!$O:$O,0)),INDEX(女子登録情報!$K:$K,MATCH($A179,女子登録情報!$O:$O,0))))</f>
        <v/>
      </c>
      <c r="F179" s="36" t="str">
        <f t="shared" si="2"/>
        <v/>
      </c>
      <c r="G179" s="36" t="str">
        <f>IF($A179="","",IF($A179&lt;200000000,INDEX(男子登録情報!$H:$H,MATCH($A179,男子登録情報!$O:$O,0)),INDEX(女子登録情報!$H:$H,MATCH($A179,女子登録情報!$O:$O,0))))</f>
        <v/>
      </c>
      <c r="H179" s="36" t="str">
        <f>IF($A179="","",IF($A179&lt;200000000,INDEX(男子登録情報!$B:$B,MATCH($A179,男子登録情報!$O:$O,0)),INDEX(女子登録情報!$B:$B,MATCH($A179,女子登録情報!$O:$O,0))))</f>
        <v/>
      </c>
      <c r="K179" s="36" t="str">
        <f>IF($A179="","",IF($A179&lt;200000000,INDEX(男子登録情報!$A:$A,MATCH($A179,男子登録情報!$O:$O,0)),INDEX(女子登録情報!$A:$A,MATCH($A179,女子登録情報!$O:$O,0))))</f>
        <v/>
      </c>
      <c r="L179" s="36" t="str">
        <f>IF($A179="","",INDEX(元マスター!$C:$C,MATCH($P179,元マスター!$AC:$AC,0)))&amp;""</f>
        <v/>
      </c>
      <c r="M179" s="36" t="str">
        <f>IF($A179="","",INDEX(元マスター!$D:$D,MATCH($P179,元マスター!$AC:$AC,0)))&amp;""</f>
        <v/>
      </c>
      <c r="N179" s="36" t="str">
        <f>IF($A179="","",INDEX(元マスター!$E:$E,MATCH($P179,元マスター!$AC:$AC,0)))&amp;""</f>
        <v/>
      </c>
      <c r="P179" s="36" t="str" cm="1">
        <f t="array" ref="P179">IFERROR(INDEX(元マスター!$AC:$AC,SMALL(IF(元マスター!$A$1:$A$400&lt;&gt;"",ROW($A$1:$A$400)),ROW())),"")</f>
        <v/>
      </c>
    </row>
    <row r="180" spans="1:16">
      <c r="A180" s="36" t="str" cm="1">
        <f t="array" ref="A180">IFERROR(INDEX(元マスター!$A:$A,SMALL(IF(元マスター!$A$1:$A$400&lt;&gt;"",ROW($A$1:$A$400)),ROW())),"")</f>
        <v/>
      </c>
      <c r="B180" s="36" t="str">
        <f>IF($A180="","",IF($A180&lt;200000000,INDEX(男子登録情報!$L:$L,MATCH($A180,男子登録情報!$O:$O,0)),INDEX(女子登録情報!$L:$L,MATCH($A180,女子登録情報!$O:$O,0))))</f>
        <v/>
      </c>
      <c r="C180" s="36" t="str">
        <f>IF($A180="","",IF($A180&lt;200000000,INDEX(男子登録情報!$E:$E,MATCH($A180,男子登録情報!$O:$O,0)),INDEX(女子登録情報!$E:$E,MATCH($A180,女子登録情報!$O:$O,0))))</f>
        <v/>
      </c>
      <c r="D180" s="36" t="str">
        <f>IF($A180="","",IF($A180&lt;200000000,INDEX(男子登録情報!$N:$N,MATCH($A180,男子登録情報!$O:$O,0)),INDEX(女子登録情報!$N:$N,MATCH($A180,女子登録情報!$O:$O,0))))</f>
        <v/>
      </c>
      <c r="E180" s="36" t="str">
        <f>IF($A180="","",IF($A180&lt;200000000,INDEX(男子登録情報!$K:$K,MATCH($A180,男子登録情報!$O:$O,0)),INDEX(女子登録情報!$K:$K,MATCH($A180,女子登録情報!$O:$O,0))))</f>
        <v/>
      </c>
      <c r="F180" s="36" t="str">
        <f t="shared" si="2"/>
        <v/>
      </c>
      <c r="G180" s="36" t="str">
        <f>IF($A180="","",IF($A180&lt;200000000,INDEX(男子登録情報!$H:$H,MATCH($A180,男子登録情報!$O:$O,0)),INDEX(女子登録情報!$H:$H,MATCH($A180,女子登録情報!$O:$O,0))))</f>
        <v/>
      </c>
      <c r="H180" s="36" t="str">
        <f>IF($A180="","",IF($A180&lt;200000000,INDEX(男子登録情報!$B:$B,MATCH($A180,男子登録情報!$O:$O,0)),INDEX(女子登録情報!$B:$B,MATCH($A180,女子登録情報!$O:$O,0))))</f>
        <v/>
      </c>
      <c r="K180" s="36" t="str">
        <f>IF($A180="","",IF($A180&lt;200000000,INDEX(男子登録情報!$A:$A,MATCH($A180,男子登録情報!$O:$O,0)),INDEX(女子登録情報!$A:$A,MATCH($A180,女子登録情報!$O:$O,0))))</f>
        <v/>
      </c>
      <c r="L180" s="36" t="str">
        <f>IF($A180="","",INDEX(元マスター!$C:$C,MATCH($P180,元マスター!$AC:$AC,0)))&amp;""</f>
        <v/>
      </c>
      <c r="M180" s="36" t="str">
        <f>IF($A180="","",INDEX(元マスター!$D:$D,MATCH($P180,元マスター!$AC:$AC,0)))&amp;""</f>
        <v/>
      </c>
      <c r="N180" s="36" t="str">
        <f>IF($A180="","",INDEX(元マスター!$E:$E,MATCH($P180,元マスター!$AC:$AC,0)))&amp;""</f>
        <v/>
      </c>
      <c r="P180" s="36" t="str" cm="1">
        <f t="array" ref="P180">IFERROR(INDEX(元マスター!$AC:$AC,SMALL(IF(元マスター!$A$1:$A$400&lt;&gt;"",ROW($A$1:$A$400)),ROW())),"")</f>
        <v/>
      </c>
    </row>
    <row r="181" spans="1:16">
      <c r="A181" s="36" t="str" cm="1">
        <f t="array" ref="A181">IFERROR(INDEX(元マスター!$A:$A,SMALL(IF(元マスター!$A$1:$A$400&lt;&gt;"",ROW($A$1:$A$400)),ROW())),"")</f>
        <v/>
      </c>
      <c r="B181" s="36" t="str">
        <f>IF($A181="","",IF($A181&lt;200000000,INDEX(男子登録情報!$L:$L,MATCH($A181,男子登録情報!$O:$O,0)),INDEX(女子登録情報!$L:$L,MATCH($A181,女子登録情報!$O:$O,0))))</f>
        <v/>
      </c>
      <c r="C181" s="36" t="str">
        <f>IF($A181="","",IF($A181&lt;200000000,INDEX(男子登録情報!$E:$E,MATCH($A181,男子登録情報!$O:$O,0)),INDEX(女子登録情報!$E:$E,MATCH($A181,女子登録情報!$O:$O,0))))</f>
        <v/>
      </c>
      <c r="D181" s="36" t="str">
        <f>IF($A181="","",IF($A181&lt;200000000,INDEX(男子登録情報!$N:$N,MATCH($A181,男子登録情報!$O:$O,0)),INDEX(女子登録情報!$N:$N,MATCH($A181,女子登録情報!$O:$O,0))))</f>
        <v/>
      </c>
      <c r="E181" s="36" t="str">
        <f>IF($A181="","",IF($A181&lt;200000000,INDEX(男子登録情報!$K:$K,MATCH($A181,男子登録情報!$O:$O,0)),INDEX(女子登録情報!$K:$K,MATCH($A181,女子登録情報!$O:$O,0))))</f>
        <v/>
      </c>
      <c r="F181" s="36" t="str">
        <f t="shared" si="2"/>
        <v/>
      </c>
      <c r="G181" s="36" t="str">
        <f>IF($A181="","",IF($A181&lt;200000000,INDEX(男子登録情報!$H:$H,MATCH($A181,男子登録情報!$O:$O,0)),INDEX(女子登録情報!$H:$H,MATCH($A181,女子登録情報!$O:$O,0))))</f>
        <v/>
      </c>
      <c r="H181" s="36" t="str">
        <f>IF($A181="","",IF($A181&lt;200000000,INDEX(男子登録情報!$B:$B,MATCH($A181,男子登録情報!$O:$O,0)),INDEX(女子登録情報!$B:$B,MATCH($A181,女子登録情報!$O:$O,0))))</f>
        <v/>
      </c>
      <c r="K181" s="36" t="str">
        <f>IF($A181="","",IF($A181&lt;200000000,INDEX(男子登録情報!$A:$A,MATCH($A181,男子登録情報!$O:$O,0)),INDEX(女子登録情報!$A:$A,MATCH($A181,女子登録情報!$O:$O,0))))</f>
        <v/>
      </c>
      <c r="L181" s="36" t="str">
        <f>IF($A181="","",INDEX(元マスター!$C:$C,MATCH($P181,元マスター!$AC:$AC,0)))&amp;""</f>
        <v/>
      </c>
      <c r="M181" s="36" t="str">
        <f>IF($A181="","",INDEX(元マスター!$D:$D,MATCH($P181,元マスター!$AC:$AC,0)))&amp;""</f>
        <v/>
      </c>
      <c r="N181" s="36" t="str">
        <f>IF($A181="","",INDEX(元マスター!$E:$E,MATCH($P181,元マスター!$AC:$AC,0)))&amp;""</f>
        <v/>
      </c>
      <c r="P181" s="36" t="str" cm="1">
        <f t="array" ref="P181">IFERROR(INDEX(元マスター!$AC:$AC,SMALL(IF(元マスター!$A$1:$A$400&lt;&gt;"",ROW($A$1:$A$400)),ROW())),"")</f>
        <v/>
      </c>
    </row>
    <row r="182" spans="1:16">
      <c r="A182" s="36" t="str" cm="1">
        <f t="array" ref="A182">IFERROR(INDEX(元マスター!$A:$A,SMALL(IF(元マスター!$A$1:$A$400&lt;&gt;"",ROW($A$1:$A$400)),ROW())),"")</f>
        <v/>
      </c>
      <c r="B182" s="36" t="str">
        <f>IF($A182="","",IF($A182&lt;200000000,INDEX(男子登録情報!$L:$L,MATCH($A182,男子登録情報!$O:$O,0)),INDEX(女子登録情報!$L:$L,MATCH($A182,女子登録情報!$O:$O,0))))</f>
        <v/>
      </c>
      <c r="C182" s="36" t="str">
        <f>IF($A182="","",IF($A182&lt;200000000,INDEX(男子登録情報!$E:$E,MATCH($A182,男子登録情報!$O:$O,0)),INDEX(女子登録情報!$E:$E,MATCH($A182,女子登録情報!$O:$O,0))))</f>
        <v/>
      </c>
      <c r="D182" s="36" t="str">
        <f>IF($A182="","",IF($A182&lt;200000000,INDEX(男子登録情報!$N:$N,MATCH($A182,男子登録情報!$O:$O,0)),INDEX(女子登録情報!$N:$N,MATCH($A182,女子登録情報!$O:$O,0))))</f>
        <v/>
      </c>
      <c r="E182" s="36" t="str">
        <f>IF($A182="","",IF($A182&lt;200000000,INDEX(男子登録情報!$K:$K,MATCH($A182,男子登録情報!$O:$O,0)),INDEX(女子登録情報!$K:$K,MATCH($A182,女子登録情報!$O:$O,0))))</f>
        <v/>
      </c>
      <c r="F182" s="36" t="str">
        <f t="shared" si="2"/>
        <v/>
      </c>
      <c r="G182" s="36" t="str">
        <f>IF($A182="","",IF($A182&lt;200000000,INDEX(男子登録情報!$H:$H,MATCH($A182,男子登録情報!$O:$O,0)),INDEX(女子登録情報!$H:$H,MATCH($A182,女子登録情報!$O:$O,0))))</f>
        <v/>
      </c>
      <c r="H182" s="36" t="str">
        <f>IF($A182="","",IF($A182&lt;200000000,INDEX(男子登録情報!$B:$B,MATCH($A182,男子登録情報!$O:$O,0)),INDEX(女子登録情報!$B:$B,MATCH($A182,女子登録情報!$O:$O,0))))</f>
        <v/>
      </c>
      <c r="K182" s="36" t="str">
        <f>IF($A182="","",IF($A182&lt;200000000,INDEX(男子登録情報!$A:$A,MATCH($A182,男子登録情報!$O:$O,0)),INDEX(女子登録情報!$A:$A,MATCH($A182,女子登録情報!$O:$O,0))))</f>
        <v/>
      </c>
      <c r="L182" s="36" t="str">
        <f>IF($A182="","",INDEX(元マスター!$C:$C,MATCH($P182,元マスター!$AC:$AC,0)))&amp;""</f>
        <v/>
      </c>
      <c r="M182" s="36" t="str">
        <f>IF($A182="","",INDEX(元マスター!$D:$D,MATCH($P182,元マスター!$AC:$AC,0)))&amp;""</f>
        <v/>
      </c>
      <c r="N182" s="36" t="str">
        <f>IF($A182="","",INDEX(元マスター!$E:$E,MATCH($P182,元マスター!$AC:$AC,0)))&amp;""</f>
        <v/>
      </c>
      <c r="P182" s="36" t="str" cm="1">
        <f t="array" ref="P182">IFERROR(INDEX(元マスター!$AC:$AC,SMALL(IF(元マスター!$A$1:$A$400&lt;&gt;"",ROW($A$1:$A$400)),ROW())),"")</f>
        <v/>
      </c>
    </row>
    <row r="183" spans="1:16">
      <c r="A183" s="36" t="str" cm="1">
        <f t="array" ref="A183">IFERROR(INDEX(元マスター!$A:$A,SMALL(IF(元マスター!$A$1:$A$400&lt;&gt;"",ROW($A$1:$A$400)),ROW())),"")</f>
        <v/>
      </c>
      <c r="B183" s="36" t="str">
        <f>IF($A183="","",IF($A183&lt;200000000,INDEX(男子登録情報!$L:$L,MATCH($A183,男子登録情報!$O:$O,0)),INDEX(女子登録情報!$L:$L,MATCH($A183,女子登録情報!$O:$O,0))))</f>
        <v/>
      </c>
      <c r="C183" s="36" t="str">
        <f>IF($A183="","",IF($A183&lt;200000000,INDEX(男子登録情報!$E:$E,MATCH($A183,男子登録情報!$O:$O,0)),INDEX(女子登録情報!$E:$E,MATCH($A183,女子登録情報!$O:$O,0))))</f>
        <v/>
      </c>
      <c r="D183" s="36" t="str">
        <f>IF($A183="","",IF($A183&lt;200000000,INDEX(男子登録情報!$N:$N,MATCH($A183,男子登録情報!$O:$O,0)),INDEX(女子登録情報!$N:$N,MATCH($A183,女子登録情報!$O:$O,0))))</f>
        <v/>
      </c>
      <c r="E183" s="36" t="str">
        <f>IF($A183="","",IF($A183&lt;200000000,INDEX(男子登録情報!$K:$K,MATCH($A183,男子登録情報!$O:$O,0)),INDEX(女子登録情報!$K:$K,MATCH($A183,女子登録情報!$O:$O,0))))</f>
        <v/>
      </c>
      <c r="F183" s="36" t="str">
        <f t="shared" si="2"/>
        <v/>
      </c>
      <c r="G183" s="36" t="str">
        <f>IF($A183="","",IF($A183&lt;200000000,INDEX(男子登録情報!$H:$H,MATCH($A183,男子登録情報!$O:$O,0)),INDEX(女子登録情報!$H:$H,MATCH($A183,女子登録情報!$O:$O,0))))</f>
        <v/>
      </c>
      <c r="H183" s="36" t="str">
        <f>IF($A183="","",IF($A183&lt;200000000,INDEX(男子登録情報!$B:$B,MATCH($A183,男子登録情報!$O:$O,0)),INDEX(女子登録情報!$B:$B,MATCH($A183,女子登録情報!$O:$O,0))))</f>
        <v/>
      </c>
      <c r="K183" s="36" t="str">
        <f>IF($A183="","",IF($A183&lt;200000000,INDEX(男子登録情報!$A:$A,MATCH($A183,男子登録情報!$O:$O,0)),INDEX(女子登録情報!$A:$A,MATCH($A183,女子登録情報!$O:$O,0))))</f>
        <v/>
      </c>
      <c r="L183" s="36" t="str">
        <f>IF($A183="","",INDEX(元マスター!$C:$C,MATCH($P183,元マスター!$AC:$AC,0)))&amp;""</f>
        <v/>
      </c>
      <c r="M183" s="36" t="str">
        <f>IF($A183="","",INDEX(元マスター!$D:$D,MATCH($P183,元マスター!$AC:$AC,0)))&amp;""</f>
        <v/>
      </c>
      <c r="N183" s="36" t="str">
        <f>IF($A183="","",INDEX(元マスター!$E:$E,MATCH($P183,元マスター!$AC:$AC,0)))&amp;""</f>
        <v/>
      </c>
      <c r="P183" s="36" t="str" cm="1">
        <f t="array" ref="P183">IFERROR(INDEX(元マスター!$AC:$AC,SMALL(IF(元マスター!$A$1:$A$400&lt;&gt;"",ROW($A$1:$A$400)),ROW())),"")</f>
        <v/>
      </c>
    </row>
    <row r="184" spans="1:16">
      <c r="A184" s="36" t="str" cm="1">
        <f t="array" ref="A184">IFERROR(INDEX(元マスター!$A:$A,SMALL(IF(元マスター!$A$1:$A$400&lt;&gt;"",ROW($A$1:$A$400)),ROW())),"")</f>
        <v/>
      </c>
      <c r="B184" s="36" t="str">
        <f>IF($A184="","",IF($A184&lt;200000000,INDEX(男子登録情報!$L:$L,MATCH($A184,男子登録情報!$O:$O,0)),INDEX(女子登録情報!$L:$L,MATCH($A184,女子登録情報!$O:$O,0))))</f>
        <v/>
      </c>
      <c r="C184" s="36" t="str">
        <f>IF($A184="","",IF($A184&lt;200000000,INDEX(男子登録情報!$E:$E,MATCH($A184,男子登録情報!$O:$O,0)),INDEX(女子登録情報!$E:$E,MATCH($A184,女子登録情報!$O:$O,0))))</f>
        <v/>
      </c>
      <c r="D184" s="36" t="str">
        <f>IF($A184="","",IF($A184&lt;200000000,INDEX(男子登録情報!$N:$N,MATCH($A184,男子登録情報!$O:$O,0)),INDEX(女子登録情報!$N:$N,MATCH($A184,女子登録情報!$O:$O,0))))</f>
        <v/>
      </c>
      <c r="E184" s="36" t="str">
        <f>IF($A184="","",IF($A184&lt;200000000,INDEX(男子登録情報!$K:$K,MATCH($A184,男子登録情報!$O:$O,0)),INDEX(女子登録情報!$K:$K,MATCH($A184,女子登録情報!$O:$O,0))))</f>
        <v/>
      </c>
      <c r="F184" s="36" t="str">
        <f t="shared" si="2"/>
        <v/>
      </c>
      <c r="G184" s="36" t="str">
        <f>IF($A184="","",IF($A184&lt;200000000,INDEX(男子登録情報!$H:$H,MATCH($A184,男子登録情報!$O:$O,0)),INDEX(女子登録情報!$H:$H,MATCH($A184,女子登録情報!$O:$O,0))))</f>
        <v/>
      </c>
      <c r="H184" s="36" t="str">
        <f>IF($A184="","",IF($A184&lt;200000000,INDEX(男子登録情報!$B:$B,MATCH($A184,男子登録情報!$O:$O,0)),INDEX(女子登録情報!$B:$B,MATCH($A184,女子登録情報!$O:$O,0))))</f>
        <v/>
      </c>
      <c r="K184" s="36" t="str">
        <f>IF($A184="","",IF($A184&lt;200000000,INDEX(男子登録情報!$A:$A,MATCH($A184,男子登録情報!$O:$O,0)),INDEX(女子登録情報!$A:$A,MATCH($A184,女子登録情報!$O:$O,0))))</f>
        <v/>
      </c>
      <c r="L184" s="36" t="str">
        <f>IF($A184="","",INDEX(元マスター!$C:$C,MATCH($P184,元マスター!$AC:$AC,0)))&amp;""</f>
        <v/>
      </c>
      <c r="M184" s="36" t="str">
        <f>IF($A184="","",INDEX(元マスター!$D:$D,MATCH($P184,元マスター!$AC:$AC,0)))&amp;""</f>
        <v/>
      </c>
      <c r="N184" s="36" t="str">
        <f>IF($A184="","",INDEX(元マスター!$E:$E,MATCH($P184,元マスター!$AC:$AC,0)))&amp;""</f>
        <v/>
      </c>
      <c r="P184" s="36" t="str" cm="1">
        <f t="array" ref="P184">IFERROR(INDEX(元マスター!$AC:$AC,SMALL(IF(元マスター!$A$1:$A$400&lt;&gt;"",ROW($A$1:$A$400)),ROW())),"")</f>
        <v/>
      </c>
    </row>
    <row r="185" spans="1:16">
      <c r="A185" s="36" t="str" cm="1">
        <f t="array" ref="A185">IFERROR(INDEX(元マスター!$A:$A,SMALL(IF(元マスター!$A$1:$A$400&lt;&gt;"",ROW($A$1:$A$400)),ROW())),"")</f>
        <v/>
      </c>
      <c r="B185" s="36" t="str">
        <f>IF($A185="","",IF($A185&lt;200000000,INDEX(男子登録情報!$L:$L,MATCH($A185,男子登録情報!$O:$O,0)),INDEX(女子登録情報!$L:$L,MATCH($A185,女子登録情報!$O:$O,0))))</f>
        <v/>
      </c>
      <c r="C185" s="36" t="str">
        <f>IF($A185="","",IF($A185&lt;200000000,INDEX(男子登録情報!$E:$E,MATCH($A185,男子登録情報!$O:$O,0)),INDEX(女子登録情報!$E:$E,MATCH($A185,女子登録情報!$O:$O,0))))</f>
        <v/>
      </c>
      <c r="D185" s="36" t="str">
        <f>IF($A185="","",IF($A185&lt;200000000,INDEX(男子登録情報!$N:$N,MATCH($A185,男子登録情報!$O:$O,0)),INDEX(女子登録情報!$N:$N,MATCH($A185,女子登録情報!$O:$O,0))))</f>
        <v/>
      </c>
      <c r="E185" s="36" t="str">
        <f>IF($A185="","",IF($A185&lt;200000000,INDEX(男子登録情報!$K:$K,MATCH($A185,男子登録情報!$O:$O,0)),INDEX(女子登録情報!$K:$K,MATCH($A185,女子登録情報!$O:$O,0))))</f>
        <v/>
      </c>
      <c r="F185" s="36" t="str">
        <f t="shared" si="2"/>
        <v/>
      </c>
      <c r="G185" s="36" t="str">
        <f>IF($A185="","",IF($A185&lt;200000000,INDEX(男子登録情報!$H:$H,MATCH($A185,男子登録情報!$O:$O,0)),INDEX(女子登録情報!$H:$H,MATCH($A185,女子登録情報!$O:$O,0))))</f>
        <v/>
      </c>
      <c r="H185" s="36" t="str">
        <f>IF($A185="","",IF($A185&lt;200000000,INDEX(男子登録情報!$B:$B,MATCH($A185,男子登録情報!$O:$O,0)),INDEX(女子登録情報!$B:$B,MATCH($A185,女子登録情報!$O:$O,0))))</f>
        <v/>
      </c>
      <c r="K185" s="36" t="str">
        <f>IF($A185="","",IF($A185&lt;200000000,INDEX(男子登録情報!$A:$A,MATCH($A185,男子登録情報!$O:$O,0)),INDEX(女子登録情報!$A:$A,MATCH($A185,女子登録情報!$O:$O,0))))</f>
        <v/>
      </c>
      <c r="L185" s="36" t="str">
        <f>IF($A185="","",INDEX(元マスター!$C:$C,MATCH($P185,元マスター!$AC:$AC,0)))&amp;""</f>
        <v/>
      </c>
      <c r="M185" s="36" t="str">
        <f>IF($A185="","",INDEX(元マスター!$D:$D,MATCH($P185,元マスター!$AC:$AC,0)))&amp;""</f>
        <v/>
      </c>
      <c r="N185" s="36" t="str">
        <f>IF($A185="","",INDEX(元マスター!$E:$E,MATCH($P185,元マスター!$AC:$AC,0)))&amp;""</f>
        <v/>
      </c>
      <c r="P185" s="36" t="str" cm="1">
        <f t="array" ref="P185">IFERROR(INDEX(元マスター!$AC:$AC,SMALL(IF(元マスター!$A$1:$A$400&lt;&gt;"",ROW($A$1:$A$400)),ROW())),"")</f>
        <v/>
      </c>
    </row>
    <row r="186" spans="1:16">
      <c r="A186" s="36" t="str" cm="1">
        <f t="array" ref="A186">IFERROR(INDEX(元マスター!$A:$A,SMALL(IF(元マスター!$A$1:$A$400&lt;&gt;"",ROW($A$1:$A$400)),ROW())),"")</f>
        <v/>
      </c>
      <c r="B186" s="36" t="str">
        <f>IF($A186="","",IF($A186&lt;200000000,INDEX(男子登録情報!$L:$L,MATCH($A186,男子登録情報!$O:$O,0)),INDEX(女子登録情報!$L:$L,MATCH($A186,女子登録情報!$O:$O,0))))</f>
        <v/>
      </c>
      <c r="C186" s="36" t="str">
        <f>IF($A186="","",IF($A186&lt;200000000,INDEX(男子登録情報!$E:$E,MATCH($A186,男子登録情報!$O:$O,0)),INDEX(女子登録情報!$E:$E,MATCH($A186,女子登録情報!$O:$O,0))))</f>
        <v/>
      </c>
      <c r="D186" s="36" t="str">
        <f>IF($A186="","",IF($A186&lt;200000000,INDEX(男子登録情報!$N:$N,MATCH($A186,男子登録情報!$O:$O,0)),INDEX(女子登録情報!$N:$N,MATCH($A186,女子登録情報!$O:$O,0))))</f>
        <v/>
      </c>
      <c r="E186" s="36" t="str">
        <f>IF($A186="","",IF($A186&lt;200000000,INDEX(男子登録情報!$K:$K,MATCH($A186,男子登録情報!$O:$O,0)),INDEX(女子登録情報!$K:$K,MATCH($A186,女子登録情報!$O:$O,0))))</f>
        <v/>
      </c>
      <c r="F186" s="36" t="str">
        <f t="shared" si="2"/>
        <v/>
      </c>
      <c r="G186" s="36" t="str">
        <f>IF($A186="","",IF($A186&lt;200000000,INDEX(男子登録情報!$H:$H,MATCH($A186,男子登録情報!$O:$O,0)),INDEX(女子登録情報!$H:$H,MATCH($A186,女子登録情報!$O:$O,0))))</f>
        <v/>
      </c>
      <c r="H186" s="36" t="str">
        <f>IF($A186="","",IF($A186&lt;200000000,INDEX(男子登録情報!$B:$B,MATCH($A186,男子登録情報!$O:$O,0)),INDEX(女子登録情報!$B:$B,MATCH($A186,女子登録情報!$O:$O,0))))</f>
        <v/>
      </c>
      <c r="K186" s="36" t="str">
        <f>IF($A186="","",IF($A186&lt;200000000,INDEX(男子登録情報!$A:$A,MATCH($A186,男子登録情報!$O:$O,0)),INDEX(女子登録情報!$A:$A,MATCH($A186,女子登録情報!$O:$O,0))))</f>
        <v/>
      </c>
      <c r="L186" s="36" t="str">
        <f>IF($A186="","",INDEX(元マスター!$C:$C,MATCH($P186,元マスター!$AC:$AC,0)))&amp;""</f>
        <v/>
      </c>
      <c r="M186" s="36" t="str">
        <f>IF($A186="","",INDEX(元マスター!$D:$D,MATCH($P186,元マスター!$AC:$AC,0)))&amp;""</f>
        <v/>
      </c>
      <c r="N186" s="36" t="str">
        <f>IF($A186="","",INDEX(元マスター!$E:$E,MATCH($P186,元マスター!$AC:$AC,0)))&amp;""</f>
        <v/>
      </c>
      <c r="P186" s="36" t="str" cm="1">
        <f t="array" ref="P186">IFERROR(INDEX(元マスター!$AC:$AC,SMALL(IF(元マスター!$A$1:$A$400&lt;&gt;"",ROW($A$1:$A$400)),ROW())),"")</f>
        <v/>
      </c>
    </row>
    <row r="187" spans="1:16">
      <c r="A187" s="36" t="str" cm="1">
        <f t="array" ref="A187">IFERROR(INDEX(元マスター!$A:$A,SMALL(IF(元マスター!$A$1:$A$400&lt;&gt;"",ROW($A$1:$A$400)),ROW())),"")</f>
        <v/>
      </c>
      <c r="B187" s="36" t="str">
        <f>IF($A187="","",IF($A187&lt;200000000,INDEX(男子登録情報!$L:$L,MATCH($A187,男子登録情報!$O:$O,0)),INDEX(女子登録情報!$L:$L,MATCH($A187,女子登録情報!$O:$O,0))))</f>
        <v/>
      </c>
      <c r="C187" s="36" t="str">
        <f>IF($A187="","",IF($A187&lt;200000000,INDEX(男子登録情報!$E:$E,MATCH($A187,男子登録情報!$O:$O,0)),INDEX(女子登録情報!$E:$E,MATCH($A187,女子登録情報!$O:$O,0))))</f>
        <v/>
      </c>
      <c r="D187" s="36" t="str">
        <f>IF($A187="","",IF($A187&lt;200000000,INDEX(男子登録情報!$N:$N,MATCH($A187,男子登録情報!$O:$O,0)),INDEX(女子登録情報!$N:$N,MATCH($A187,女子登録情報!$O:$O,0))))</f>
        <v/>
      </c>
      <c r="E187" s="36" t="str">
        <f>IF($A187="","",IF($A187&lt;200000000,INDEX(男子登録情報!$K:$K,MATCH($A187,男子登録情報!$O:$O,0)),INDEX(女子登録情報!$K:$K,MATCH($A187,女子登録情報!$O:$O,0))))</f>
        <v/>
      </c>
      <c r="F187" s="36" t="str">
        <f t="shared" si="2"/>
        <v/>
      </c>
      <c r="G187" s="36" t="str">
        <f>IF($A187="","",IF($A187&lt;200000000,INDEX(男子登録情報!$H:$H,MATCH($A187,男子登録情報!$O:$O,0)),INDEX(女子登録情報!$H:$H,MATCH($A187,女子登録情報!$O:$O,0))))</f>
        <v/>
      </c>
      <c r="H187" s="36" t="str">
        <f>IF($A187="","",IF($A187&lt;200000000,INDEX(男子登録情報!$B:$B,MATCH($A187,男子登録情報!$O:$O,0)),INDEX(女子登録情報!$B:$B,MATCH($A187,女子登録情報!$O:$O,0))))</f>
        <v/>
      </c>
      <c r="K187" s="36" t="str">
        <f>IF($A187="","",IF($A187&lt;200000000,INDEX(男子登録情報!$A:$A,MATCH($A187,男子登録情報!$O:$O,0)),INDEX(女子登録情報!$A:$A,MATCH($A187,女子登録情報!$O:$O,0))))</f>
        <v/>
      </c>
      <c r="L187" s="36" t="str">
        <f>IF($A187="","",INDEX(元マスター!$C:$C,MATCH($P187,元マスター!$AC:$AC,0)))&amp;""</f>
        <v/>
      </c>
      <c r="M187" s="36" t="str">
        <f>IF($A187="","",INDEX(元マスター!$D:$D,MATCH($P187,元マスター!$AC:$AC,0)))&amp;""</f>
        <v/>
      </c>
      <c r="N187" s="36" t="str">
        <f>IF($A187="","",INDEX(元マスター!$E:$E,MATCH($P187,元マスター!$AC:$AC,0)))&amp;""</f>
        <v/>
      </c>
      <c r="P187" s="36" t="str" cm="1">
        <f t="array" ref="P187">IFERROR(INDEX(元マスター!$AC:$AC,SMALL(IF(元マスター!$A$1:$A$400&lt;&gt;"",ROW($A$1:$A$400)),ROW())),"")</f>
        <v/>
      </c>
    </row>
    <row r="188" spans="1:16">
      <c r="A188" s="36" t="str" cm="1">
        <f t="array" ref="A188">IFERROR(INDEX(元マスター!$A:$A,SMALL(IF(元マスター!$A$1:$A$400&lt;&gt;"",ROW($A$1:$A$400)),ROW())),"")</f>
        <v/>
      </c>
      <c r="B188" s="36" t="str">
        <f>IF($A188="","",IF($A188&lt;200000000,INDEX(男子登録情報!$L:$L,MATCH($A188,男子登録情報!$O:$O,0)),INDEX(女子登録情報!$L:$L,MATCH($A188,女子登録情報!$O:$O,0))))</f>
        <v/>
      </c>
      <c r="C188" s="36" t="str">
        <f>IF($A188="","",IF($A188&lt;200000000,INDEX(男子登録情報!$E:$E,MATCH($A188,男子登録情報!$O:$O,0)),INDEX(女子登録情報!$E:$E,MATCH($A188,女子登録情報!$O:$O,0))))</f>
        <v/>
      </c>
      <c r="D188" s="36" t="str">
        <f>IF($A188="","",IF($A188&lt;200000000,INDEX(男子登録情報!$N:$N,MATCH($A188,男子登録情報!$O:$O,0)),INDEX(女子登録情報!$N:$N,MATCH($A188,女子登録情報!$O:$O,0))))</f>
        <v/>
      </c>
      <c r="E188" s="36" t="str">
        <f>IF($A188="","",IF($A188&lt;200000000,INDEX(男子登録情報!$K:$K,MATCH($A188,男子登録情報!$O:$O,0)),INDEX(女子登録情報!$K:$K,MATCH($A188,女子登録情報!$O:$O,0))))</f>
        <v/>
      </c>
      <c r="F188" s="36" t="str">
        <f t="shared" si="2"/>
        <v/>
      </c>
      <c r="G188" s="36" t="str">
        <f>IF($A188="","",IF($A188&lt;200000000,INDEX(男子登録情報!$H:$H,MATCH($A188,男子登録情報!$O:$O,0)),INDEX(女子登録情報!$H:$H,MATCH($A188,女子登録情報!$O:$O,0))))</f>
        <v/>
      </c>
      <c r="H188" s="36" t="str">
        <f>IF($A188="","",IF($A188&lt;200000000,INDEX(男子登録情報!$B:$B,MATCH($A188,男子登録情報!$O:$O,0)),INDEX(女子登録情報!$B:$B,MATCH($A188,女子登録情報!$O:$O,0))))</f>
        <v/>
      </c>
      <c r="K188" s="36" t="str">
        <f>IF($A188="","",IF($A188&lt;200000000,INDEX(男子登録情報!$A:$A,MATCH($A188,男子登録情報!$O:$O,0)),INDEX(女子登録情報!$A:$A,MATCH($A188,女子登録情報!$O:$O,0))))</f>
        <v/>
      </c>
      <c r="L188" s="36" t="str">
        <f>IF($A188="","",INDEX(元マスター!$C:$C,MATCH($P188,元マスター!$AC:$AC,0)))&amp;""</f>
        <v/>
      </c>
      <c r="M188" s="36" t="str">
        <f>IF($A188="","",INDEX(元マスター!$D:$D,MATCH($P188,元マスター!$AC:$AC,0)))&amp;""</f>
        <v/>
      </c>
      <c r="N188" s="36" t="str">
        <f>IF($A188="","",INDEX(元マスター!$E:$E,MATCH($P188,元マスター!$AC:$AC,0)))&amp;""</f>
        <v/>
      </c>
      <c r="P188" s="36" t="str" cm="1">
        <f t="array" ref="P188">IFERROR(INDEX(元マスター!$AC:$AC,SMALL(IF(元マスター!$A$1:$A$400&lt;&gt;"",ROW($A$1:$A$400)),ROW())),"")</f>
        <v/>
      </c>
    </row>
    <row r="189" spans="1:16">
      <c r="A189" s="36" t="str" cm="1">
        <f t="array" ref="A189">IFERROR(INDEX(元マスター!$A:$A,SMALL(IF(元マスター!$A$1:$A$400&lt;&gt;"",ROW($A$1:$A$400)),ROW())),"")</f>
        <v/>
      </c>
      <c r="B189" s="36" t="str">
        <f>IF($A189="","",IF($A189&lt;200000000,INDEX(男子登録情報!$L:$L,MATCH($A189,男子登録情報!$O:$O,0)),INDEX(女子登録情報!$L:$L,MATCH($A189,女子登録情報!$O:$O,0))))</f>
        <v/>
      </c>
      <c r="C189" s="36" t="str">
        <f>IF($A189="","",IF($A189&lt;200000000,INDEX(男子登録情報!$E:$E,MATCH($A189,男子登録情報!$O:$O,0)),INDEX(女子登録情報!$E:$E,MATCH($A189,女子登録情報!$O:$O,0))))</f>
        <v/>
      </c>
      <c r="D189" s="36" t="str">
        <f>IF($A189="","",IF($A189&lt;200000000,INDEX(男子登録情報!$N:$N,MATCH($A189,男子登録情報!$O:$O,0)),INDEX(女子登録情報!$N:$N,MATCH($A189,女子登録情報!$O:$O,0))))</f>
        <v/>
      </c>
      <c r="E189" s="36" t="str">
        <f>IF($A189="","",IF($A189&lt;200000000,INDEX(男子登録情報!$K:$K,MATCH($A189,男子登録情報!$O:$O,0)),INDEX(女子登録情報!$K:$K,MATCH($A189,女子登録情報!$O:$O,0))))</f>
        <v/>
      </c>
      <c r="F189" s="36" t="str">
        <f t="shared" si="2"/>
        <v/>
      </c>
      <c r="G189" s="36" t="str">
        <f>IF($A189="","",IF($A189&lt;200000000,INDEX(男子登録情報!$H:$H,MATCH($A189,男子登録情報!$O:$O,0)),INDEX(女子登録情報!$H:$H,MATCH($A189,女子登録情報!$O:$O,0))))</f>
        <v/>
      </c>
      <c r="H189" s="36" t="str">
        <f>IF($A189="","",IF($A189&lt;200000000,INDEX(男子登録情報!$B:$B,MATCH($A189,男子登録情報!$O:$O,0)),INDEX(女子登録情報!$B:$B,MATCH($A189,女子登録情報!$O:$O,0))))</f>
        <v/>
      </c>
      <c r="K189" s="36" t="str">
        <f>IF($A189="","",IF($A189&lt;200000000,INDEX(男子登録情報!$A:$A,MATCH($A189,男子登録情報!$O:$O,0)),INDEX(女子登録情報!$A:$A,MATCH($A189,女子登録情報!$O:$O,0))))</f>
        <v/>
      </c>
      <c r="L189" s="36" t="str">
        <f>IF($A189="","",INDEX(元マスター!$C:$C,MATCH($P189,元マスター!$AC:$AC,0)))&amp;""</f>
        <v/>
      </c>
      <c r="M189" s="36" t="str">
        <f>IF($A189="","",INDEX(元マスター!$D:$D,MATCH($P189,元マスター!$AC:$AC,0)))&amp;""</f>
        <v/>
      </c>
      <c r="N189" s="36" t="str">
        <f>IF($A189="","",INDEX(元マスター!$E:$E,MATCH($P189,元マスター!$AC:$AC,0)))&amp;""</f>
        <v/>
      </c>
      <c r="P189" s="36" t="str" cm="1">
        <f t="array" ref="P189">IFERROR(INDEX(元マスター!$AC:$AC,SMALL(IF(元マスター!$A$1:$A$400&lt;&gt;"",ROW($A$1:$A$400)),ROW())),"")</f>
        <v/>
      </c>
    </row>
    <row r="190" spans="1:16">
      <c r="A190" s="36" t="str" cm="1">
        <f t="array" ref="A190">IFERROR(INDEX(元マスター!$A:$A,SMALL(IF(元マスター!$A$1:$A$400&lt;&gt;"",ROW($A$1:$A$400)),ROW())),"")</f>
        <v/>
      </c>
      <c r="B190" s="36" t="str">
        <f>IF($A190="","",IF($A190&lt;200000000,INDEX(男子登録情報!$L:$L,MATCH($A190,男子登録情報!$O:$O,0)),INDEX(女子登録情報!$L:$L,MATCH($A190,女子登録情報!$O:$O,0))))</f>
        <v/>
      </c>
      <c r="C190" s="36" t="str">
        <f>IF($A190="","",IF($A190&lt;200000000,INDEX(男子登録情報!$E:$E,MATCH($A190,男子登録情報!$O:$O,0)),INDEX(女子登録情報!$E:$E,MATCH($A190,女子登録情報!$O:$O,0))))</f>
        <v/>
      </c>
      <c r="D190" s="36" t="str">
        <f>IF($A190="","",IF($A190&lt;200000000,INDEX(男子登録情報!$N:$N,MATCH($A190,男子登録情報!$O:$O,0)),INDEX(女子登録情報!$N:$N,MATCH($A190,女子登録情報!$O:$O,0))))</f>
        <v/>
      </c>
      <c r="E190" s="36" t="str">
        <f>IF($A190="","",IF($A190&lt;200000000,INDEX(男子登録情報!$K:$K,MATCH($A190,男子登録情報!$O:$O,0)),INDEX(女子登録情報!$K:$K,MATCH($A190,女子登録情報!$O:$O,0))))</f>
        <v/>
      </c>
      <c r="F190" s="36" t="str">
        <f t="shared" si="2"/>
        <v/>
      </c>
      <c r="G190" s="36" t="str">
        <f>IF($A190="","",IF($A190&lt;200000000,INDEX(男子登録情報!$H:$H,MATCH($A190,男子登録情報!$O:$O,0)),INDEX(女子登録情報!$H:$H,MATCH($A190,女子登録情報!$O:$O,0))))</f>
        <v/>
      </c>
      <c r="H190" s="36" t="str">
        <f>IF($A190="","",IF($A190&lt;200000000,INDEX(男子登録情報!$B:$B,MATCH($A190,男子登録情報!$O:$O,0)),INDEX(女子登録情報!$B:$B,MATCH($A190,女子登録情報!$O:$O,0))))</f>
        <v/>
      </c>
      <c r="K190" s="36" t="str">
        <f>IF($A190="","",IF($A190&lt;200000000,INDEX(男子登録情報!$A:$A,MATCH($A190,男子登録情報!$O:$O,0)),INDEX(女子登録情報!$A:$A,MATCH($A190,女子登録情報!$O:$O,0))))</f>
        <v/>
      </c>
      <c r="L190" s="36" t="str">
        <f>IF($A190="","",INDEX(元マスター!$C:$C,MATCH($P190,元マスター!$AC:$AC,0)))&amp;""</f>
        <v/>
      </c>
      <c r="M190" s="36" t="str">
        <f>IF($A190="","",INDEX(元マスター!$D:$D,MATCH($P190,元マスター!$AC:$AC,0)))&amp;""</f>
        <v/>
      </c>
      <c r="N190" s="36" t="str">
        <f>IF($A190="","",INDEX(元マスター!$E:$E,MATCH($P190,元マスター!$AC:$AC,0)))&amp;""</f>
        <v/>
      </c>
      <c r="P190" s="36" t="str" cm="1">
        <f t="array" ref="P190">IFERROR(INDEX(元マスター!$AC:$AC,SMALL(IF(元マスター!$A$1:$A$400&lt;&gt;"",ROW($A$1:$A$400)),ROW())),"")</f>
        <v/>
      </c>
    </row>
    <row r="191" spans="1:16">
      <c r="A191" s="36" t="str" cm="1">
        <f t="array" ref="A191">IFERROR(INDEX(元マスター!$A:$A,SMALL(IF(元マスター!$A$1:$A$400&lt;&gt;"",ROW($A$1:$A$400)),ROW())),"")</f>
        <v/>
      </c>
      <c r="B191" s="36" t="str">
        <f>IF($A191="","",IF($A191&lt;200000000,INDEX(男子登録情報!$L:$L,MATCH($A191,男子登録情報!$O:$O,0)),INDEX(女子登録情報!$L:$L,MATCH($A191,女子登録情報!$O:$O,0))))</f>
        <v/>
      </c>
      <c r="C191" s="36" t="str">
        <f>IF($A191="","",IF($A191&lt;200000000,INDEX(男子登録情報!$E:$E,MATCH($A191,男子登録情報!$O:$O,0)),INDEX(女子登録情報!$E:$E,MATCH($A191,女子登録情報!$O:$O,0))))</f>
        <v/>
      </c>
      <c r="D191" s="36" t="str">
        <f>IF($A191="","",IF($A191&lt;200000000,INDEX(男子登録情報!$N:$N,MATCH($A191,男子登録情報!$O:$O,0)),INDEX(女子登録情報!$N:$N,MATCH($A191,女子登録情報!$O:$O,0))))</f>
        <v/>
      </c>
      <c r="E191" s="36" t="str">
        <f>IF($A191="","",IF($A191&lt;200000000,INDEX(男子登録情報!$K:$K,MATCH($A191,男子登録情報!$O:$O,0)),INDEX(女子登録情報!$K:$K,MATCH($A191,女子登録情報!$O:$O,0))))</f>
        <v/>
      </c>
      <c r="F191" s="36" t="str">
        <f t="shared" si="2"/>
        <v/>
      </c>
      <c r="G191" s="36" t="str">
        <f>IF($A191="","",IF($A191&lt;200000000,INDEX(男子登録情報!$H:$H,MATCH($A191,男子登録情報!$O:$O,0)),INDEX(女子登録情報!$H:$H,MATCH($A191,女子登録情報!$O:$O,0))))</f>
        <v/>
      </c>
      <c r="H191" s="36" t="str">
        <f>IF($A191="","",IF($A191&lt;200000000,INDEX(男子登録情報!$B:$B,MATCH($A191,男子登録情報!$O:$O,0)),INDEX(女子登録情報!$B:$B,MATCH($A191,女子登録情報!$O:$O,0))))</f>
        <v/>
      </c>
      <c r="K191" s="36" t="str">
        <f>IF($A191="","",IF($A191&lt;200000000,INDEX(男子登録情報!$A:$A,MATCH($A191,男子登録情報!$O:$O,0)),INDEX(女子登録情報!$A:$A,MATCH($A191,女子登録情報!$O:$O,0))))</f>
        <v/>
      </c>
      <c r="L191" s="36" t="str">
        <f>IF($A191="","",INDEX(元マスター!$C:$C,MATCH($P191,元マスター!$AC:$AC,0)))&amp;""</f>
        <v/>
      </c>
      <c r="M191" s="36" t="str">
        <f>IF($A191="","",INDEX(元マスター!$D:$D,MATCH($P191,元マスター!$AC:$AC,0)))&amp;""</f>
        <v/>
      </c>
      <c r="N191" s="36" t="str">
        <f>IF($A191="","",INDEX(元マスター!$E:$E,MATCH($P191,元マスター!$AC:$AC,0)))&amp;""</f>
        <v/>
      </c>
      <c r="P191" s="36" t="str" cm="1">
        <f t="array" ref="P191">IFERROR(INDEX(元マスター!$AC:$AC,SMALL(IF(元マスター!$A$1:$A$400&lt;&gt;"",ROW($A$1:$A$400)),ROW())),"")</f>
        <v/>
      </c>
    </row>
    <row r="192" spans="1:16">
      <c r="A192" s="36" t="str" cm="1">
        <f t="array" ref="A192">IFERROR(INDEX(元マスター!$A:$A,SMALL(IF(元マスター!$A$1:$A$400&lt;&gt;"",ROW($A$1:$A$400)),ROW())),"")</f>
        <v/>
      </c>
      <c r="B192" s="36" t="str">
        <f>IF($A192="","",IF($A192&lt;200000000,INDEX(男子登録情報!$L:$L,MATCH($A192,男子登録情報!$O:$O,0)),INDEX(女子登録情報!$L:$L,MATCH($A192,女子登録情報!$O:$O,0))))</f>
        <v/>
      </c>
      <c r="C192" s="36" t="str">
        <f>IF($A192="","",IF($A192&lt;200000000,INDEX(男子登録情報!$E:$E,MATCH($A192,男子登録情報!$O:$O,0)),INDEX(女子登録情報!$E:$E,MATCH($A192,女子登録情報!$O:$O,0))))</f>
        <v/>
      </c>
      <c r="D192" s="36" t="str">
        <f>IF($A192="","",IF($A192&lt;200000000,INDEX(男子登録情報!$N:$N,MATCH($A192,男子登録情報!$O:$O,0)),INDEX(女子登録情報!$N:$N,MATCH($A192,女子登録情報!$O:$O,0))))</f>
        <v/>
      </c>
      <c r="E192" s="36" t="str">
        <f>IF($A192="","",IF($A192&lt;200000000,INDEX(男子登録情報!$K:$K,MATCH($A192,男子登録情報!$O:$O,0)),INDEX(女子登録情報!$K:$K,MATCH($A192,女子登録情報!$O:$O,0))))</f>
        <v/>
      </c>
      <c r="F192" s="36" t="str">
        <f t="shared" si="2"/>
        <v/>
      </c>
      <c r="G192" s="36" t="str">
        <f>IF($A192="","",IF($A192&lt;200000000,INDEX(男子登録情報!$H:$H,MATCH($A192,男子登録情報!$O:$O,0)),INDEX(女子登録情報!$H:$H,MATCH($A192,女子登録情報!$O:$O,0))))</f>
        <v/>
      </c>
      <c r="H192" s="36" t="str">
        <f>IF($A192="","",IF($A192&lt;200000000,INDEX(男子登録情報!$B:$B,MATCH($A192,男子登録情報!$O:$O,0)),INDEX(女子登録情報!$B:$B,MATCH($A192,女子登録情報!$O:$O,0))))</f>
        <v/>
      </c>
      <c r="K192" s="36" t="str">
        <f>IF($A192="","",IF($A192&lt;200000000,INDEX(男子登録情報!$A:$A,MATCH($A192,男子登録情報!$O:$O,0)),INDEX(女子登録情報!$A:$A,MATCH($A192,女子登録情報!$O:$O,0))))</f>
        <v/>
      </c>
      <c r="L192" s="36" t="str">
        <f>IF($A192="","",INDEX(元マスター!$C:$C,MATCH($P192,元マスター!$AC:$AC,0)))&amp;""</f>
        <v/>
      </c>
      <c r="M192" s="36" t="str">
        <f>IF($A192="","",INDEX(元マスター!$D:$D,MATCH($P192,元マスター!$AC:$AC,0)))&amp;""</f>
        <v/>
      </c>
      <c r="N192" s="36" t="str">
        <f>IF($A192="","",INDEX(元マスター!$E:$E,MATCH($P192,元マスター!$AC:$AC,0)))&amp;""</f>
        <v/>
      </c>
      <c r="P192" s="36" t="str" cm="1">
        <f t="array" ref="P192">IFERROR(INDEX(元マスター!$AC:$AC,SMALL(IF(元マスター!$A$1:$A$400&lt;&gt;"",ROW($A$1:$A$400)),ROW())),"")</f>
        <v/>
      </c>
    </row>
    <row r="193" spans="1:16">
      <c r="A193" s="36" t="str" cm="1">
        <f t="array" ref="A193">IFERROR(INDEX(元マスター!$A:$A,SMALL(IF(元マスター!$A$1:$A$400&lt;&gt;"",ROW($A$1:$A$400)),ROW())),"")</f>
        <v/>
      </c>
      <c r="B193" s="36" t="str">
        <f>IF($A193="","",IF($A193&lt;200000000,INDEX(男子登録情報!$L:$L,MATCH($A193,男子登録情報!$O:$O,0)),INDEX(女子登録情報!$L:$L,MATCH($A193,女子登録情報!$O:$O,0))))</f>
        <v/>
      </c>
      <c r="C193" s="36" t="str">
        <f>IF($A193="","",IF($A193&lt;200000000,INDEX(男子登録情報!$E:$E,MATCH($A193,男子登録情報!$O:$O,0)),INDEX(女子登録情報!$E:$E,MATCH($A193,女子登録情報!$O:$O,0))))</f>
        <v/>
      </c>
      <c r="D193" s="36" t="str">
        <f>IF($A193="","",IF($A193&lt;200000000,INDEX(男子登録情報!$N:$N,MATCH($A193,男子登録情報!$O:$O,0)),INDEX(女子登録情報!$N:$N,MATCH($A193,女子登録情報!$O:$O,0))))</f>
        <v/>
      </c>
      <c r="E193" s="36" t="str">
        <f>IF($A193="","",IF($A193&lt;200000000,INDEX(男子登録情報!$K:$K,MATCH($A193,男子登録情報!$O:$O,0)),INDEX(女子登録情報!$K:$K,MATCH($A193,女子登録情報!$O:$O,0))))</f>
        <v/>
      </c>
      <c r="F193" s="36" t="str">
        <f t="shared" si="2"/>
        <v/>
      </c>
      <c r="G193" s="36" t="str">
        <f>IF($A193="","",IF($A193&lt;200000000,INDEX(男子登録情報!$H:$H,MATCH($A193,男子登録情報!$O:$O,0)),INDEX(女子登録情報!$H:$H,MATCH($A193,女子登録情報!$O:$O,0))))</f>
        <v/>
      </c>
      <c r="H193" s="36" t="str">
        <f>IF($A193="","",IF($A193&lt;200000000,INDEX(男子登録情報!$B:$B,MATCH($A193,男子登録情報!$O:$O,0)),INDEX(女子登録情報!$B:$B,MATCH($A193,女子登録情報!$O:$O,0))))</f>
        <v/>
      </c>
      <c r="K193" s="36" t="str">
        <f>IF($A193="","",IF($A193&lt;200000000,INDEX(男子登録情報!$A:$A,MATCH($A193,男子登録情報!$O:$O,0)),INDEX(女子登録情報!$A:$A,MATCH($A193,女子登録情報!$O:$O,0))))</f>
        <v/>
      </c>
      <c r="L193" s="36" t="str">
        <f>IF($A193="","",INDEX(元マスター!$C:$C,MATCH($P193,元マスター!$AC:$AC,0)))&amp;""</f>
        <v/>
      </c>
      <c r="M193" s="36" t="str">
        <f>IF($A193="","",INDEX(元マスター!$D:$D,MATCH($P193,元マスター!$AC:$AC,0)))&amp;""</f>
        <v/>
      </c>
      <c r="N193" s="36" t="str">
        <f>IF($A193="","",INDEX(元マスター!$E:$E,MATCH($P193,元マスター!$AC:$AC,0)))&amp;""</f>
        <v/>
      </c>
      <c r="P193" s="36" t="str" cm="1">
        <f t="array" ref="P193">IFERROR(INDEX(元マスター!$AC:$AC,SMALL(IF(元マスター!$A$1:$A$400&lt;&gt;"",ROW($A$1:$A$400)),ROW())),"")</f>
        <v/>
      </c>
    </row>
    <row r="194" spans="1:16">
      <c r="A194" s="36" t="str" cm="1">
        <f t="array" ref="A194">IFERROR(INDEX(元マスター!$A:$A,SMALL(IF(元マスター!$A$1:$A$400&lt;&gt;"",ROW($A$1:$A$400)),ROW())),"")</f>
        <v/>
      </c>
      <c r="B194" s="36" t="str">
        <f>IF($A194="","",IF($A194&lt;200000000,INDEX(男子登録情報!$L:$L,MATCH($A194,男子登録情報!$O:$O,0)),INDEX(女子登録情報!$L:$L,MATCH($A194,女子登録情報!$O:$O,0))))</f>
        <v/>
      </c>
      <c r="C194" s="36" t="str">
        <f>IF($A194="","",IF($A194&lt;200000000,INDEX(男子登録情報!$E:$E,MATCH($A194,男子登録情報!$O:$O,0)),INDEX(女子登録情報!$E:$E,MATCH($A194,女子登録情報!$O:$O,0))))</f>
        <v/>
      </c>
      <c r="D194" s="36" t="str">
        <f>IF($A194="","",IF($A194&lt;200000000,INDEX(男子登録情報!$N:$N,MATCH($A194,男子登録情報!$O:$O,0)),INDEX(女子登録情報!$N:$N,MATCH($A194,女子登録情報!$O:$O,0))))</f>
        <v/>
      </c>
      <c r="E194" s="36" t="str">
        <f>IF($A194="","",IF($A194&lt;200000000,INDEX(男子登録情報!$K:$K,MATCH($A194,男子登録情報!$O:$O,0)),INDEX(女子登録情報!$K:$K,MATCH($A194,女子登録情報!$O:$O,0))))</f>
        <v/>
      </c>
      <c r="F194" s="36" t="str">
        <f t="shared" si="2"/>
        <v/>
      </c>
      <c r="G194" s="36" t="str">
        <f>IF($A194="","",IF($A194&lt;200000000,INDEX(男子登録情報!$H:$H,MATCH($A194,男子登録情報!$O:$O,0)),INDEX(女子登録情報!$H:$H,MATCH($A194,女子登録情報!$O:$O,0))))</f>
        <v/>
      </c>
      <c r="H194" s="36" t="str">
        <f>IF($A194="","",IF($A194&lt;200000000,INDEX(男子登録情報!$B:$B,MATCH($A194,男子登録情報!$O:$O,0)),INDEX(女子登録情報!$B:$B,MATCH($A194,女子登録情報!$O:$O,0))))</f>
        <v/>
      </c>
      <c r="K194" s="36" t="str">
        <f>IF($A194="","",IF($A194&lt;200000000,INDEX(男子登録情報!$A:$A,MATCH($A194,男子登録情報!$O:$O,0)),INDEX(女子登録情報!$A:$A,MATCH($A194,女子登録情報!$O:$O,0))))</f>
        <v/>
      </c>
      <c r="L194" s="36" t="str">
        <f>IF($A194="","",INDEX(元マスター!$C:$C,MATCH($P194,元マスター!$AC:$AC,0)))&amp;""</f>
        <v/>
      </c>
      <c r="M194" s="36" t="str">
        <f>IF($A194="","",INDEX(元マスター!$D:$D,MATCH($P194,元マスター!$AC:$AC,0)))&amp;""</f>
        <v/>
      </c>
      <c r="N194" s="36" t="str">
        <f>IF($A194="","",INDEX(元マスター!$E:$E,MATCH($P194,元マスター!$AC:$AC,0)))&amp;""</f>
        <v/>
      </c>
      <c r="P194" s="36" t="str" cm="1">
        <f t="array" ref="P194">IFERROR(INDEX(元マスター!$AC:$AC,SMALL(IF(元マスター!$A$1:$A$400&lt;&gt;"",ROW($A$1:$A$400)),ROW())),"")</f>
        <v/>
      </c>
    </row>
    <row r="195" spans="1:16">
      <c r="A195" s="36" t="str" cm="1">
        <f t="array" ref="A195">IFERROR(INDEX(元マスター!$A:$A,SMALL(IF(元マスター!$A$1:$A$400&lt;&gt;"",ROW($A$1:$A$400)),ROW())),"")</f>
        <v/>
      </c>
      <c r="B195" s="36" t="str">
        <f>IF($A195="","",IF($A195&lt;200000000,INDEX(男子登録情報!$L:$L,MATCH($A195,男子登録情報!$O:$O,0)),INDEX(女子登録情報!$L:$L,MATCH($A195,女子登録情報!$O:$O,0))))</f>
        <v/>
      </c>
      <c r="C195" s="36" t="str">
        <f>IF($A195="","",IF($A195&lt;200000000,INDEX(男子登録情報!$E:$E,MATCH($A195,男子登録情報!$O:$O,0)),INDEX(女子登録情報!$E:$E,MATCH($A195,女子登録情報!$O:$O,0))))</f>
        <v/>
      </c>
      <c r="D195" s="36" t="str">
        <f>IF($A195="","",IF($A195&lt;200000000,INDEX(男子登録情報!$N:$N,MATCH($A195,男子登録情報!$O:$O,0)),INDEX(女子登録情報!$N:$N,MATCH($A195,女子登録情報!$O:$O,0))))</f>
        <v/>
      </c>
      <c r="E195" s="36" t="str">
        <f>IF($A195="","",IF($A195&lt;200000000,INDEX(男子登録情報!$K:$K,MATCH($A195,男子登録情報!$O:$O,0)),INDEX(女子登録情報!$K:$K,MATCH($A195,女子登録情報!$O:$O,0))))</f>
        <v/>
      </c>
      <c r="F195" s="36" t="str">
        <f t="shared" ref="F195:F258" si="3">IF($A195="","",IF($A195&lt;200000000,1,2))</f>
        <v/>
      </c>
      <c r="G195" s="36" t="str">
        <f>IF($A195="","",IF($A195&lt;200000000,INDEX(男子登録情報!$H:$H,MATCH($A195,男子登録情報!$O:$O,0)),INDEX(女子登録情報!$H:$H,MATCH($A195,女子登録情報!$O:$O,0))))</f>
        <v/>
      </c>
      <c r="H195" s="36" t="str">
        <f>IF($A195="","",IF($A195&lt;200000000,INDEX(男子登録情報!$B:$B,MATCH($A195,男子登録情報!$O:$O,0)),INDEX(女子登録情報!$B:$B,MATCH($A195,女子登録情報!$O:$O,0))))</f>
        <v/>
      </c>
      <c r="K195" s="36" t="str">
        <f>IF($A195="","",IF($A195&lt;200000000,INDEX(男子登録情報!$A:$A,MATCH($A195,男子登録情報!$O:$O,0)),INDEX(女子登録情報!$A:$A,MATCH($A195,女子登録情報!$O:$O,0))))</f>
        <v/>
      </c>
      <c r="L195" s="36" t="str">
        <f>IF($A195="","",INDEX(元マスター!$C:$C,MATCH($P195,元マスター!$AC:$AC,0)))&amp;""</f>
        <v/>
      </c>
      <c r="M195" s="36" t="str">
        <f>IF($A195="","",INDEX(元マスター!$D:$D,MATCH($P195,元マスター!$AC:$AC,0)))&amp;""</f>
        <v/>
      </c>
      <c r="N195" s="36" t="str">
        <f>IF($A195="","",INDEX(元マスター!$E:$E,MATCH($P195,元マスター!$AC:$AC,0)))&amp;""</f>
        <v/>
      </c>
      <c r="P195" s="36" t="str" cm="1">
        <f t="array" ref="P195">IFERROR(INDEX(元マスター!$AC:$AC,SMALL(IF(元マスター!$A$1:$A$400&lt;&gt;"",ROW($A$1:$A$400)),ROW())),"")</f>
        <v/>
      </c>
    </row>
    <row r="196" spans="1:16">
      <c r="A196" s="36" t="str" cm="1">
        <f t="array" ref="A196">IFERROR(INDEX(元マスター!$A:$A,SMALL(IF(元マスター!$A$1:$A$400&lt;&gt;"",ROW($A$1:$A$400)),ROW())),"")</f>
        <v/>
      </c>
      <c r="B196" s="36" t="str">
        <f>IF($A196="","",IF($A196&lt;200000000,INDEX(男子登録情報!$L:$L,MATCH($A196,男子登録情報!$O:$O,0)),INDEX(女子登録情報!$L:$L,MATCH($A196,女子登録情報!$O:$O,0))))</f>
        <v/>
      </c>
      <c r="C196" s="36" t="str">
        <f>IF($A196="","",IF($A196&lt;200000000,INDEX(男子登録情報!$E:$E,MATCH($A196,男子登録情報!$O:$O,0)),INDEX(女子登録情報!$E:$E,MATCH($A196,女子登録情報!$O:$O,0))))</f>
        <v/>
      </c>
      <c r="D196" s="36" t="str">
        <f>IF($A196="","",IF($A196&lt;200000000,INDEX(男子登録情報!$N:$N,MATCH($A196,男子登録情報!$O:$O,0)),INDEX(女子登録情報!$N:$N,MATCH($A196,女子登録情報!$O:$O,0))))</f>
        <v/>
      </c>
      <c r="E196" s="36" t="str">
        <f>IF($A196="","",IF($A196&lt;200000000,INDEX(男子登録情報!$K:$K,MATCH($A196,男子登録情報!$O:$O,0)),INDEX(女子登録情報!$K:$K,MATCH($A196,女子登録情報!$O:$O,0))))</f>
        <v/>
      </c>
      <c r="F196" s="36" t="str">
        <f t="shared" si="3"/>
        <v/>
      </c>
      <c r="G196" s="36" t="str">
        <f>IF($A196="","",IF($A196&lt;200000000,INDEX(男子登録情報!$H:$H,MATCH($A196,男子登録情報!$O:$O,0)),INDEX(女子登録情報!$H:$H,MATCH($A196,女子登録情報!$O:$O,0))))</f>
        <v/>
      </c>
      <c r="H196" s="36" t="str">
        <f>IF($A196="","",IF($A196&lt;200000000,INDEX(男子登録情報!$B:$B,MATCH($A196,男子登録情報!$O:$O,0)),INDEX(女子登録情報!$B:$B,MATCH($A196,女子登録情報!$O:$O,0))))</f>
        <v/>
      </c>
      <c r="K196" s="36" t="str">
        <f>IF($A196="","",IF($A196&lt;200000000,INDEX(男子登録情報!$A:$A,MATCH($A196,男子登録情報!$O:$O,0)),INDEX(女子登録情報!$A:$A,MATCH($A196,女子登録情報!$O:$O,0))))</f>
        <v/>
      </c>
      <c r="L196" s="36" t="str">
        <f>IF($A196="","",INDEX(元マスター!$C:$C,MATCH($P196,元マスター!$AC:$AC,0)))&amp;""</f>
        <v/>
      </c>
      <c r="M196" s="36" t="str">
        <f>IF($A196="","",INDEX(元マスター!$D:$D,MATCH($P196,元マスター!$AC:$AC,0)))&amp;""</f>
        <v/>
      </c>
      <c r="N196" s="36" t="str">
        <f>IF($A196="","",INDEX(元マスター!$E:$E,MATCH($P196,元マスター!$AC:$AC,0)))&amp;""</f>
        <v/>
      </c>
      <c r="P196" s="36" t="str" cm="1">
        <f t="array" ref="P196">IFERROR(INDEX(元マスター!$AC:$AC,SMALL(IF(元マスター!$A$1:$A$400&lt;&gt;"",ROW($A$1:$A$400)),ROW())),"")</f>
        <v/>
      </c>
    </row>
    <row r="197" spans="1:16">
      <c r="A197" s="36" t="str" cm="1">
        <f t="array" ref="A197">IFERROR(INDEX(元マスター!$A:$A,SMALL(IF(元マスター!$A$1:$A$400&lt;&gt;"",ROW($A$1:$A$400)),ROW())),"")</f>
        <v/>
      </c>
      <c r="B197" s="36" t="str">
        <f>IF($A197="","",IF($A197&lt;200000000,INDEX(男子登録情報!$L:$L,MATCH($A197,男子登録情報!$O:$O,0)),INDEX(女子登録情報!$L:$L,MATCH($A197,女子登録情報!$O:$O,0))))</f>
        <v/>
      </c>
      <c r="C197" s="36" t="str">
        <f>IF($A197="","",IF($A197&lt;200000000,INDEX(男子登録情報!$E:$E,MATCH($A197,男子登録情報!$O:$O,0)),INDEX(女子登録情報!$E:$E,MATCH($A197,女子登録情報!$O:$O,0))))</f>
        <v/>
      </c>
      <c r="D197" s="36" t="str">
        <f>IF($A197="","",IF($A197&lt;200000000,INDEX(男子登録情報!$N:$N,MATCH($A197,男子登録情報!$O:$O,0)),INDEX(女子登録情報!$N:$N,MATCH($A197,女子登録情報!$O:$O,0))))</f>
        <v/>
      </c>
      <c r="E197" s="36" t="str">
        <f>IF($A197="","",IF($A197&lt;200000000,INDEX(男子登録情報!$K:$K,MATCH($A197,男子登録情報!$O:$O,0)),INDEX(女子登録情報!$K:$K,MATCH($A197,女子登録情報!$O:$O,0))))</f>
        <v/>
      </c>
      <c r="F197" s="36" t="str">
        <f t="shared" si="3"/>
        <v/>
      </c>
      <c r="G197" s="36" t="str">
        <f>IF($A197="","",IF($A197&lt;200000000,INDEX(男子登録情報!$H:$H,MATCH($A197,男子登録情報!$O:$O,0)),INDEX(女子登録情報!$H:$H,MATCH($A197,女子登録情報!$O:$O,0))))</f>
        <v/>
      </c>
      <c r="H197" s="36" t="str">
        <f>IF($A197="","",IF($A197&lt;200000000,INDEX(男子登録情報!$B:$B,MATCH($A197,男子登録情報!$O:$O,0)),INDEX(女子登録情報!$B:$B,MATCH($A197,女子登録情報!$O:$O,0))))</f>
        <v/>
      </c>
      <c r="K197" s="36" t="str">
        <f>IF($A197="","",IF($A197&lt;200000000,INDEX(男子登録情報!$A:$A,MATCH($A197,男子登録情報!$O:$O,0)),INDEX(女子登録情報!$A:$A,MATCH($A197,女子登録情報!$O:$O,0))))</f>
        <v/>
      </c>
      <c r="L197" s="36" t="str">
        <f>IF($A197="","",INDEX(元マスター!$C:$C,MATCH($P197,元マスター!$AC:$AC,0)))&amp;""</f>
        <v/>
      </c>
      <c r="M197" s="36" t="str">
        <f>IF($A197="","",INDEX(元マスター!$D:$D,MATCH($P197,元マスター!$AC:$AC,0)))&amp;""</f>
        <v/>
      </c>
      <c r="N197" s="36" t="str">
        <f>IF($A197="","",INDEX(元マスター!$E:$E,MATCH($P197,元マスター!$AC:$AC,0)))&amp;""</f>
        <v/>
      </c>
      <c r="P197" s="36" t="str" cm="1">
        <f t="array" ref="P197">IFERROR(INDEX(元マスター!$AC:$AC,SMALL(IF(元マスター!$A$1:$A$400&lt;&gt;"",ROW($A$1:$A$400)),ROW())),"")</f>
        <v/>
      </c>
    </row>
    <row r="198" spans="1:16">
      <c r="A198" s="36" t="str" cm="1">
        <f t="array" ref="A198">IFERROR(INDEX(元マスター!$A:$A,SMALL(IF(元マスター!$A$1:$A$400&lt;&gt;"",ROW($A$1:$A$400)),ROW())),"")</f>
        <v/>
      </c>
      <c r="B198" s="36" t="str">
        <f>IF($A198="","",IF($A198&lt;200000000,INDEX(男子登録情報!$L:$L,MATCH($A198,男子登録情報!$O:$O,0)),INDEX(女子登録情報!$L:$L,MATCH($A198,女子登録情報!$O:$O,0))))</f>
        <v/>
      </c>
      <c r="C198" s="36" t="str">
        <f>IF($A198="","",IF($A198&lt;200000000,INDEX(男子登録情報!$E:$E,MATCH($A198,男子登録情報!$O:$O,0)),INDEX(女子登録情報!$E:$E,MATCH($A198,女子登録情報!$O:$O,0))))</f>
        <v/>
      </c>
      <c r="D198" s="36" t="str">
        <f>IF($A198="","",IF($A198&lt;200000000,INDEX(男子登録情報!$N:$N,MATCH($A198,男子登録情報!$O:$O,0)),INDEX(女子登録情報!$N:$N,MATCH($A198,女子登録情報!$O:$O,0))))</f>
        <v/>
      </c>
      <c r="E198" s="36" t="str">
        <f>IF($A198="","",IF($A198&lt;200000000,INDEX(男子登録情報!$K:$K,MATCH($A198,男子登録情報!$O:$O,0)),INDEX(女子登録情報!$K:$K,MATCH($A198,女子登録情報!$O:$O,0))))</f>
        <v/>
      </c>
      <c r="F198" s="36" t="str">
        <f t="shared" si="3"/>
        <v/>
      </c>
      <c r="G198" s="36" t="str">
        <f>IF($A198="","",IF($A198&lt;200000000,INDEX(男子登録情報!$H:$H,MATCH($A198,男子登録情報!$O:$O,0)),INDEX(女子登録情報!$H:$H,MATCH($A198,女子登録情報!$O:$O,0))))</f>
        <v/>
      </c>
      <c r="H198" s="36" t="str">
        <f>IF($A198="","",IF($A198&lt;200000000,INDEX(男子登録情報!$B:$B,MATCH($A198,男子登録情報!$O:$O,0)),INDEX(女子登録情報!$B:$B,MATCH($A198,女子登録情報!$O:$O,0))))</f>
        <v/>
      </c>
      <c r="K198" s="36" t="str">
        <f>IF($A198="","",IF($A198&lt;200000000,INDEX(男子登録情報!$A:$A,MATCH($A198,男子登録情報!$O:$O,0)),INDEX(女子登録情報!$A:$A,MATCH($A198,女子登録情報!$O:$O,0))))</f>
        <v/>
      </c>
      <c r="L198" s="36" t="str">
        <f>IF($A198="","",INDEX(元マスター!$C:$C,MATCH($P198,元マスター!$AC:$AC,0)))&amp;""</f>
        <v/>
      </c>
      <c r="M198" s="36" t="str">
        <f>IF($A198="","",INDEX(元マスター!$D:$D,MATCH($P198,元マスター!$AC:$AC,0)))&amp;""</f>
        <v/>
      </c>
      <c r="N198" s="36" t="str">
        <f>IF($A198="","",INDEX(元マスター!$E:$E,MATCH($P198,元マスター!$AC:$AC,0)))&amp;""</f>
        <v/>
      </c>
      <c r="P198" s="36" t="str" cm="1">
        <f t="array" ref="P198">IFERROR(INDEX(元マスター!$AC:$AC,SMALL(IF(元マスター!$A$1:$A$400&lt;&gt;"",ROW($A$1:$A$400)),ROW())),"")</f>
        <v/>
      </c>
    </row>
    <row r="199" spans="1:16">
      <c r="A199" s="36" t="str" cm="1">
        <f t="array" ref="A199">IFERROR(INDEX(元マスター!$A:$A,SMALL(IF(元マスター!$A$1:$A$400&lt;&gt;"",ROW($A$1:$A$400)),ROW())),"")</f>
        <v/>
      </c>
      <c r="B199" s="36" t="str">
        <f>IF($A199="","",IF($A199&lt;200000000,INDEX(男子登録情報!$L:$L,MATCH($A199,男子登録情報!$O:$O,0)),INDEX(女子登録情報!$L:$L,MATCH($A199,女子登録情報!$O:$O,0))))</f>
        <v/>
      </c>
      <c r="C199" s="36" t="str">
        <f>IF($A199="","",IF($A199&lt;200000000,INDEX(男子登録情報!$E:$E,MATCH($A199,男子登録情報!$O:$O,0)),INDEX(女子登録情報!$E:$E,MATCH($A199,女子登録情報!$O:$O,0))))</f>
        <v/>
      </c>
      <c r="D199" s="36" t="str">
        <f>IF($A199="","",IF($A199&lt;200000000,INDEX(男子登録情報!$N:$N,MATCH($A199,男子登録情報!$O:$O,0)),INDEX(女子登録情報!$N:$N,MATCH($A199,女子登録情報!$O:$O,0))))</f>
        <v/>
      </c>
      <c r="E199" s="36" t="str">
        <f>IF($A199="","",IF($A199&lt;200000000,INDEX(男子登録情報!$K:$K,MATCH($A199,男子登録情報!$O:$O,0)),INDEX(女子登録情報!$K:$K,MATCH($A199,女子登録情報!$O:$O,0))))</f>
        <v/>
      </c>
      <c r="F199" s="36" t="str">
        <f t="shared" si="3"/>
        <v/>
      </c>
      <c r="G199" s="36" t="str">
        <f>IF($A199="","",IF($A199&lt;200000000,INDEX(男子登録情報!$H:$H,MATCH($A199,男子登録情報!$O:$O,0)),INDEX(女子登録情報!$H:$H,MATCH($A199,女子登録情報!$O:$O,0))))</f>
        <v/>
      </c>
      <c r="H199" s="36" t="str">
        <f>IF($A199="","",IF($A199&lt;200000000,INDEX(男子登録情報!$B:$B,MATCH($A199,男子登録情報!$O:$O,0)),INDEX(女子登録情報!$B:$B,MATCH($A199,女子登録情報!$O:$O,0))))</f>
        <v/>
      </c>
      <c r="K199" s="36" t="str">
        <f>IF($A199="","",IF($A199&lt;200000000,INDEX(男子登録情報!$A:$A,MATCH($A199,男子登録情報!$O:$O,0)),INDEX(女子登録情報!$A:$A,MATCH($A199,女子登録情報!$O:$O,0))))</f>
        <v/>
      </c>
      <c r="L199" s="36" t="str">
        <f>IF($A199="","",INDEX(元マスター!$C:$C,MATCH($P199,元マスター!$AC:$AC,0)))&amp;""</f>
        <v/>
      </c>
      <c r="M199" s="36" t="str">
        <f>IF($A199="","",INDEX(元マスター!$D:$D,MATCH($P199,元マスター!$AC:$AC,0)))&amp;""</f>
        <v/>
      </c>
      <c r="N199" s="36" t="str">
        <f>IF($A199="","",INDEX(元マスター!$E:$E,MATCH($P199,元マスター!$AC:$AC,0)))&amp;""</f>
        <v/>
      </c>
      <c r="P199" s="36" t="str" cm="1">
        <f t="array" ref="P199">IFERROR(INDEX(元マスター!$AC:$AC,SMALL(IF(元マスター!$A$1:$A$400&lt;&gt;"",ROW($A$1:$A$400)),ROW())),"")</f>
        <v/>
      </c>
    </row>
    <row r="200" spans="1:16">
      <c r="A200" s="36" t="str" cm="1">
        <f t="array" ref="A200">IFERROR(INDEX(元マスター!$A:$A,SMALL(IF(元マスター!$A$1:$A$400&lt;&gt;"",ROW($A$1:$A$400)),ROW())),"")</f>
        <v/>
      </c>
      <c r="B200" s="36" t="str">
        <f>IF($A200="","",IF($A200&lt;200000000,INDEX(男子登録情報!$L:$L,MATCH($A200,男子登録情報!$O:$O,0)),INDEX(女子登録情報!$L:$L,MATCH($A200,女子登録情報!$O:$O,0))))</f>
        <v/>
      </c>
      <c r="C200" s="36" t="str">
        <f>IF($A200="","",IF($A200&lt;200000000,INDEX(男子登録情報!$E:$E,MATCH($A200,男子登録情報!$O:$O,0)),INDEX(女子登録情報!$E:$E,MATCH($A200,女子登録情報!$O:$O,0))))</f>
        <v/>
      </c>
      <c r="D200" s="36" t="str">
        <f>IF($A200="","",IF($A200&lt;200000000,INDEX(男子登録情報!$N:$N,MATCH($A200,男子登録情報!$O:$O,0)),INDEX(女子登録情報!$N:$N,MATCH($A200,女子登録情報!$O:$O,0))))</f>
        <v/>
      </c>
      <c r="E200" s="36" t="str">
        <f>IF($A200="","",IF($A200&lt;200000000,INDEX(男子登録情報!$K:$K,MATCH($A200,男子登録情報!$O:$O,0)),INDEX(女子登録情報!$K:$K,MATCH($A200,女子登録情報!$O:$O,0))))</f>
        <v/>
      </c>
      <c r="F200" s="36" t="str">
        <f t="shared" si="3"/>
        <v/>
      </c>
      <c r="G200" s="36" t="str">
        <f>IF($A200="","",IF($A200&lt;200000000,INDEX(男子登録情報!$H:$H,MATCH($A200,男子登録情報!$O:$O,0)),INDEX(女子登録情報!$H:$H,MATCH($A200,女子登録情報!$O:$O,0))))</f>
        <v/>
      </c>
      <c r="H200" s="36" t="str">
        <f>IF($A200="","",IF($A200&lt;200000000,INDEX(男子登録情報!$B:$B,MATCH($A200,男子登録情報!$O:$O,0)),INDEX(女子登録情報!$B:$B,MATCH($A200,女子登録情報!$O:$O,0))))</f>
        <v/>
      </c>
      <c r="K200" s="36" t="str">
        <f>IF($A200="","",IF($A200&lt;200000000,INDEX(男子登録情報!$A:$A,MATCH($A200,男子登録情報!$O:$O,0)),INDEX(女子登録情報!$A:$A,MATCH($A200,女子登録情報!$O:$O,0))))</f>
        <v/>
      </c>
      <c r="L200" s="36" t="str">
        <f>IF($A200="","",INDEX(元マスター!$C:$C,MATCH($P200,元マスター!$AC:$AC,0)))&amp;""</f>
        <v/>
      </c>
      <c r="M200" s="36" t="str">
        <f>IF($A200="","",INDEX(元マスター!$D:$D,MATCH($P200,元マスター!$AC:$AC,0)))&amp;""</f>
        <v/>
      </c>
      <c r="N200" s="36" t="str">
        <f>IF($A200="","",INDEX(元マスター!$E:$E,MATCH($P200,元マスター!$AC:$AC,0)))&amp;""</f>
        <v/>
      </c>
      <c r="P200" s="36" t="str" cm="1">
        <f t="array" ref="P200">IFERROR(INDEX(元マスター!$AC:$AC,SMALL(IF(元マスター!$A$1:$A$400&lt;&gt;"",ROW($A$1:$A$400)),ROW())),"")</f>
        <v/>
      </c>
    </row>
    <row r="201" spans="1:16">
      <c r="A201" s="36" t="str" cm="1">
        <f t="array" ref="A201">IFERROR(INDEX(元マスター!$A:$A,SMALL(IF(元マスター!$A$1:$A$400&lt;&gt;"",ROW($A$1:$A$400)),ROW())),"")</f>
        <v/>
      </c>
      <c r="B201" s="36" t="str">
        <f>IF($A201="","",IF($A201&lt;200000000,INDEX(男子登録情報!$L:$L,MATCH($A201,男子登録情報!$O:$O,0)),INDEX(女子登録情報!$L:$L,MATCH($A201,女子登録情報!$O:$O,0))))</f>
        <v/>
      </c>
      <c r="C201" s="36" t="str">
        <f>IF($A201="","",IF($A201&lt;200000000,INDEX(男子登録情報!$E:$E,MATCH($A201,男子登録情報!$O:$O,0)),INDEX(女子登録情報!$E:$E,MATCH($A201,女子登録情報!$O:$O,0))))</f>
        <v/>
      </c>
      <c r="D201" s="36" t="str">
        <f>IF($A201="","",IF($A201&lt;200000000,INDEX(男子登録情報!$N:$N,MATCH($A201,男子登録情報!$O:$O,0)),INDEX(女子登録情報!$N:$N,MATCH($A201,女子登録情報!$O:$O,0))))</f>
        <v/>
      </c>
      <c r="E201" s="36" t="str">
        <f>IF($A201="","",IF($A201&lt;200000000,INDEX(男子登録情報!$K:$K,MATCH($A201,男子登録情報!$O:$O,0)),INDEX(女子登録情報!$K:$K,MATCH($A201,女子登録情報!$O:$O,0))))</f>
        <v/>
      </c>
      <c r="F201" s="36" t="str">
        <f t="shared" si="3"/>
        <v/>
      </c>
      <c r="G201" s="36" t="str">
        <f>IF($A201="","",IF($A201&lt;200000000,INDEX(男子登録情報!$H:$H,MATCH($A201,男子登録情報!$O:$O,0)),INDEX(女子登録情報!$H:$H,MATCH($A201,女子登録情報!$O:$O,0))))</f>
        <v/>
      </c>
      <c r="H201" s="36" t="str">
        <f>IF($A201="","",IF($A201&lt;200000000,INDEX(男子登録情報!$B:$B,MATCH($A201,男子登録情報!$O:$O,0)),INDEX(女子登録情報!$B:$B,MATCH($A201,女子登録情報!$O:$O,0))))</f>
        <v/>
      </c>
      <c r="K201" s="36" t="str">
        <f>IF($A201="","",IF($A201&lt;200000000,INDEX(男子登録情報!$A:$A,MATCH($A201,男子登録情報!$O:$O,0)),INDEX(女子登録情報!$A:$A,MATCH($A201,女子登録情報!$O:$O,0))))</f>
        <v/>
      </c>
      <c r="L201" s="36" t="str">
        <f>IF($A201="","",INDEX(元マスター!$C:$C,MATCH($P201,元マスター!$AC:$AC,0)))&amp;""</f>
        <v/>
      </c>
      <c r="M201" s="36" t="str">
        <f>IF($A201="","",INDEX(元マスター!$D:$D,MATCH($P201,元マスター!$AC:$AC,0)))&amp;""</f>
        <v/>
      </c>
      <c r="N201" s="36" t="str">
        <f>IF($A201="","",INDEX(元マスター!$E:$E,MATCH($P201,元マスター!$AC:$AC,0)))&amp;""</f>
        <v/>
      </c>
      <c r="P201" s="36" t="str" cm="1">
        <f t="array" ref="P201">IFERROR(INDEX(元マスター!$AC:$AC,SMALL(IF(元マスター!$A$1:$A$400&lt;&gt;"",ROW($A$1:$A$400)),ROW())),"")</f>
        <v/>
      </c>
    </row>
    <row r="202" spans="1:16">
      <c r="A202" s="36" t="str" cm="1">
        <f t="array" ref="A202">IFERROR(INDEX(元マスター!$A:$A,SMALL(IF(元マスター!$A$1:$A$400&lt;&gt;"",ROW($A$1:$A$400)),ROW())),"")</f>
        <v/>
      </c>
      <c r="B202" s="36" t="str">
        <f>IF($A202="","",IF($A202&lt;200000000,INDEX(男子登録情報!$L:$L,MATCH($A202,男子登録情報!$O:$O,0)),INDEX(女子登録情報!$L:$L,MATCH($A202,女子登録情報!$O:$O,0))))</f>
        <v/>
      </c>
      <c r="C202" s="36" t="str">
        <f>IF($A202="","",IF($A202&lt;200000000,INDEX(男子登録情報!$E:$E,MATCH($A202,男子登録情報!$O:$O,0)),INDEX(女子登録情報!$E:$E,MATCH($A202,女子登録情報!$O:$O,0))))</f>
        <v/>
      </c>
      <c r="D202" s="36" t="str">
        <f>IF($A202="","",IF($A202&lt;200000000,INDEX(男子登録情報!$N:$N,MATCH($A202,男子登録情報!$O:$O,0)),INDEX(女子登録情報!$N:$N,MATCH($A202,女子登録情報!$O:$O,0))))</f>
        <v/>
      </c>
      <c r="E202" s="36" t="str">
        <f>IF($A202="","",IF($A202&lt;200000000,INDEX(男子登録情報!$K:$K,MATCH($A202,男子登録情報!$O:$O,0)),INDEX(女子登録情報!$K:$K,MATCH($A202,女子登録情報!$O:$O,0))))</f>
        <v/>
      </c>
      <c r="F202" s="36" t="str">
        <f t="shared" si="3"/>
        <v/>
      </c>
      <c r="G202" s="36" t="str">
        <f>IF($A202="","",IF($A202&lt;200000000,INDEX(男子登録情報!$H:$H,MATCH($A202,男子登録情報!$O:$O,0)),INDEX(女子登録情報!$H:$H,MATCH($A202,女子登録情報!$O:$O,0))))</f>
        <v/>
      </c>
      <c r="H202" s="36" t="str">
        <f>IF($A202="","",IF($A202&lt;200000000,INDEX(男子登録情報!$B:$B,MATCH($A202,男子登録情報!$O:$O,0)),INDEX(女子登録情報!$B:$B,MATCH($A202,女子登録情報!$O:$O,0))))</f>
        <v/>
      </c>
      <c r="K202" s="36" t="str">
        <f>IF($A202="","",IF($A202&lt;200000000,INDEX(男子登録情報!$A:$A,MATCH($A202,男子登録情報!$O:$O,0)),INDEX(女子登録情報!$A:$A,MATCH($A202,女子登録情報!$O:$O,0))))</f>
        <v/>
      </c>
      <c r="L202" s="36" t="str">
        <f>IF($A202="","",INDEX(元マスター!$C:$C,MATCH($P202,元マスター!$AC:$AC,0)))&amp;""</f>
        <v/>
      </c>
      <c r="M202" s="36" t="str">
        <f>IF($A202="","",INDEX(元マスター!$D:$D,MATCH($P202,元マスター!$AC:$AC,0)))&amp;""</f>
        <v/>
      </c>
      <c r="N202" s="36" t="str">
        <f>IF($A202="","",INDEX(元マスター!$E:$E,MATCH($P202,元マスター!$AC:$AC,0)))&amp;""</f>
        <v/>
      </c>
      <c r="P202" s="36" t="str" cm="1">
        <f t="array" ref="P202">IFERROR(INDEX(元マスター!$AC:$AC,SMALL(IF(元マスター!$A$1:$A$400&lt;&gt;"",ROW($A$1:$A$400)),ROW())),"")</f>
        <v/>
      </c>
    </row>
    <row r="203" spans="1:16">
      <c r="A203" s="36" t="str" cm="1">
        <f t="array" ref="A203">IFERROR(INDEX(元マスター!$A:$A,SMALL(IF(元マスター!$A$1:$A$400&lt;&gt;"",ROW($A$1:$A$400)),ROW())),"")</f>
        <v/>
      </c>
      <c r="B203" s="36" t="str">
        <f>IF($A203="","",IF($A203&lt;200000000,INDEX(男子登録情報!$L:$L,MATCH($A203,男子登録情報!$O:$O,0)),INDEX(女子登録情報!$L:$L,MATCH($A203,女子登録情報!$O:$O,0))))</f>
        <v/>
      </c>
      <c r="C203" s="36" t="str">
        <f>IF($A203="","",IF($A203&lt;200000000,INDEX(男子登録情報!$E:$E,MATCH($A203,男子登録情報!$O:$O,0)),INDEX(女子登録情報!$E:$E,MATCH($A203,女子登録情報!$O:$O,0))))</f>
        <v/>
      </c>
      <c r="D203" s="36" t="str">
        <f>IF($A203="","",IF($A203&lt;200000000,INDEX(男子登録情報!$N:$N,MATCH($A203,男子登録情報!$O:$O,0)),INDEX(女子登録情報!$N:$N,MATCH($A203,女子登録情報!$O:$O,0))))</f>
        <v/>
      </c>
      <c r="E203" s="36" t="str">
        <f>IF($A203="","",IF($A203&lt;200000000,INDEX(男子登録情報!$K:$K,MATCH($A203,男子登録情報!$O:$O,0)),INDEX(女子登録情報!$K:$K,MATCH($A203,女子登録情報!$O:$O,0))))</f>
        <v/>
      </c>
      <c r="F203" s="36" t="str">
        <f t="shared" si="3"/>
        <v/>
      </c>
      <c r="G203" s="36" t="str">
        <f>IF($A203="","",IF($A203&lt;200000000,INDEX(男子登録情報!$H:$H,MATCH($A203,男子登録情報!$O:$O,0)),INDEX(女子登録情報!$H:$H,MATCH($A203,女子登録情報!$O:$O,0))))</f>
        <v/>
      </c>
      <c r="H203" s="36" t="str">
        <f>IF($A203="","",IF($A203&lt;200000000,INDEX(男子登録情報!$B:$B,MATCH($A203,男子登録情報!$O:$O,0)),INDEX(女子登録情報!$B:$B,MATCH($A203,女子登録情報!$O:$O,0))))</f>
        <v/>
      </c>
      <c r="K203" s="36" t="str">
        <f>IF($A203="","",IF($A203&lt;200000000,INDEX(男子登録情報!$A:$A,MATCH($A203,男子登録情報!$O:$O,0)),INDEX(女子登録情報!$A:$A,MATCH($A203,女子登録情報!$O:$O,0))))</f>
        <v/>
      </c>
      <c r="L203" s="36" t="str">
        <f>IF($A203="","",INDEX(元マスター!$C:$C,MATCH($P203,元マスター!$AC:$AC,0)))&amp;""</f>
        <v/>
      </c>
      <c r="M203" s="36" t="str">
        <f>IF($A203="","",INDEX(元マスター!$D:$D,MATCH($P203,元マスター!$AC:$AC,0)))&amp;""</f>
        <v/>
      </c>
      <c r="N203" s="36" t="str">
        <f>IF($A203="","",INDEX(元マスター!$E:$E,MATCH($P203,元マスター!$AC:$AC,0)))&amp;""</f>
        <v/>
      </c>
      <c r="P203" s="36" t="str" cm="1">
        <f t="array" ref="P203">IFERROR(INDEX(元マスター!$AC:$AC,SMALL(IF(元マスター!$A$1:$A$400&lt;&gt;"",ROW($A$1:$A$400)),ROW())),"")</f>
        <v/>
      </c>
    </row>
    <row r="204" spans="1:16">
      <c r="A204" s="36" t="str" cm="1">
        <f t="array" ref="A204">IFERROR(INDEX(元マスター!$A:$A,SMALL(IF(元マスター!$A$1:$A$400&lt;&gt;"",ROW($A$1:$A$400)),ROW())),"")</f>
        <v/>
      </c>
      <c r="B204" s="36" t="str">
        <f>IF($A204="","",IF($A204&lt;200000000,INDEX(男子登録情報!$L:$L,MATCH($A204,男子登録情報!$O:$O,0)),INDEX(女子登録情報!$L:$L,MATCH($A204,女子登録情報!$O:$O,0))))</f>
        <v/>
      </c>
      <c r="C204" s="36" t="str">
        <f>IF($A204="","",IF($A204&lt;200000000,INDEX(男子登録情報!$E:$E,MATCH($A204,男子登録情報!$O:$O,0)),INDEX(女子登録情報!$E:$E,MATCH($A204,女子登録情報!$O:$O,0))))</f>
        <v/>
      </c>
      <c r="D204" s="36" t="str">
        <f>IF($A204="","",IF($A204&lt;200000000,INDEX(男子登録情報!$N:$N,MATCH($A204,男子登録情報!$O:$O,0)),INDEX(女子登録情報!$N:$N,MATCH($A204,女子登録情報!$O:$O,0))))</f>
        <v/>
      </c>
      <c r="E204" s="36" t="str">
        <f>IF($A204="","",IF($A204&lt;200000000,INDEX(男子登録情報!$K:$K,MATCH($A204,男子登録情報!$O:$O,0)),INDEX(女子登録情報!$K:$K,MATCH($A204,女子登録情報!$O:$O,0))))</f>
        <v/>
      </c>
      <c r="F204" s="36" t="str">
        <f t="shared" si="3"/>
        <v/>
      </c>
      <c r="G204" s="36" t="str">
        <f>IF($A204="","",IF($A204&lt;200000000,INDEX(男子登録情報!$H:$H,MATCH($A204,男子登録情報!$O:$O,0)),INDEX(女子登録情報!$H:$H,MATCH($A204,女子登録情報!$O:$O,0))))</f>
        <v/>
      </c>
      <c r="H204" s="36" t="str">
        <f>IF($A204="","",IF($A204&lt;200000000,INDEX(男子登録情報!$B:$B,MATCH($A204,男子登録情報!$O:$O,0)),INDEX(女子登録情報!$B:$B,MATCH($A204,女子登録情報!$O:$O,0))))</f>
        <v/>
      </c>
      <c r="K204" s="36" t="str">
        <f>IF($A204="","",IF($A204&lt;200000000,INDEX(男子登録情報!$A:$A,MATCH($A204,男子登録情報!$O:$O,0)),INDEX(女子登録情報!$A:$A,MATCH($A204,女子登録情報!$O:$O,0))))</f>
        <v/>
      </c>
      <c r="L204" s="36" t="str">
        <f>IF($A204="","",INDEX(元マスター!$C:$C,MATCH($P204,元マスター!$AC:$AC,0)))&amp;""</f>
        <v/>
      </c>
      <c r="M204" s="36" t="str">
        <f>IF($A204="","",INDEX(元マスター!$D:$D,MATCH($P204,元マスター!$AC:$AC,0)))&amp;""</f>
        <v/>
      </c>
      <c r="N204" s="36" t="str">
        <f>IF($A204="","",INDEX(元マスター!$E:$E,MATCH($P204,元マスター!$AC:$AC,0)))&amp;""</f>
        <v/>
      </c>
      <c r="P204" s="36" t="str" cm="1">
        <f t="array" ref="P204">IFERROR(INDEX(元マスター!$AC:$AC,SMALL(IF(元マスター!$A$1:$A$400&lt;&gt;"",ROW($A$1:$A$400)),ROW())),"")</f>
        <v/>
      </c>
    </row>
    <row r="205" spans="1:16">
      <c r="A205" s="36" t="str" cm="1">
        <f t="array" ref="A205">IFERROR(INDEX(元マスター!$A:$A,SMALL(IF(元マスター!$A$1:$A$400&lt;&gt;"",ROW($A$1:$A$400)),ROW())),"")</f>
        <v/>
      </c>
      <c r="B205" s="36" t="str">
        <f>IF($A205="","",IF($A205&lt;200000000,INDEX(男子登録情報!$L:$L,MATCH($A205,男子登録情報!$O:$O,0)),INDEX(女子登録情報!$L:$L,MATCH($A205,女子登録情報!$O:$O,0))))</f>
        <v/>
      </c>
      <c r="C205" s="36" t="str">
        <f>IF($A205="","",IF($A205&lt;200000000,INDEX(男子登録情報!$E:$E,MATCH($A205,男子登録情報!$O:$O,0)),INDEX(女子登録情報!$E:$E,MATCH($A205,女子登録情報!$O:$O,0))))</f>
        <v/>
      </c>
      <c r="D205" s="36" t="str">
        <f>IF($A205="","",IF($A205&lt;200000000,INDEX(男子登録情報!$N:$N,MATCH($A205,男子登録情報!$O:$O,0)),INDEX(女子登録情報!$N:$N,MATCH($A205,女子登録情報!$O:$O,0))))</f>
        <v/>
      </c>
      <c r="E205" s="36" t="str">
        <f>IF($A205="","",IF($A205&lt;200000000,INDEX(男子登録情報!$K:$K,MATCH($A205,男子登録情報!$O:$O,0)),INDEX(女子登録情報!$K:$K,MATCH($A205,女子登録情報!$O:$O,0))))</f>
        <v/>
      </c>
      <c r="F205" s="36" t="str">
        <f t="shared" si="3"/>
        <v/>
      </c>
      <c r="G205" s="36" t="str">
        <f>IF($A205="","",IF($A205&lt;200000000,INDEX(男子登録情報!$H:$H,MATCH($A205,男子登録情報!$O:$O,0)),INDEX(女子登録情報!$H:$H,MATCH($A205,女子登録情報!$O:$O,0))))</f>
        <v/>
      </c>
      <c r="H205" s="36" t="str">
        <f>IF($A205="","",IF($A205&lt;200000000,INDEX(男子登録情報!$B:$B,MATCH($A205,男子登録情報!$O:$O,0)),INDEX(女子登録情報!$B:$B,MATCH($A205,女子登録情報!$O:$O,0))))</f>
        <v/>
      </c>
      <c r="K205" s="36" t="str">
        <f>IF($A205="","",IF($A205&lt;200000000,INDEX(男子登録情報!$A:$A,MATCH($A205,男子登録情報!$O:$O,0)),INDEX(女子登録情報!$A:$A,MATCH($A205,女子登録情報!$O:$O,0))))</f>
        <v/>
      </c>
      <c r="L205" s="36" t="str">
        <f>IF($A205="","",INDEX(元マスター!$C:$C,MATCH($P205,元マスター!$AC:$AC,0)))&amp;""</f>
        <v/>
      </c>
      <c r="M205" s="36" t="str">
        <f>IF($A205="","",INDEX(元マスター!$D:$D,MATCH($P205,元マスター!$AC:$AC,0)))&amp;""</f>
        <v/>
      </c>
      <c r="N205" s="36" t="str">
        <f>IF($A205="","",INDEX(元マスター!$E:$E,MATCH($P205,元マスター!$AC:$AC,0)))&amp;""</f>
        <v/>
      </c>
      <c r="P205" s="36" t="str" cm="1">
        <f t="array" ref="P205">IFERROR(INDEX(元マスター!$AC:$AC,SMALL(IF(元マスター!$A$1:$A$400&lt;&gt;"",ROW($A$1:$A$400)),ROW())),"")</f>
        <v/>
      </c>
    </row>
    <row r="206" spans="1:16">
      <c r="A206" s="36" t="str" cm="1">
        <f t="array" ref="A206">IFERROR(INDEX(元マスター!$A:$A,SMALL(IF(元マスター!$A$1:$A$400&lt;&gt;"",ROW($A$1:$A$400)),ROW())),"")</f>
        <v/>
      </c>
      <c r="B206" s="36" t="str">
        <f>IF($A206="","",IF($A206&lt;200000000,INDEX(男子登録情報!$L:$L,MATCH($A206,男子登録情報!$O:$O,0)),INDEX(女子登録情報!$L:$L,MATCH($A206,女子登録情報!$O:$O,0))))</f>
        <v/>
      </c>
      <c r="C206" s="36" t="str">
        <f>IF($A206="","",IF($A206&lt;200000000,INDEX(男子登録情報!$E:$E,MATCH($A206,男子登録情報!$O:$O,0)),INDEX(女子登録情報!$E:$E,MATCH($A206,女子登録情報!$O:$O,0))))</f>
        <v/>
      </c>
      <c r="D206" s="36" t="str">
        <f>IF($A206="","",IF($A206&lt;200000000,INDEX(男子登録情報!$N:$N,MATCH($A206,男子登録情報!$O:$O,0)),INDEX(女子登録情報!$N:$N,MATCH($A206,女子登録情報!$O:$O,0))))</f>
        <v/>
      </c>
      <c r="E206" s="36" t="str">
        <f>IF($A206="","",IF($A206&lt;200000000,INDEX(男子登録情報!$K:$K,MATCH($A206,男子登録情報!$O:$O,0)),INDEX(女子登録情報!$K:$K,MATCH($A206,女子登録情報!$O:$O,0))))</f>
        <v/>
      </c>
      <c r="F206" s="36" t="str">
        <f t="shared" si="3"/>
        <v/>
      </c>
      <c r="G206" s="36" t="str">
        <f>IF($A206="","",IF($A206&lt;200000000,INDEX(男子登録情報!$H:$H,MATCH($A206,男子登録情報!$O:$O,0)),INDEX(女子登録情報!$H:$H,MATCH($A206,女子登録情報!$O:$O,0))))</f>
        <v/>
      </c>
      <c r="H206" s="36" t="str">
        <f>IF($A206="","",IF($A206&lt;200000000,INDEX(男子登録情報!$B:$B,MATCH($A206,男子登録情報!$O:$O,0)),INDEX(女子登録情報!$B:$B,MATCH($A206,女子登録情報!$O:$O,0))))</f>
        <v/>
      </c>
      <c r="K206" s="36" t="str">
        <f>IF($A206="","",IF($A206&lt;200000000,INDEX(男子登録情報!$A:$A,MATCH($A206,男子登録情報!$O:$O,0)),INDEX(女子登録情報!$A:$A,MATCH($A206,女子登録情報!$O:$O,0))))</f>
        <v/>
      </c>
      <c r="L206" s="36" t="str">
        <f>IF($A206="","",INDEX(元マスター!$C:$C,MATCH($P206,元マスター!$AC:$AC,0)))&amp;""</f>
        <v/>
      </c>
      <c r="M206" s="36" t="str">
        <f>IF($A206="","",INDEX(元マスター!$D:$D,MATCH($P206,元マスター!$AC:$AC,0)))&amp;""</f>
        <v/>
      </c>
      <c r="N206" s="36" t="str">
        <f>IF($A206="","",INDEX(元マスター!$E:$E,MATCH($P206,元マスター!$AC:$AC,0)))&amp;""</f>
        <v/>
      </c>
      <c r="P206" s="36" t="str" cm="1">
        <f t="array" ref="P206">IFERROR(INDEX(元マスター!$AC:$AC,SMALL(IF(元マスター!$A$1:$A$400&lt;&gt;"",ROW($A$1:$A$400)),ROW())),"")</f>
        <v/>
      </c>
    </row>
    <row r="207" spans="1:16">
      <c r="A207" s="36" t="str" cm="1">
        <f t="array" ref="A207">IFERROR(INDEX(元マスター!$A:$A,SMALL(IF(元マスター!$A$1:$A$400&lt;&gt;"",ROW($A$1:$A$400)),ROW())),"")</f>
        <v/>
      </c>
      <c r="B207" s="36" t="str">
        <f>IF($A207="","",IF($A207&lt;200000000,INDEX(男子登録情報!$L:$L,MATCH($A207,男子登録情報!$O:$O,0)),INDEX(女子登録情報!$L:$L,MATCH($A207,女子登録情報!$O:$O,0))))</f>
        <v/>
      </c>
      <c r="C207" s="36" t="str">
        <f>IF($A207="","",IF($A207&lt;200000000,INDEX(男子登録情報!$E:$E,MATCH($A207,男子登録情報!$O:$O,0)),INDEX(女子登録情報!$E:$E,MATCH($A207,女子登録情報!$O:$O,0))))</f>
        <v/>
      </c>
      <c r="D207" s="36" t="str">
        <f>IF($A207="","",IF($A207&lt;200000000,INDEX(男子登録情報!$N:$N,MATCH($A207,男子登録情報!$O:$O,0)),INDEX(女子登録情報!$N:$N,MATCH($A207,女子登録情報!$O:$O,0))))</f>
        <v/>
      </c>
      <c r="E207" s="36" t="str">
        <f>IF($A207="","",IF($A207&lt;200000000,INDEX(男子登録情報!$K:$K,MATCH($A207,男子登録情報!$O:$O,0)),INDEX(女子登録情報!$K:$K,MATCH($A207,女子登録情報!$O:$O,0))))</f>
        <v/>
      </c>
      <c r="F207" s="36" t="str">
        <f t="shared" si="3"/>
        <v/>
      </c>
      <c r="G207" s="36" t="str">
        <f>IF($A207="","",IF($A207&lt;200000000,INDEX(男子登録情報!$H:$H,MATCH($A207,男子登録情報!$O:$O,0)),INDEX(女子登録情報!$H:$H,MATCH($A207,女子登録情報!$O:$O,0))))</f>
        <v/>
      </c>
      <c r="H207" s="36" t="str">
        <f>IF($A207="","",IF($A207&lt;200000000,INDEX(男子登録情報!$B:$B,MATCH($A207,男子登録情報!$O:$O,0)),INDEX(女子登録情報!$B:$B,MATCH($A207,女子登録情報!$O:$O,0))))</f>
        <v/>
      </c>
      <c r="K207" s="36" t="str">
        <f>IF($A207="","",IF($A207&lt;200000000,INDEX(男子登録情報!$A:$A,MATCH($A207,男子登録情報!$O:$O,0)),INDEX(女子登録情報!$A:$A,MATCH($A207,女子登録情報!$O:$O,0))))</f>
        <v/>
      </c>
      <c r="L207" s="36" t="str">
        <f>IF($A207="","",INDEX(元マスター!$C:$C,MATCH($P207,元マスター!$AC:$AC,0)))&amp;""</f>
        <v/>
      </c>
      <c r="M207" s="36" t="str">
        <f>IF($A207="","",INDEX(元マスター!$D:$D,MATCH($P207,元マスター!$AC:$AC,0)))&amp;""</f>
        <v/>
      </c>
      <c r="N207" s="36" t="str">
        <f>IF($A207="","",INDEX(元マスター!$E:$E,MATCH($P207,元マスター!$AC:$AC,0)))&amp;""</f>
        <v/>
      </c>
      <c r="P207" s="36" t="str" cm="1">
        <f t="array" ref="P207">IFERROR(INDEX(元マスター!$AC:$AC,SMALL(IF(元マスター!$A$1:$A$400&lt;&gt;"",ROW($A$1:$A$400)),ROW())),"")</f>
        <v/>
      </c>
    </row>
    <row r="208" spans="1:16">
      <c r="A208" s="36" t="str" cm="1">
        <f t="array" ref="A208">IFERROR(INDEX(元マスター!$A:$A,SMALL(IF(元マスター!$A$1:$A$400&lt;&gt;"",ROW($A$1:$A$400)),ROW())),"")</f>
        <v/>
      </c>
      <c r="B208" s="36" t="str">
        <f>IF($A208="","",IF($A208&lt;200000000,INDEX(男子登録情報!$L:$L,MATCH($A208,男子登録情報!$O:$O,0)),INDEX(女子登録情報!$L:$L,MATCH($A208,女子登録情報!$O:$O,0))))</f>
        <v/>
      </c>
      <c r="C208" s="36" t="str">
        <f>IF($A208="","",IF($A208&lt;200000000,INDEX(男子登録情報!$E:$E,MATCH($A208,男子登録情報!$O:$O,0)),INDEX(女子登録情報!$E:$E,MATCH($A208,女子登録情報!$O:$O,0))))</f>
        <v/>
      </c>
      <c r="D208" s="36" t="str">
        <f>IF($A208="","",IF($A208&lt;200000000,INDEX(男子登録情報!$N:$N,MATCH($A208,男子登録情報!$O:$O,0)),INDEX(女子登録情報!$N:$N,MATCH($A208,女子登録情報!$O:$O,0))))</f>
        <v/>
      </c>
      <c r="E208" s="36" t="str">
        <f>IF($A208="","",IF($A208&lt;200000000,INDEX(男子登録情報!$K:$K,MATCH($A208,男子登録情報!$O:$O,0)),INDEX(女子登録情報!$K:$K,MATCH($A208,女子登録情報!$O:$O,0))))</f>
        <v/>
      </c>
      <c r="F208" s="36" t="str">
        <f t="shared" si="3"/>
        <v/>
      </c>
      <c r="G208" s="36" t="str">
        <f>IF($A208="","",IF($A208&lt;200000000,INDEX(男子登録情報!$H:$H,MATCH($A208,男子登録情報!$O:$O,0)),INDEX(女子登録情報!$H:$H,MATCH($A208,女子登録情報!$O:$O,0))))</f>
        <v/>
      </c>
      <c r="H208" s="36" t="str">
        <f>IF($A208="","",IF($A208&lt;200000000,INDEX(男子登録情報!$B:$B,MATCH($A208,男子登録情報!$O:$O,0)),INDEX(女子登録情報!$B:$B,MATCH($A208,女子登録情報!$O:$O,0))))</f>
        <v/>
      </c>
      <c r="K208" s="36" t="str">
        <f>IF($A208="","",IF($A208&lt;200000000,INDEX(男子登録情報!$A:$A,MATCH($A208,男子登録情報!$O:$O,0)),INDEX(女子登録情報!$A:$A,MATCH($A208,女子登録情報!$O:$O,0))))</f>
        <v/>
      </c>
      <c r="L208" s="36" t="str">
        <f>IF($A208="","",INDEX(元マスター!$C:$C,MATCH($P208,元マスター!$AC:$AC,0)))&amp;""</f>
        <v/>
      </c>
      <c r="M208" s="36" t="str">
        <f>IF($A208="","",INDEX(元マスター!$D:$D,MATCH($P208,元マスター!$AC:$AC,0)))&amp;""</f>
        <v/>
      </c>
      <c r="N208" s="36" t="str">
        <f>IF($A208="","",INDEX(元マスター!$E:$E,MATCH($P208,元マスター!$AC:$AC,0)))&amp;""</f>
        <v/>
      </c>
      <c r="P208" s="36" t="str" cm="1">
        <f t="array" ref="P208">IFERROR(INDEX(元マスター!$AC:$AC,SMALL(IF(元マスター!$A$1:$A$400&lt;&gt;"",ROW($A$1:$A$400)),ROW())),"")</f>
        <v/>
      </c>
    </row>
    <row r="209" spans="1:16">
      <c r="A209" s="36" t="str" cm="1">
        <f t="array" ref="A209">IFERROR(INDEX(元マスター!$A:$A,SMALL(IF(元マスター!$A$1:$A$400&lt;&gt;"",ROW($A$1:$A$400)),ROW())),"")</f>
        <v/>
      </c>
      <c r="B209" s="36" t="str">
        <f>IF($A209="","",IF($A209&lt;200000000,INDEX(男子登録情報!$L:$L,MATCH($A209,男子登録情報!$O:$O,0)),INDEX(女子登録情報!$L:$L,MATCH($A209,女子登録情報!$O:$O,0))))</f>
        <v/>
      </c>
      <c r="C209" s="36" t="str">
        <f>IF($A209="","",IF($A209&lt;200000000,INDEX(男子登録情報!$E:$E,MATCH($A209,男子登録情報!$O:$O,0)),INDEX(女子登録情報!$E:$E,MATCH($A209,女子登録情報!$O:$O,0))))</f>
        <v/>
      </c>
      <c r="D209" s="36" t="str">
        <f>IF($A209="","",IF($A209&lt;200000000,INDEX(男子登録情報!$N:$N,MATCH($A209,男子登録情報!$O:$O,0)),INDEX(女子登録情報!$N:$N,MATCH($A209,女子登録情報!$O:$O,0))))</f>
        <v/>
      </c>
      <c r="E209" s="36" t="str">
        <f>IF($A209="","",IF($A209&lt;200000000,INDEX(男子登録情報!$K:$K,MATCH($A209,男子登録情報!$O:$O,0)),INDEX(女子登録情報!$K:$K,MATCH($A209,女子登録情報!$O:$O,0))))</f>
        <v/>
      </c>
      <c r="F209" s="36" t="str">
        <f t="shared" si="3"/>
        <v/>
      </c>
      <c r="G209" s="36" t="str">
        <f>IF($A209="","",IF($A209&lt;200000000,INDEX(男子登録情報!$H:$H,MATCH($A209,男子登録情報!$O:$O,0)),INDEX(女子登録情報!$H:$H,MATCH($A209,女子登録情報!$O:$O,0))))</f>
        <v/>
      </c>
      <c r="H209" s="36" t="str">
        <f>IF($A209="","",IF($A209&lt;200000000,INDEX(男子登録情報!$B:$B,MATCH($A209,男子登録情報!$O:$O,0)),INDEX(女子登録情報!$B:$B,MATCH($A209,女子登録情報!$O:$O,0))))</f>
        <v/>
      </c>
      <c r="K209" s="36" t="str">
        <f>IF($A209="","",IF($A209&lt;200000000,INDEX(男子登録情報!$A:$A,MATCH($A209,男子登録情報!$O:$O,0)),INDEX(女子登録情報!$A:$A,MATCH($A209,女子登録情報!$O:$O,0))))</f>
        <v/>
      </c>
      <c r="L209" s="36" t="str">
        <f>IF($A209="","",INDEX(元マスター!$C:$C,MATCH($P209,元マスター!$AC:$AC,0)))&amp;""</f>
        <v/>
      </c>
      <c r="M209" s="36" t="str">
        <f>IF($A209="","",INDEX(元マスター!$D:$D,MATCH($P209,元マスター!$AC:$AC,0)))&amp;""</f>
        <v/>
      </c>
      <c r="N209" s="36" t="str">
        <f>IF($A209="","",INDEX(元マスター!$E:$E,MATCH($P209,元マスター!$AC:$AC,0)))&amp;""</f>
        <v/>
      </c>
      <c r="P209" s="36" t="str" cm="1">
        <f t="array" ref="P209">IFERROR(INDEX(元マスター!$AC:$AC,SMALL(IF(元マスター!$A$1:$A$400&lt;&gt;"",ROW($A$1:$A$400)),ROW())),"")</f>
        <v/>
      </c>
    </row>
    <row r="210" spans="1:16">
      <c r="A210" s="36" t="str" cm="1">
        <f t="array" ref="A210">IFERROR(INDEX(元マスター!$A:$A,SMALL(IF(元マスター!$A$1:$A$400&lt;&gt;"",ROW($A$1:$A$400)),ROW())),"")</f>
        <v/>
      </c>
      <c r="B210" s="36" t="str">
        <f>IF($A210="","",IF($A210&lt;200000000,INDEX(男子登録情報!$L:$L,MATCH($A210,男子登録情報!$O:$O,0)),INDEX(女子登録情報!$L:$L,MATCH($A210,女子登録情報!$O:$O,0))))</f>
        <v/>
      </c>
      <c r="C210" s="36" t="str">
        <f>IF($A210="","",IF($A210&lt;200000000,INDEX(男子登録情報!$E:$E,MATCH($A210,男子登録情報!$O:$O,0)),INDEX(女子登録情報!$E:$E,MATCH($A210,女子登録情報!$O:$O,0))))</f>
        <v/>
      </c>
      <c r="D210" s="36" t="str">
        <f>IF($A210="","",IF($A210&lt;200000000,INDEX(男子登録情報!$N:$N,MATCH($A210,男子登録情報!$O:$O,0)),INDEX(女子登録情報!$N:$N,MATCH($A210,女子登録情報!$O:$O,0))))</f>
        <v/>
      </c>
      <c r="E210" s="36" t="str">
        <f>IF($A210="","",IF($A210&lt;200000000,INDEX(男子登録情報!$K:$K,MATCH($A210,男子登録情報!$O:$O,0)),INDEX(女子登録情報!$K:$K,MATCH($A210,女子登録情報!$O:$O,0))))</f>
        <v/>
      </c>
      <c r="F210" s="36" t="str">
        <f t="shared" si="3"/>
        <v/>
      </c>
      <c r="G210" s="36" t="str">
        <f>IF($A210="","",IF($A210&lt;200000000,INDEX(男子登録情報!$H:$H,MATCH($A210,男子登録情報!$O:$O,0)),INDEX(女子登録情報!$H:$H,MATCH($A210,女子登録情報!$O:$O,0))))</f>
        <v/>
      </c>
      <c r="H210" s="36" t="str">
        <f>IF($A210="","",IF($A210&lt;200000000,INDEX(男子登録情報!$B:$B,MATCH($A210,男子登録情報!$O:$O,0)),INDEX(女子登録情報!$B:$B,MATCH($A210,女子登録情報!$O:$O,0))))</f>
        <v/>
      </c>
      <c r="K210" s="36" t="str">
        <f>IF($A210="","",IF($A210&lt;200000000,INDEX(男子登録情報!$A:$A,MATCH($A210,男子登録情報!$O:$O,0)),INDEX(女子登録情報!$A:$A,MATCH($A210,女子登録情報!$O:$O,0))))</f>
        <v/>
      </c>
      <c r="L210" s="36" t="str">
        <f>IF($A210="","",INDEX(元マスター!$C:$C,MATCH($P210,元マスター!$AC:$AC,0)))&amp;""</f>
        <v/>
      </c>
      <c r="M210" s="36" t="str">
        <f>IF($A210="","",INDEX(元マスター!$D:$D,MATCH($P210,元マスター!$AC:$AC,0)))&amp;""</f>
        <v/>
      </c>
      <c r="N210" s="36" t="str">
        <f>IF($A210="","",INDEX(元マスター!$E:$E,MATCH($P210,元マスター!$AC:$AC,0)))&amp;""</f>
        <v/>
      </c>
      <c r="P210" s="36" t="str" cm="1">
        <f t="array" ref="P210">IFERROR(INDEX(元マスター!$AC:$AC,SMALL(IF(元マスター!$A$1:$A$400&lt;&gt;"",ROW($A$1:$A$400)),ROW())),"")</f>
        <v/>
      </c>
    </row>
    <row r="211" spans="1:16">
      <c r="A211" s="36" t="str" cm="1">
        <f t="array" ref="A211">IFERROR(INDEX(元マスター!$A:$A,SMALL(IF(元マスター!$A$1:$A$400&lt;&gt;"",ROW($A$1:$A$400)),ROW())),"")</f>
        <v/>
      </c>
      <c r="B211" s="36" t="str">
        <f>IF($A211="","",IF($A211&lt;200000000,INDEX(男子登録情報!$L:$L,MATCH($A211,男子登録情報!$O:$O,0)),INDEX(女子登録情報!$L:$L,MATCH($A211,女子登録情報!$O:$O,0))))</f>
        <v/>
      </c>
      <c r="C211" s="36" t="str">
        <f>IF($A211="","",IF($A211&lt;200000000,INDEX(男子登録情報!$E:$E,MATCH($A211,男子登録情報!$O:$O,0)),INDEX(女子登録情報!$E:$E,MATCH($A211,女子登録情報!$O:$O,0))))</f>
        <v/>
      </c>
      <c r="D211" s="36" t="str">
        <f>IF($A211="","",IF($A211&lt;200000000,INDEX(男子登録情報!$N:$N,MATCH($A211,男子登録情報!$O:$O,0)),INDEX(女子登録情報!$N:$N,MATCH($A211,女子登録情報!$O:$O,0))))</f>
        <v/>
      </c>
      <c r="E211" s="36" t="str">
        <f>IF($A211="","",IF($A211&lt;200000000,INDEX(男子登録情報!$K:$K,MATCH($A211,男子登録情報!$O:$O,0)),INDEX(女子登録情報!$K:$K,MATCH($A211,女子登録情報!$O:$O,0))))</f>
        <v/>
      </c>
      <c r="F211" s="36" t="str">
        <f t="shared" si="3"/>
        <v/>
      </c>
      <c r="G211" s="36" t="str">
        <f>IF($A211="","",IF($A211&lt;200000000,INDEX(男子登録情報!$H:$H,MATCH($A211,男子登録情報!$O:$O,0)),INDEX(女子登録情報!$H:$H,MATCH($A211,女子登録情報!$O:$O,0))))</f>
        <v/>
      </c>
      <c r="H211" s="36" t="str">
        <f>IF($A211="","",IF($A211&lt;200000000,INDEX(男子登録情報!$B:$B,MATCH($A211,男子登録情報!$O:$O,0)),INDEX(女子登録情報!$B:$B,MATCH($A211,女子登録情報!$O:$O,0))))</f>
        <v/>
      </c>
      <c r="K211" s="36" t="str">
        <f>IF($A211="","",IF($A211&lt;200000000,INDEX(男子登録情報!$A:$A,MATCH($A211,男子登録情報!$O:$O,0)),INDEX(女子登録情報!$A:$A,MATCH($A211,女子登録情報!$O:$O,0))))</f>
        <v/>
      </c>
      <c r="L211" s="36" t="str">
        <f>IF($A211="","",INDEX(元マスター!$C:$C,MATCH($P211,元マスター!$AC:$AC,0)))&amp;""</f>
        <v/>
      </c>
      <c r="M211" s="36" t="str">
        <f>IF($A211="","",INDEX(元マスター!$D:$D,MATCH($P211,元マスター!$AC:$AC,0)))&amp;""</f>
        <v/>
      </c>
      <c r="N211" s="36" t="str">
        <f>IF($A211="","",INDEX(元マスター!$E:$E,MATCH($P211,元マスター!$AC:$AC,0)))&amp;""</f>
        <v/>
      </c>
      <c r="P211" s="36" t="str" cm="1">
        <f t="array" ref="P211">IFERROR(INDEX(元マスター!$AC:$AC,SMALL(IF(元マスター!$A$1:$A$400&lt;&gt;"",ROW($A$1:$A$400)),ROW())),"")</f>
        <v/>
      </c>
    </row>
    <row r="212" spans="1:16">
      <c r="A212" s="36" t="str" cm="1">
        <f t="array" ref="A212">IFERROR(INDEX(元マスター!$A:$A,SMALL(IF(元マスター!$A$1:$A$400&lt;&gt;"",ROW($A$1:$A$400)),ROW())),"")</f>
        <v/>
      </c>
      <c r="B212" s="36" t="str">
        <f>IF($A212="","",IF($A212&lt;200000000,INDEX(男子登録情報!$L:$L,MATCH($A212,男子登録情報!$O:$O,0)),INDEX(女子登録情報!$L:$L,MATCH($A212,女子登録情報!$O:$O,0))))</f>
        <v/>
      </c>
      <c r="C212" s="36" t="str">
        <f>IF($A212="","",IF($A212&lt;200000000,INDEX(男子登録情報!$E:$E,MATCH($A212,男子登録情報!$O:$O,0)),INDEX(女子登録情報!$E:$E,MATCH($A212,女子登録情報!$O:$O,0))))</f>
        <v/>
      </c>
      <c r="D212" s="36" t="str">
        <f>IF($A212="","",IF($A212&lt;200000000,INDEX(男子登録情報!$N:$N,MATCH($A212,男子登録情報!$O:$O,0)),INDEX(女子登録情報!$N:$N,MATCH($A212,女子登録情報!$O:$O,0))))</f>
        <v/>
      </c>
      <c r="E212" s="36" t="str">
        <f>IF($A212="","",IF($A212&lt;200000000,INDEX(男子登録情報!$K:$K,MATCH($A212,男子登録情報!$O:$O,0)),INDEX(女子登録情報!$K:$K,MATCH($A212,女子登録情報!$O:$O,0))))</f>
        <v/>
      </c>
      <c r="F212" s="36" t="str">
        <f t="shared" si="3"/>
        <v/>
      </c>
      <c r="G212" s="36" t="str">
        <f>IF($A212="","",IF($A212&lt;200000000,INDEX(男子登録情報!$H:$H,MATCH($A212,男子登録情報!$O:$O,0)),INDEX(女子登録情報!$H:$H,MATCH($A212,女子登録情報!$O:$O,0))))</f>
        <v/>
      </c>
      <c r="H212" s="36" t="str">
        <f>IF($A212="","",IF($A212&lt;200000000,INDEX(男子登録情報!$B:$B,MATCH($A212,男子登録情報!$O:$O,0)),INDEX(女子登録情報!$B:$B,MATCH($A212,女子登録情報!$O:$O,0))))</f>
        <v/>
      </c>
      <c r="K212" s="36" t="str">
        <f>IF($A212="","",IF($A212&lt;200000000,INDEX(男子登録情報!$A:$A,MATCH($A212,男子登録情報!$O:$O,0)),INDEX(女子登録情報!$A:$A,MATCH($A212,女子登録情報!$O:$O,0))))</f>
        <v/>
      </c>
      <c r="L212" s="36" t="str">
        <f>IF($A212="","",INDEX(元マスター!$C:$C,MATCH($P212,元マスター!$AC:$AC,0)))&amp;""</f>
        <v/>
      </c>
      <c r="M212" s="36" t="str">
        <f>IF($A212="","",INDEX(元マスター!$D:$D,MATCH($P212,元マスター!$AC:$AC,0)))&amp;""</f>
        <v/>
      </c>
      <c r="N212" s="36" t="str">
        <f>IF($A212="","",INDEX(元マスター!$E:$E,MATCH($P212,元マスター!$AC:$AC,0)))&amp;""</f>
        <v/>
      </c>
      <c r="P212" s="36" t="str" cm="1">
        <f t="array" ref="P212">IFERROR(INDEX(元マスター!$AC:$AC,SMALL(IF(元マスター!$A$1:$A$400&lt;&gt;"",ROW($A$1:$A$400)),ROW())),"")</f>
        <v/>
      </c>
    </row>
    <row r="213" spans="1:16">
      <c r="A213" s="36" t="str" cm="1">
        <f t="array" ref="A213">IFERROR(INDEX(元マスター!$A:$A,SMALL(IF(元マスター!$A$1:$A$400&lt;&gt;"",ROW($A$1:$A$400)),ROW())),"")</f>
        <v/>
      </c>
      <c r="B213" s="36" t="str">
        <f>IF($A213="","",IF($A213&lt;200000000,INDEX(男子登録情報!$L:$L,MATCH($A213,男子登録情報!$O:$O,0)),INDEX(女子登録情報!$L:$L,MATCH($A213,女子登録情報!$O:$O,0))))</f>
        <v/>
      </c>
      <c r="C213" s="36" t="str">
        <f>IF($A213="","",IF($A213&lt;200000000,INDEX(男子登録情報!$E:$E,MATCH($A213,男子登録情報!$O:$O,0)),INDEX(女子登録情報!$E:$E,MATCH($A213,女子登録情報!$O:$O,0))))</f>
        <v/>
      </c>
      <c r="D213" s="36" t="str">
        <f>IF($A213="","",IF($A213&lt;200000000,INDEX(男子登録情報!$N:$N,MATCH($A213,男子登録情報!$O:$O,0)),INDEX(女子登録情報!$N:$N,MATCH($A213,女子登録情報!$O:$O,0))))</f>
        <v/>
      </c>
      <c r="E213" s="36" t="str">
        <f>IF($A213="","",IF($A213&lt;200000000,INDEX(男子登録情報!$K:$K,MATCH($A213,男子登録情報!$O:$O,0)),INDEX(女子登録情報!$K:$K,MATCH($A213,女子登録情報!$O:$O,0))))</f>
        <v/>
      </c>
      <c r="F213" s="36" t="str">
        <f t="shared" si="3"/>
        <v/>
      </c>
      <c r="G213" s="36" t="str">
        <f>IF($A213="","",IF($A213&lt;200000000,INDEX(男子登録情報!$H:$H,MATCH($A213,男子登録情報!$O:$O,0)),INDEX(女子登録情報!$H:$H,MATCH($A213,女子登録情報!$O:$O,0))))</f>
        <v/>
      </c>
      <c r="H213" s="36" t="str">
        <f>IF($A213="","",IF($A213&lt;200000000,INDEX(男子登録情報!$B:$B,MATCH($A213,男子登録情報!$O:$O,0)),INDEX(女子登録情報!$B:$B,MATCH($A213,女子登録情報!$O:$O,0))))</f>
        <v/>
      </c>
      <c r="K213" s="36" t="str">
        <f>IF($A213="","",IF($A213&lt;200000000,INDEX(男子登録情報!$A:$A,MATCH($A213,男子登録情報!$O:$O,0)),INDEX(女子登録情報!$A:$A,MATCH($A213,女子登録情報!$O:$O,0))))</f>
        <v/>
      </c>
      <c r="L213" s="36" t="str">
        <f>IF($A213="","",INDEX(元マスター!$C:$C,MATCH($P213,元マスター!$AC:$AC,0)))&amp;""</f>
        <v/>
      </c>
      <c r="M213" s="36" t="str">
        <f>IF($A213="","",INDEX(元マスター!$D:$D,MATCH($P213,元マスター!$AC:$AC,0)))&amp;""</f>
        <v/>
      </c>
      <c r="N213" s="36" t="str">
        <f>IF($A213="","",INDEX(元マスター!$E:$E,MATCH($P213,元マスター!$AC:$AC,0)))&amp;""</f>
        <v/>
      </c>
      <c r="P213" s="36" t="str" cm="1">
        <f t="array" ref="P213">IFERROR(INDEX(元マスター!$AC:$AC,SMALL(IF(元マスター!$A$1:$A$400&lt;&gt;"",ROW($A$1:$A$400)),ROW())),"")</f>
        <v/>
      </c>
    </row>
    <row r="214" spans="1:16">
      <c r="A214" s="36" t="str" cm="1">
        <f t="array" ref="A214">IFERROR(INDEX(元マスター!$A:$A,SMALL(IF(元マスター!$A$1:$A$400&lt;&gt;"",ROW($A$1:$A$400)),ROW())),"")</f>
        <v/>
      </c>
      <c r="B214" s="36" t="str">
        <f>IF($A214="","",IF($A214&lt;200000000,INDEX(男子登録情報!$L:$L,MATCH($A214,男子登録情報!$O:$O,0)),INDEX(女子登録情報!$L:$L,MATCH($A214,女子登録情報!$O:$O,0))))</f>
        <v/>
      </c>
      <c r="C214" s="36" t="str">
        <f>IF($A214="","",IF($A214&lt;200000000,INDEX(男子登録情報!$E:$E,MATCH($A214,男子登録情報!$O:$O,0)),INDEX(女子登録情報!$E:$E,MATCH($A214,女子登録情報!$O:$O,0))))</f>
        <v/>
      </c>
      <c r="D214" s="36" t="str">
        <f>IF($A214="","",IF($A214&lt;200000000,INDEX(男子登録情報!$N:$N,MATCH($A214,男子登録情報!$O:$O,0)),INDEX(女子登録情報!$N:$N,MATCH($A214,女子登録情報!$O:$O,0))))</f>
        <v/>
      </c>
      <c r="E214" s="36" t="str">
        <f>IF($A214="","",IF($A214&lt;200000000,INDEX(男子登録情報!$K:$K,MATCH($A214,男子登録情報!$O:$O,0)),INDEX(女子登録情報!$K:$K,MATCH($A214,女子登録情報!$O:$O,0))))</f>
        <v/>
      </c>
      <c r="F214" s="36" t="str">
        <f t="shared" si="3"/>
        <v/>
      </c>
      <c r="G214" s="36" t="str">
        <f>IF($A214="","",IF($A214&lt;200000000,INDEX(男子登録情報!$H:$H,MATCH($A214,男子登録情報!$O:$O,0)),INDEX(女子登録情報!$H:$H,MATCH($A214,女子登録情報!$O:$O,0))))</f>
        <v/>
      </c>
      <c r="H214" s="36" t="str">
        <f>IF($A214="","",IF($A214&lt;200000000,INDEX(男子登録情報!$B:$B,MATCH($A214,男子登録情報!$O:$O,0)),INDEX(女子登録情報!$B:$B,MATCH($A214,女子登録情報!$O:$O,0))))</f>
        <v/>
      </c>
      <c r="K214" s="36" t="str">
        <f>IF($A214="","",IF($A214&lt;200000000,INDEX(男子登録情報!$A:$A,MATCH($A214,男子登録情報!$O:$O,0)),INDEX(女子登録情報!$A:$A,MATCH($A214,女子登録情報!$O:$O,0))))</f>
        <v/>
      </c>
      <c r="L214" s="36" t="str">
        <f>IF($A214="","",INDEX(元マスター!$C:$C,MATCH($P214,元マスター!$AC:$AC,0)))&amp;""</f>
        <v/>
      </c>
      <c r="M214" s="36" t="str">
        <f>IF($A214="","",INDEX(元マスター!$D:$D,MATCH($P214,元マスター!$AC:$AC,0)))&amp;""</f>
        <v/>
      </c>
      <c r="N214" s="36" t="str">
        <f>IF($A214="","",INDEX(元マスター!$E:$E,MATCH($P214,元マスター!$AC:$AC,0)))&amp;""</f>
        <v/>
      </c>
      <c r="P214" s="36" t="str" cm="1">
        <f t="array" ref="P214">IFERROR(INDEX(元マスター!$AC:$AC,SMALL(IF(元マスター!$A$1:$A$400&lt;&gt;"",ROW($A$1:$A$400)),ROW())),"")</f>
        <v/>
      </c>
    </row>
    <row r="215" spans="1:16">
      <c r="A215" s="36" t="str" cm="1">
        <f t="array" ref="A215">IFERROR(INDEX(元マスター!$A:$A,SMALL(IF(元マスター!$A$1:$A$400&lt;&gt;"",ROW($A$1:$A$400)),ROW())),"")</f>
        <v/>
      </c>
      <c r="B215" s="36" t="str">
        <f>IF($A215="","",IF($A215&lt;200000000,INDEX(男子登録情報!$L:$L,MATCH($A215,男子登録情報!$O:$O,0)),INDEX(女子登録情報!$L:$L,MATCH($A215,女子登録情報!$O:$O,0))))</f>
        <v/>
      </c>
      <c r="C215" s="36" t="str">
        <f>IF($A215="","",IF($A215&lt;200000000,INDEX(男子登録情報!$E:$E,MATCH($A215,男子登録情報!$O:$O,0)),INDEX(女子登録情報!$E:$E,MATCH($A215,女子登録情報!$O:$O,0))))</f>
        <v/>
      </c>
      <c r="D215" s="36" t="str">
        <f>IF($A215="","",IF($A215&lt;200000000,INDEX(男子登録情報!$N:$N,MATCH($A215,男子登録情報!$O:$O,0)),INDEX(女子登録情報!$N:$N,MATCH($A215,女子登録情報!$O:$O,0))))</f>
        <v/>
      </c>
      <c r="E215" s="36" t="str">
        <f>IF($A215="","",IF($A215&lt;200000000,INDEX(男子登録情報!$K:$K,MATCH($A215,男子登録情報!$O:$O,0)),INDEX(女子登録情報!$K:$K,MATCH($A215,女子登録情報!$O:$O,0))))</f>
        <v/>
      </c>
      <c r="F215" s="36" t="str">
        <f t="shared" si="3"/>
        <v/>
      </c>
      <c r="G215" s="36" t="str">
        <f>IF($A215="","",IF($A215&lt;200000000,INDEX(男子登録情報!$H:$H,MATCH($A215,男子登録情報!$O:$O,0)),INDEX(女子登録情報!$H:$H,MATCH($A215,女子登録情報!$O:$O,0))))</f>
        <v/>
      </c>
      <c r="H215" s="36" t="str">
        <f>IF($A215="","",IF($A215&lt;200000000,INDEX(男子登録情報!$B:$B,MATCH($A215,男子登録情報!$O:$O,0)),INDEX(女子登録情報!$B:$B,MATCH($A215,女子登録情報!$O:$O,0))))</f>
        <v/>
      </c>
      <c r="K215" s="36" t="str">
        <f>IF($A215="","",IF($A215&lt;200000000,INDEX(男子登録情報!$A:$A,MATCH($A215,男子登録情報!$O:$O,0)),INDEX(女子登録情報!$A:$A,MATCH($A215,女子登録情報!$O:$O,0))))</f>
        <v/>
      </c>
      <c r="L215" s="36" t="str">
        <f>IF($A215="","",INDEX(元マスター!$C:$C,MATCH($P215,元マスター!$AC:$AC,0)))&amp;""</f>
        <v/>
      </c>
      <c r="M215" s="36" t="str">
        <f>IF($A215="","",INDEX(元マスター!$D:$D,MATCH($P215,元マスター!$AC:$AC,0)))&amp;""</f>
        <v/>
      </c>
      <c r="N215" s="36" t="str">
        <f>IF($A215="","",INDEX(元マスター!$E:$E,MATCH($P215,元マスター!$AC:$AC,0)))&amp;""</f>
        <v/>
      </c>
      <c r="P215" s="36" t="str" cm="1">
        <f t="array" ref="P215">IFERROR(INDEX(元マスター!$AC:$AC,SMALL(IF(元マスター!$A$1:$A$400&lt;&gt;"",ROW($A$1:$A$400)),ROW())),"")</f>
        <v/>
      </c>
    </row>
    <row r="216" spans="1:16">
      <c r="A216" s="36" t="str" cm="1">
        <f t="array" ref="A216">IFERROR(INDEX(元マスター!$A:$A,SMALL(IF(元マスター!$A$1:$A$400&lt;&gt;"",ROW($A$1:$A$400)),ROW())),"")</f>
        <v/>
      </c>
      <c r="B216" s="36" t="str">
        <f>IF($A216="","",IF($A216&lt;200000000,INDEX(男子登録情報!$L:$L,MATCH($A216,男子登録情報!$O:$O,0)),INDEX(女子登録情報!$L:$L,MATCH($A216,女子登録情報!$O:$O,0))))</f>
        <v/>
      </c>
      <c r="C216" s="36" t="str">
        <f>IF($A216="","",IF($A216&lt;200000000,INDEX(男子登録情報!$E:$E,MATCH($A216,男子登録情報!$O:$O,0)),INDEX(女子登録情報!$E:$E,MATCH($A216,女子登録情報!$O:$O,0))))</f>
        <v/>
      </c>
      <c r="D216" s="36" t="str">
        <f>IF($A216="","",IF($A216&lt;200000000,INDEX(男子登録情報!$N:$N,MATCH($A216,男子登録情報!$O:$O,0)),INDEX(女子登録情報!$N:$N,MATCH($A216,女子登録情報!$O:$O,0))))</f>
        <v/>
      </c>
      <c r="E216" s="36" t="str">
        <f>IF($A216="","",IF($A216&lt;200000000,INDEX(男子登録情報!$K:$K,MATCH($A216,男子登録情報!$O:$O,0)),INDEX(女子登録情報!$K:$K,MATCH($A216,女子登録情報!$O:$O,0))))</f>
        <v/>
      </c>
      <c r="F216" s="36" t="str">
        <f t="shared" si="3"/>
        <v/>
      </c>
      <c r="G216" s="36" t="str">
        <f>IF($A216="","",IF($A216&lt;200000000,INDEX(男子登録情報!$H:$H,MATCH($A216,男子登録情報!$O:$O,0)),INDEX(女子登録情報!$H:$H,MATCH($A216,女子登録情報!$O:$O,0))))</f>
        <v/>
      </c>
      <c r="H216" s="36" t="str">
        <f>IF($A216="","",IF($A216&lt;200000000,INDEX(男子登録情報!$B:$B,MATCH($A216,男子登録情報!$O:$O,0)),INDEX(女子登録情報!$B:$B,MATCH($A216,女子登録情報!$O:$O,0))))</f>
        <v/>
      </c>
      <c r="K216" s="36" t="str">
        <f>IF($A216="","",IF($A216&lt;200000000,INDEX(男子登録情報!$A:$A,MATCH($A216,男子登録情報!$O:$O,0)),INDEX(女子登録情報!$A:$A,MATCH($A216,女子登録情報!$O:$O,0))))</f>
        <v/>
      </c>
      <c r="L216" s="36" t="str">
        <f>IF($A216="","",INDEX(元マスター!$C:$C,MATCH($P216,元マスター!$AC:$AC,0)))&amp;""</f>
        <v/>
      </c>
      <c r="M216" s="36" t="str">
        <f>IF($A216="","",INDEX(元マスター!$D:$D,MATCH($P216,元マスター!$AC:$AC,0)))&amp;""</f>
        <v/>
      </c>
      <c r="N216" s="36" t="str">
        <f>IF($A216="","",INDEX(元マスター!$E:$E,MATCH($P216,元マスター!$AC:$AC,0)))&amp;""</f>
        <v/>
      </c>
      <c r="P216" s="36" t="str" cm="1">
        <f t="array" ref="P216">IFERROR(INDEX(元マスター!$AC:$AC,SMALL(IF(元マスター!$A$1:$A$400&lt;&gt;"",ROW($A$1:$A$400)),ROW())),"")</f>
        <v/>
      </c>
    </row>
    <row r="217" spans="1:16">
      <c r="A217" s="36" t="str" cm="1">
        <f t="array" ref="A217">IFERROR(INDEX(元マスター!$A:$A,SMALL(IF(元マスター!$A$1:$A$400&lt;&gt;"",ROW($A$1:$A$400)),ROW())),"")</f>
        <v/>
      </c>
      <c r="B217" s="36" t="str">
        <f>IF($A217="","",IF($A217&lt;200000000,INDEX(男子登録情報!$L:$L,MATCH($A217,男子登録情報!$O:$O,0)),INDEX(女子登録情報!$L:$L,MATCH($A217,女子登録情報!$O:$O,0))))</f>
        <v/>
      </c>
      <c r="C217" s="36" t="str">
        <f>IF($A217="","",IF($A217&lt;200000000,INDEX(男子登録情報!$E:$E,MATCH($A217,男子登録情報!$O:$O,0)),INDEX(女子登録情報!$E:$E,MATCH($A217,女子登録情報!$O:$O,0))))</f>
        <v/>
      </c>
      <c r="D217" s="36" t="str">
        <f>IF($A217="","",IF($A217&lt;200000000,INDEX(男子登録情報!$N:$N,MATCH($A217,男子登録情報!$O:$O,0)),INDEX(女子登録情報!$N:$N,MATCH($A217,女子登録情報!$O:$O,0))))</f>
        <v/>
      </c>
      <c r="E217" s="36" t="str">
        <f>IF($A217="","",IF($A217&lt;200000000,INDEX(男子登録情報!$K:$K,MATCH($A217,男子登録情報!$O:$O,0)),INDEX(女子登録情報!$K:$K,MATCH($A217,女子登録情報!$O:$O,0))))</f>
        <v/>
      </c>
      <c r="F217" s="36" t="str">
        <f t="shared" si="3"/>
        <v/>
      </c>
      <c r="G217" s="36" t="str">
        <f>IF($A217="","",IF($A217&lt;200000000,INDEX(男子登録情報!$H:$H,MATCH($A217,男子登録情報!$O:$O,0)),INDEX(女子登録情報!$H:$H,MATCH($A217,女子登録情報!$O:$O,0))))</f>
        <v/>
      </c>
      <c r="H217" s="36" t="str">
        <f>IF($A217="","",IF($A217&lt;200000000,INDEX(男子登録情報!$B:$B,MATCH($A217,男子登録情報!$O:$O,0)),INDEX(女子登録情報!$B:$B,MATCH($A217,女子登録情報!$O:$O,0))))</f>
        <v/>
      </c>
      <c r="K217" s="36" t="str">
        <f>IF($A217="","",IF($A217&lt;200000000,INDEX(男子登録情報!$A:$A,MATCH($A217,男子登録情報!$O:$O,0)),INDEX(女子登録情報!$A:$A,MATCH($A217,女子登録情報!$O:$O,0))))</f>
        <v/>
      </c>
      <c r="L217" s="36" t="str">
        <f>IF($A217="","",INDEX(元マスター!$C:$C,MATCH($P217,元マスター!$AC:$AC,0)))&amp;""</f>
        <v/>
      </c>
      <c r="M217" s="36" t="str">
        <f>IF($A217="","",INDEX(元マスター!$D:$D,MATCH($P217,元マスター!$AC:$AC,0)))&amp;""</f>
        <v/>
      </c>
      <c r="N217" s="36" t="str">
        <f>IF($A217="","",INDEX(元マスター!$E:$E,MATCH($P217,元マスター!$AC:$AC,0)))&amp;""</f>
        <v/>
      </c>
      <c r="P217" s="36" t="str" cm="1">
        <f t="array" ref="P217">IFERROR(INDEX(元マスター!$AC:$AC,SMALL(IF(元マスター!$A$1:$A$400&lt;&gt;"",ROW($A$1:$A$400)),ROW())),"")</f>
        <v/>
      </c>
    </row>
    <row r="218" spans="1:16">
      <c r="A218" s="36" t="str" cm="1">
        <f t="array" ref="A218">IFERROR(INDEX(元マスター!$A:$A,SMALL(IF(元マスター!$A$1:$A$400&lt;&gt;"",ROW($A$1:$A$400)),ROW())),"")</f>
        <v/>
      </c>
      <c r="B218" s="36" t="str">
        <f>IF($A218="","",IF($A218&lt;200000000,INDEX(男子登録情報!$L:$L,MATCH($A218,男子登録情報!$O:$O,0)),INDEX(女子登録情報!$L:$L,MATCH($A218,女子登録情報!$O:$O,0))))</f>
        <v/>
      </c>
      <c r="C218" s="36" t="str">
        <f>IF($A218="","",IF($A218&lt;200000000,INDEX(男子登録情報!$E:$E,MATCH($A218,男子登録情報!$O:$O,0)),INDEX(女子登録情報!$E:$E,MATCH($A218,女子登録情報!$O:$O,0))))</f>
        <v/>
      </c>
      <c r="D218" s="36" t="str">
        <f>IF($A218="","",IF($A218&lt;200000000,INDEX(男子登録情報!$N:$N,MATCH($A218,男子登録情報!$O:$O,0)),INDEX(女子登録情報!$N:$N,MATCH($A218,女子登録情報!$O:$O,0))))</f>
        <v/>
      </c>
      <c r="E218" s="36" t="str">
        <f>IF($A218="","",IF($A218&lt;200000000,INDEX(男子登録情報!$K:$K,MATCH($A218,男子登録情報!$O:$O,0)),INDEX(女子登録情報!$K:$K,MATCH($A218,女子登録情報!$O:$O,0))))</f>
        <v/>
      </c>
      <c r="F218" s="36" t="str">
        <f t="shared" si="3"/>
        <v/>
      </c>
      <c r="G218" s="36" t="str">
        <f>IF($A218="","",IF($A218&lt;200000000,INDEX(男子登録情報!$H:$H,MATCH($A218,男子登録情報!$O:$O,0)),INDEX(女子登録情報!$H:$H,MATCH($A218,女子登録情報!$O:$O,0))))</f>
        <v/>
      </c>
      <c r="H218" s="36" t="str">
        <f>IF($A218="","",IF($A218&lt;200000000,INDEX(男子登録情報!$B:$B,MATCH($A218,男子登録情報!$O:$O,0)),INDEX(女子登録情報!$B:$B,MATCH($A218,女子登録情報!$O:$O,0))))</f>
        <v/>
      </c>
      <c r="K218" s="36" t="str">
        <f>IF($A218="","",IF($A218&lt;200000000,INDEX(男子登録情報!$A:$A,MATCH($A218,男子登録情報!$O:$O,0)),INDEX(女子登録情報!$A:$A,MATCH($A218,女子登録情報!$O:$O,0))))</f>
        <v/>
      </c>
      <c r="L218" s="36" t="str">
        <f>IF($A218="","",INDEX(元マスター!$C:$C,MATCH($P218,元マスター!$AC:$AC,0)))&amp;""</f>
        <v/>
      </c>
      <c r="M218" s="36" t="str">
        <f>IF($A218="","",INDEX(元マスター!$D:$D,MATCH($P218,元マスター!$AC:$AC,0)))&amp;""</f>
        <v/>
      </c>
      <c r="N218" s="36" t="str">
        <f>IF($A218="","",INDEX(元マスター!$E:$E,MATCH($P218,元マスター!$AC:$AC,0)))&amp;""</f>
        <v/>
      </c>
      <c r="P218" s="36" t="str" cm="1">
        <f t="array" ref="P218">IFERROR(INDEX(元マスター!$AC:$AC,SMALL(IF(元マスター!$A$1:$A$400&lt;&gt;"",ROW($A$1:$A$400)),ROW())),"")</f>
        <v/>
      </c>
    </row>
    <row r="219" spans="1:16">
      <c r="A219" s="36" t="str" cm="1">
        <f t="array" ref="A219">IFERROR(INDEX(元マスター!$A:$A,SMALL(IF(元マスター!$A$1:$A$400&lt;&gt;"",ROW($A$1:$A$400)),ROW())),"")</f>
        <v/>
      </c>
      <c r="B219" s="36" t="str">
        <f>IF($A219="","",IF($A219&lt;200000000,INDEX(男子登録情報!$L:$L,MATCH($A219,男子登録情報!$O:$O,0)),INDEX(女子登録情報!$L:$L,MATCH($A219,女子登録情報!$O:$O,0))))</f>
        <v/>
      </c>
      <c r="C219" s="36" t="str">
        <f>IF($A219="","",IF($A219&lt;200000000,INDEX(男子登録情報!$E:$E,MATCH($A219,男子登録情報!$O:$O,0)),INDEX(女子登録情報!$E:$E,MATCH($A219,女子登録情報!$O:$O,0))))</f>
        <v/>
      </c>
      <c r="D219" s="36" t="str">
        <f>IF($A219="","",IF($A219&lt;200000000,INDEX(男子登録情報!$N:$N,MATCH($A219,男子登録情報!$O:$O,0)),INDEX(女子登録情報!$N:$N,MATCH($A219,女子登録情報!$O:$O,0))))</f>
        <v/>
      </c>
      <c r="E219" s="36" t="str">
        <f>IF($A219="","",IF($A219&lt;200000000,INDEX(男子登録情報!$K:$K,MATCH($A219,男子登録情報!$O:$O,0)),INDEX(女子登録情報!$K:$K,MATCH($A219,女子登録情報!$O:$O,0))))</f>
        <v/>
      </c>
      <c r="F219" s="36" t="str">
        <f t="shared" si="3"/>
        <v/>
      </c>
      <c r="G219" s="36" t="str">
        <f>IF($A219="","",IF($A219&lt;200000000,INDEX(男子登録情報!$H:$H,MATCH($A219,男子登録情報!$O:$O,0)),INDEX(女子登録情報!$H:$H,MATCH($A219,女子登録情報!$O:$O,0))))</f>
        <v/>
      </c>
      <c r="H219" s="36" t="str">
        <f>IF($A219="","",IF($A219&lt;200000000,INDEX(男子登録情報!$B:$B,MATCH($A219,男子登録情報!$O:$O,0)),INDEX(女子登録情報!$B:$B,MATCH($A219,女子登録情報!$O:$O,0))))</f>
        <v/>
      </c>
      <c r="K219" s="36" t="str">
        <f>IF($A219="","",IF($A219&lt;200000000,INDEX(男子登録情報!$A:$A,MATCH($A219,男子登録情報!$O:$O,0)),INDEX(女子登録情報!$A:$A,MATCH($A219,女子登録情報!$O:$O,0))))</f>
        <v/>
      </c>
      <c r="L219" s="36" t="str">
        <f>IF($A219="","",INDEX(元マスター!$C:$C,MATCH($P219,元マスター!$AC:$AC,0)))&amp;""</f>
        <v/>
      </c>
      <c r="M219" s="36" t="str">
        <f>IF($A219="","",INDEX(元マスター!$D:$D,MATCH($P219,元マスター!$AC:$AC,0)))&amp;""</f>
        <v/>
      </c>
      <c r="N219" s="36" t="str">
        <f>IF($A219="","",INDEX(元マスター!$E:$E,MATCH($P219,元マスター!$AC:$AC,0)))&amp;""</f>
        <v/>
      </c>
      <c r="P219" s="36" t="str" cm="1">
        <f t="array" ref="P219">IFERROR(INDEX(元マスター!$AC:$AC,SMALL(IF(元マスター!$A$1:$A$400&lt;&gt;"",ROW($A$1:$A$400)),ROW())),"")</f>
        <v/>
      </c>
    </row>
    <row r="220" spans="1:16">
      <c r="A220" s="36" t="str" cm="1">
        <f t="array" ref="A220">IFERROR(INDEX(元マスター!$A:$A,SMALL(IF(元マスター!$A$1:$A$400&lt;&gt;"",ROW($A$1:$A$400)),ROW())),"")</f>
        <v/>
      </c>
      <c r="B220" s="36" t="str">
        <f>IF($A220="","",IF($A220&lt;200000000,INDEX(男子登録情報!$L:$L,MATCH($A220,男子登録情報!$O:$O,0)),INDEX(女子登録情報!$L:$L,MATCH($A220,女子登録情報!$O:$O,0))))</f>
        <v/>
      </c>
      <c r="C220" s="36" t="str">
        <f>IF($A220="","",IF($A220&lt;200000000,INDEX(男子登録情報!$E:$E,MATCH($A220,男子登録情報!$O:$O,0)),INDEX(女子登録情報!$E:$E,MATCH($A220,女子登録情報!$O:$O,0))))</f>
        <v/>
      </c>
      <c r="D220" s="36" t="str">
        <f>IF($A220="","",IF($A220&lt;200000000,INDEX(男子登録情報!$N:$N,MATCH($A220,男子登録情報!$O:$O,0)),INDEX(女子登録情報!$N:$N,MATCH($A220,女子登録情報!$O:$O,0))))</f>
        <v/>
      </c>
      <c r="E220" s="36" t="str">
        <f>IF($A220="","",IF($A220&lt;200000000,INDEX(男子登録情報!$K:$K,MATCH($A220,男子登録情報!$O:$O,0)),INDEX(女子登録情報!$K:$K,MATCH($A220,女子登録情報!$O:$O,0))))</f>
        <v/>
      </c>
      <c r="F220" s="36" t="str">
        <f t="shared" si="3"/>
        <v/>
      </c>
      <c r="G220" s="36" t="str">
        <f>IF($A220="","",IF($A220&lt;200000000,INDEX(男子登録情報!$H:$H,MATCH($A220,男子登録情報!$O:$O,0)),INDEX(女子登録情報!$H:$H,MATCH($A220,女子登録情報!$O:$O,0))))</f>
        <v/>
      </c>
      <c r="H220" s="36" t="str">
        <f>IF($A220="","",IF($A220&lt;200000000,INDEX(男子登録情報!$B:$B,MATCH($A220,男子登録情報!$O:$O,0)),INDEX(女子登録情報!$B:$B,MATCH($A220,女子登録情報!$O:$O,0))))</f>
        <v/>
      </c>
      <c r="K220" s="36" t="str">
        <f>IF($A220="","",IF($A220&lt;200000000,INDEX(男子登録情報!$A:$A,MATCH($A220,男子登録情報!$O:$O,0)),INDEX(女子登録情報!$A:$A,MATCH($A220,女子登録情報!$O:$O,0))))</f>
        <v/>
      </c>
      <c r="L220" s="36" t="str">
        <f>IF($A220="","",INDEX(元マスター!$C:$C,MATCH($P220,元マスター!$AC:$AC,0)))&amp;""</f>
        <v/>
      </c>
      <c r="M220" s="36" t="str">
        <f>IF($A220="","",INDEX(元マスター!$D:$D,MATCH($P220,元マスター!$AC:$AC,0)))&amp;""</f>
        <v/>
      </c>
      <c r="N220" s="36" t="str">
        <f>IF($A220="","",INDEX(元マスター!$E:$E,MATCH($P220,元マスター!$AC:$AC,0)))&amp;""</f>
        <v/>
      </c>
      <c r="P220" s="36" t="str" cm="1">
        <f t="array" ref="P220">IFERROR(INDEX(元マスター!$AC:$AC,SMALL(IF(元マスター!$A$1:$A$400&lt;&gt;"",ROW($A$1:$A$400)),ROW())),"")</f>
        <v/>
      </c>
    </row>
    <row r="221" spans="1:16">
      <c r="A221" s="36" t="str" cm="1">
        <f t="array" ref="A221">IFERROR(INDEX(元マスター!$A:$A,SMALL(IF(元マスター!$A$1:$A$400&lt;&gt;"",ROW($A$1:$A$400)),ROW())),"")</f>
        <v/>
      </c>
      <c r="B221" s="36" t="str">
        <f>IF($A221="","",IF($A221&lt;200000000,INDEX(男子登録情報!$L:$L,MATCH($A221,男子登録情報!$O:$O,0)),INDEX(女子登録情報!$L:$L,MATCH($A221,女子登録情報!$O:$O,0))))</f>
        <v/>
      </c>
      <c r="C221" s="36" t="str">
        <f>IF($A221="","",IF($A221&lt;200000000,INDEX(男子登録情報!$E:$E,MATCH($A221,男子登録情報!$O:$O,0)),INDEX(女子登録情報!$E:$E,MATCH($A221,女子登録情報!$O:$O,0))))</f>
        <v/>
      </c>
      <c r="D221" s="36" t="str">
        <f>IF($A221="","",IF($A221&lt;200000000,INDEX(男子登録情報!$N:$N,MATCH($A221,男子登録情報!$O:$O,0)),INDEX(女子登録情報!$N:$N,MATCH($A221,女子登録情報!$O:$O,0))))</f>
        <v/>
      </c>
      <c r="E221" s="36" t="str">
        <f>IF($A221="","",IF($A221&lt;200000000,INDEX(男子登録情報!$K:$K,MATCH($A221,男子登録情報!$O:$O,0)),INDEX(女子登録情報!$K:$K,MATCH($A221,女子登録情報!$O:$O,0))))</f>
        <v/>
      </c>
      <c r="F221" s="36" t="str">
        <f t="shared" si="3"/>
        <v/>
      </c>
      <c r="G221" s="36" t="str">
        <f>IF($A221="","",IF($A221&lt;200000000,INDEX(男子登録情報!$H:$H,MATCH($A221,男子登録情報!$O:$O,0)),INDEX(女子登録情報!$H:$H,MATCH($A221,女子登録情報!$O:$O,0))))</f>
        <v/>
      </c>
      <c r="H221" s="36" t="str">
        <f>IF($A221="","",IF($A221&lt;200000000,INDEX(男子登録情報!$B:$B,MATCH($A221,男子登録情報!$O:$O,0)),INDEX(女子登録情報!$B:$B,MATCH($A221,女子登録情報!$O:$O,0))))</f>
        <v/>
      </c>
      <c r="K221" s="36" t="str">
        <f>IF($A221="","",IF($A221&lt;200000000,INDEX(男子登録情報!$A:$A,MATCH($A221,男子登録情報!$O:$O,0)),INDEX(女子登録情報!$A:$A,MATCH($A221,女子登録情報!$O:$O,0))))</f>
        <v/>
      </c>
      <c r="L221" s="36" t="str">
        <f>IF($A221="","",INDEX(元マスター!$C:$C,MATCH($P221,元マスター!$AC:$AC,0)))&amp;""</f>
        <v/>
      </c>
      <c r="M221" s="36" t="str">
        <f>IF($A221="","",INDEX(元マスター!$D:$D,MATCH($P221,元マスター!$AC:$AC,0)))&amp;""</f>
        <v/>
      </c>
      <c r="N221" s="36" t="str">
        <f>IF($A221="","",INDEX(元マスター!$E:$E,MATCH($P221,元マスター!$AC:$AC,0)))&amp;""</f>
        <v/>
      </c>
      <c r="P221" s="36" t="str" cm="1">
        <f t="array" ref="P221">IFERROR(INDEX(元マスター!$AC:$AC,SMALL(IF(元マスター!$A$1:$A$400&lt;&gt;"",ROW($A$1:$A$400)),ROW())),"")</f>
        <v/>
      </c>
    </row>
    <row r="222" spans="1:16">
      <c r="A222" s="36" t="str" cm="1">
        <f t="array" ref="A222">IFERROR(INDEX(元マスター!$A:$A,SMALL(IF(元マスター!$A$1:$A$400&lt;&gt;"",ROW($A$1:$A$400)),ROW())),"")</f>
        <v/>
      </c>
      <c r="B222" s="36" t="str">
        <f>IF($A222="","",IF($A222&lt;200000000,INDEX(男子登録情報!$L:$L,MATCH($A222,男子登録情報!$O:$O,0)),INDEX(女子登録情報!$L:$L,MATCH($A222,女子登録情報!$O:$O,0))))</f>
        <v/>
      </c>
      <c r="C222" s="36" t="str">
        <f>IF($A222="","",IF($A222&lt;200000000,INDEX(男子登録情報!$E:$E,MATCH($A222,男子登録情報!$O:$O,0)),INDEX(女子登録情報!$E:$E,MATCH($A222,女子登録情報!$O:$O,0))))</f>
        <v/>
      </c>
      <c r="D222" s="36" t="str">
        <f>IF($A222="","",IF($A222&lt;200000000,INDEX(男子登録情報!$N:$N,MATCH($A222,男子登録情報!$O:$O,0)),INDEX(女子登録情報!$N:$N,MATCH($A222,女子登録情報!$O:$O,0))))</f>
        <v/>
      </c>
      <c r="E222" s="36" t="str">
        <f>IF($A222="","",IF($A222&lt;200000000,INDEX(男子登録情報!$K:$K,MATCH($A222,男子登録情報!$O:$O,0)),INDEX(女子登録情報!$K:$K,MATCH($A222,女子登録情報!$O:$O,0))))</f>
        <v/>
      </c>
      <c r="F222" s="36" t="str">
        <f t="shared" si="3"/>
        <v/>
      </c>
      <c r="G222" s="36" t="str">
        <f>IF($A222="","",IF($A222&lt;200000000,INDEX(男子登録情報!$H:$H,MATCH($A222,男子登録情報!$O:$O,0)),INDEX(女子登録情報!$H:$H,MATCH($A222,女子登録情報!$O:$O,0))))</f>
        <v/>
      </c>
      <c r="H222" s="36" t="str">
        <f>IF($A222="","",IF($A222&lt;200000000,INDEX(男子登録情報!$B:$B,MATCH($A222,男子登録情報!$O:$O,0)),INDEX(女子登録情報!$B:$B,MATCH($A222,女子登録情報!$O:$O,0))))</f>
        <v/>
      </c>
      <c r="K222" s="36" t="str">
        <f>IF($A222="","",IF($A222&lt;200000000,INDEX(男子登録情報!$A:$A,MATCH($A222,男子登録情報!$O:$O,0)),INDEX(女子登録情報!$A:$A,MATCH($A222,女子登録情報!$O:$O,0))))</f>
        <v/>
      </c>
      <c r="L222" s="36" t="str">
        <f>IF($A222="","",INDEX(元マスター!$C:$C,MATCH($P222,元マスター!$AC:$AC,0)))&amp;""</f>
        <v/>
      </c>
      <c r="M222" s="36" t="str">
        <f>IF($A222="","",INDEX(元マスター!$D:$D,MATCH($P222,元マスター!$AC:$AC,0)))&amp;""</f>
        <v/>
      </c>
      <c r="N222" s="36" t="str">
        <f>IF($A222="","",INDEX(元マスター!$E:$E,MATCH($P222,元マスター!$AC:$AC,0)))&amp;""</f>
        <v/>
      </c>
      <c r="P222" s="36" t="str" cm="1">
        <f t="array" ref="P222">IFERROR(INDEX(元マスター!$AC:$AC,SMALL(IF(元マスター!$A$1:$A$400&lt;&gt;"",ROW($A$1:$A$400)),ROW())),"")</f>
        <v/>
      </c>
    </row>
    <row r="223" spans="1:16">
      <c r="A223" s="36" t="str" cm="1">
        <f t="array" ref="A223">IFERROR(INDEX(元マスター!$A:$A,SMALL(IF(元マスター!$A$1:$A$400&lt;&gt;"",ROW($A$1:$A$400)),ROW())),"")</f>
        <v/>
      </c>
      <c r="B223" s="36" t="str">
        <f>IF($A223="","",IF($A223&lt;200000000,INDEX(男子登録情報!$L:$L,MATCH($A223,男子登録情報!$O:$O,0)),INDEX(女子登録情報!$L:$L,MATCH($A223,女子登録情報!$O:$O,0))))</f>
        <v/>
      </c>
      <c r="C223" s="36" t="str">
        <f>IF($A223="","",IF($A223&lt;200000000,INDEX(男子登録情報!$E:$E,MATCH($A223,男子登録情報!$O:$O,0)),INDEX(女子登録情報!$E:$E,MATCH($A223,女子登録情報!$O:$O,0))))</f>
        <v/>
      </c>
      <c r="D223" s="36" t="str">
        <f>IF($A223="","",IF($A223&lt;200000000,INDEX(男子登録情報!$N:$N,MATCH($A223,男子登録情報!$O:$O,0)),INDEX(女子登録情報!$N:$N,MATCH($A223,女子登録情報!$O:$O,0))))</f>
        <v/>
      </c>
      <c r="E223" s="36" t="str">
        <f>IF($A223="","",IF($A223&lt;200000000,INDEX(男子登録情報!$K:$K,MATCH($A223,男子登録情報!$O:$O,0)),INDEX(女子登録情報!$K:$K,MATCH($A223,女子登録情報!$O:$O,0))))</f>
        <v/>
      </c>
      <c r="F223" s="36" t="str">
        <f t="shared" si="3"/>
        <v/>
      </c>
      <c r="G223" s="36" t="str">
        <f>IF($A223="","",IF($A223&lt;200000000,INDEX(男子登録情報!$H:$H,MATCH($A223,男子登録情報!$O:$O,0)),INDEX(女子登録情報!$H:$H,MATCH($A223,女子登録情報!$O:$O,0))))</f>
        <v/>
      </c>
      <c r="H223" s="36" t="str">
        <f>IF($A223="","",IF($A223&lt;200000000,INDEX(男子登録情報!$B:$B,MATCH($A223,男子登録情報!$O:$O,0)),INDEX(女子登録情報!$B:$B,MATCH($A223,女子登録情報!$O:$O,0))))</f>
        <v/>
      </c>
      <c r="K223" s="36" t="str">
        <f>IF($A223="","",IF($A223&lt;200000000,INDEX(男子登録情報!$A:$A,MATCH($A223,男子登録情報!$O:$O,0)),INDEX(女子登録情報!$A:$A,MATCH($A223,女子登録情報!$O:$O,0))))</f>
        <v/>
      </c>
      <c r="L223" s="36" t="str">
        <f>IF($A223="","",INDEX(元マスター!$C:$C,MATCH($P223,元マスター!$AC:$AC,0)))&amp;""</f>
        <v/>
      </c>
      <c r="M223" s="36" t="str">
        <f>IF($A223="","",INDEX(元マスター!$D:$D,MATCH($P223,元マスター!$AC:$AC,0)))&amp;""</f>
        <v/>
      </c>
      <c r="N223" s="36" t="str">
        <f>IF($A223="","",INDEX(元マスター!$E:$E,MATCH($P223,元マスター!$AC:$AC,0)))&amp;""</f>
        <v/>
      </c>
      <c r="P223" s="36" t="str" cm="1">
        <f t="array" ref="P223">IFERROR(INDEX(元マスター!$AC:$AC,SMALL(IF(元マスター!$A$1:$A$400&lt;&gt;"",ROW($A$1:$A$400)),ROW())),"")</f>
        <v/>
      </c>
    </row>
    <row r="224" spans="1:16">
      <c r="A224" s="36" t="str" cm="1">
        <f t="array" ref="A224">IFERROR(INDEX(元マスター!$A:$A,SMALL(IF(元マスター!$A$1:$A$400&lt;&gt;"",ROW($A$1:$A$400)),ROW())),"")</f>
        <v/>
      </c>
      <c r="B224" s="36" t="str">
        <f>IF($A224="","",IF($A224&lt;200000000,INDEX(男子登録情報!$L:$L,MATCH($A224,男子登録情報!$O:$O,0)),INDEX(女子登録情報!$L:$L,MATCH($A224,女子登録情報!$O:$O,0))))</f>
        <v/>
      </c>
      <c r="C224" s="36" t="str">
        <f>IF($A224="","",IF($A224&lt;200000000,INDEX(男子登録情報!$E:$E,MATCH($A224,男子登録情報!$O:$O,0)),INDEX(女子登録情報!$E:$E,MATCH($A224,女子登録情報!$O:$O,0))))</f>
        <v/>
      </c>
      <c r="D224" s="36" t="str">
        <f>IF($A224="","",IF($A224&lt;200000000,INDEX(男子登録情報!$N:$N,MATCH($A224,男子登録情報!$O:$O,0)),INDEX(女子登録情報!$N:$N,MATCH($A224,女子登録情報!$O:$O,0))))</f>
        <v/>
      </c>
      <c r="E224" s="36" t="str">
        <f>IF($A224="","",IF($A224&lt;200000000,INDEX(男子登録情報!$K:$K,MATCH($A224,男子登録情報!$O:$O,0)),INDEX(女子登録情報!$K:$K,MATCH($A224,女子登録情報!$O:$O,0))))</f>
        <v/>
      </c>
      <c r="F224" s="36" t="str">
        <f t="shared" si="3"/>
        <v/>
      </c>
      <c r="G224" s="36" t="str">
        <f>IF($A224="","",IF($A224&lt;200000000,INDEX(男子登録情報!$H:$H,MATCH($A224,男子登録情報!$O:$O,0)),INDEX(女子登録情報!$H:$H,MATCH($A224,女子登録情報!$O:$O,0))))</f>
        <v/>
      </c>
      <c r="H224" s="36" t="str">
        <f>IF($A224="","",IF($A224&lt;200000000,INDEX(男子登録情報!$B:$B,MATCH($A224,男子登録情報!$O:$O,0)),INDEX(女子登録情報!$B:$B,MATCH($A224,女子登録情報!$O:$O,0))))</f>
        <v/>
      </c>
      <c r="K224" s="36" t="str">
        <f>IF($A224="","",IF($A224&lt;200000000,INDEX(男子登録情報!$A:$A,MATCH($A224,男子登録情報!$O:$O,0)),INDEX(女子登録情報!$A:$A,MATCH($A224,女子登録情報!$O:$O,0))))</f>
        <v/>
      </c>
      <c r="L224" s="36" t="str">
        <f>IF($A224="","",INDEX(元マスター!$C:$C,MATCH($P224,元マスター!$AC:$AC,0)))&amp;""</f>
        <v/>
      </c>
      <c r="M224" s="36" t="str">
        <f>IF($A224="","",INDEX(元マスター!$D:$D,MATCH($P224,元マスター!$AC:$AC,0)))&amp;""</f>
        <v/>
      </c>
      <c r="N224" s="36" t="str">
        <f>IF($A224="","",INDEX(元マスター!$E:$E,MATCH($P224,元マスター!$AC:$AC,0)))&amp;""</f>
        <v/>
      </c>
      <c r="P224" s="36" t="str" cm="1">
        <f t="array" ref="P224">IFERROR(INDEX(元マスター!$AC:$AC,SMALL(IF(元マスター!$A$1:$A$400&lt;&gt;"",ROW($A$1:$A$400)),ROW())),"")</f>
        <v/>
      </c>
    </row>
    <row r="225" spans="1:16">
      <c r="A225" s="36" t="str" cm="1">
        <f t="array" ref="A225">IFERROR(INDEX(元マスター!$A:$A,SMALL(IF(元マスター!$A$1:$A$400&lt;&gt;"",ROW($A$1:$A$400)),ROW())),"")</f>
        <v/>
      </c>
      <c r="B225" s="36" t="str">
        <f>IF($A225="","",IF($A225&lt;200000000,INDEX(男子登録情報!$L:$L,MATCH($A225,男子登録情報!$O:$O,0)),INDEX(女子登録情報!$L:$L,MATCH($A225,女子登録情報!$O:$O,0))))</f>
        <v/>
      </c>
      <c r="C225" s="36" t="str">
        <f>IF($A225="","",IF($A225&lt;200000000,INDEX(男子登録情報!$E:$E,MATCH($A225,男子登録情報!$O:$O,0)),INDEX(女子登録情報!$E:$E,MATCH($A225,女子登録情報!$O:$O,0))))</f>
        <v/>
      </c>
      <c r="D225" s="36" t="str">
        <f>IF($A225="","",IF($A225&lt;200000000,INDEX(男子登録情報!$N:$N,MATCH($A225,男子登録情報!$O:$O,0)),INDEX(女子登録情報!$N:$N,MATCH($A225,女子登録情報!$O:$O,0))))</f>
        <v/>
      </c>
      <c r="E225" s="36" t="str">
        <f>IF($A225="","",IF($A225&lt;200000000,INDEX(男子登録情報!$K:$K,MATCH($A225,男子登録情報!$O:$O,0)),INDEX(女子登録情報!$K:$K,MATCH($A225,女子登録情報!$O:$O,0))))</f>
        <v/>
      </c>
      <c r="F225" s="36" t="str">
        <f t="shared" si="3"/>
        <v/>
      </c>
      <c r="G225" s="36" t="str">
        <f>IF($A225="","",IF($A225&lt;200000000,INDEX(男子登録情報!$H:$H,MATCH($A225,男子登録情報!$O:$O,0)),INDEX(女子登録情報!$H:$H,MATCH($A225,女子登録情報!$O:$O,0))))</f>
        <v/>
      </c>
      <c r="H225" s="36" t="str">
        <f>IF($A225="","",IF($A225&lt;200000000,INDEX(男子登録情報!$B:$B,MATCH($A225,男子登録情報!$O:$O,0)),INDEX(女子登録情報!$B:$B,MATCH($A225,女子登録情報!$O:$O,0))))</f>
        <v/>
      </c>
      <c r="K225" s="36" t="str">
        <f>IF($A225="","",IF($A225&lt;200000000,INDEX(男子登録情報!$A:$A,MATCH($A225,男子登録情報!$O:$O,0)),INDEX(女子登録情報!$A:$A,MATCH($A225,女子登録情報!$O:$O,0))))</f>
        <v/>
      </c>
      <c r="L225" s="36" t="str">
        <f>IF($A225="","",INDEX(元マスター!$C:$C,MATCH($P225,元マスター!$AC:$AC,0)))&amp;""</f>
        <v/>
      </c>
      <c r="M225" s="36" t="str">
        <f>IF($A225="","",INDEX(元マスター!$D:$D,MATCH($P225,元マスター!$AC:$AC,0)))&amp;""</f>
        <v/>
      </c>
      <c r="N225" s="36" t="str">
        <f>IF($A225="","",INDEX(元マスター!$E:$E,MATCH($P225,元マスター!$AC:$AC,0)))&amp;""</f>
        <v/>
      </c>
      <c r="P225" s="36" t="str" cm="1">
        <f t="array" ref="P225">IFERROR(INDEX(元マスター!$AC:$AC,SMALL(IF(元マスター!$A$1:$A$400&lt;&gt;"",ROW($A$1:$A$400)),ROW())),"")</f>
        <v/>
      </c>
    </row>
    <row r="226" spans="1:16">
      <c r="A226" s="36" t="str" cm="1">
        <f t="array" ref="A226">IFERROR(INDEX(元マスター!$A:$A,SMALL(IF(元マスター!$A$1:$A$400&lt;&gt;"",ROW($A$1:$A$400)),ROW())),"")</f>
        <v/>
      </c>
      <c r="B226" s="36" t="str">
        <f>IF($A226="","",IF($A226&lt;200000000,INDEX(男子登録情報!$L:$L,MATCH($A226,男子登録情報!$O:$O,0)),INDEX(女子登録情報!$L:$L,MATCH($A226,女子登録情報!$O:$O,0))))</f>
        <v/>
      </c>
      <c r="C226" s="36" t="str">
        <f>IF($A226="","",IF($A226&lt;200000000,INDEX(男子登録情報!$E:$E,MATCH($A226,男子登録情報!$O:$O,0)),INDEX(女子登録情報!$E:$E,MATCH($A226,女子登録情報!$O:$O,0))))</f>
        <v/>
      </c>
      <c r="D226" s="36" t="str">
        <f>IF($A226="","",IF($A226&lt;200000000,INDEX(男子登録情報!$N:$N,MATCH($A226,男子登録情報!$O:$O,0)),INDEX(女子登録情報!$N:$N,MATCH($A226,女子登録情報!$O:$O,0))))</f>
        <v/>
      </c>
      <c r="E226" s="36" t="str">
        <f>IF($A226="","",IF($A226&lt;200000000,INDEX(男子登録情報!$K:$K,MATCH($A226,男子登録情報!$O:$O,0)),INDEX(女子登録情報!$K:$K,MATCH($A226,女子登録情報!$O:$O,0))))</f>
        <v/>
      </c>
      <c r="F226" s="36" t="str">
        <f t="shared" si="3"/>
        <v/>
      </c>
      <c r="G226" s="36" t="str">
        <f>IF($A226="","",IF($A226&lt;200000000,INDEX(男子登録情報!$H:$H,MATCH($A226,男子登録情報!$O:$O,0)),INDEX(女子登録情報!$H:$H,MATCH($A226,女子登録情報!$O:$O,0))))</f>
        <v/>
      </c>
      <c r="H226" s="36" t="str">
        <f>IF($A226="","",IF($A226&lt;200000000,INDEX(男子登録情報!$B:$B,MATCH($A226,男子登録情報!$O:$O,0)),INDEX(女子登録情報!$B:$B,MATCH($A226,女子登録情報!$O:$O,0))))</f>
        <v/>
      </c>
      <c r="K226" s="36" t="str">
        <f>IF($A226="","",IF($A226&lt;200000000,INDEX(男子登録情報!$A:$A,MATCH($A226,男子登録情報!$O:$O,0)),INDEX(女子登録情報!$A:$A,MATCH($A226,女子登録情報!$O:$O,0))))</f>
        <v/>
      </c>
      <c r="L226" s="36" t="str">
        <f>IF($A226="","",INDEX(元マスター!$C:$C,MATCH($P226,元マスター!$AC:$AC,0)))&amp;""</f>
        <v/>
      </c>
      <c r="M226" s="36" t="str">
        <f>IF($A226="","",INDEX(元マスター!$D:$D,MATCH($P226,元マスター!$AC:$AC,0)))&amp;""</f>
        <v/>
      </c>
      <c r="N226" s="36" t="str">
        <f>IF($A226="","",INDEX(元マスター!$E:$E,MATCH($P226,元マスター!$AC:$AC,0)))&amp;""</f>
        <v/>
      </c>
      <c r="P226" s="36" t="str" cm="1">
        <f t="array" ref="P226">IFERROR(INDEX(元マスター!$AC:$AC,SMALL(IF(元マスター!$A$1:$A$400&lt;&gt;"",ROW($A$1:$A$400)),ROW())),"")</f>
        <v/>
      </c>
    </row>
    <row r="227" spans="1:16">
      <c r="A227" s="36" t="str" cm="1">
        <f t="array" ref="A227">IFERROR(INDEX(元マスター!$A:$A,SMALL(IF(元マスター!$A$1:$A$400&lt;&gt;"",ROW($A$1:$A$400)),ROW())),"")</f>
        <v/>
      </c>
      <c r="B227" s="36" t="str">
        <f>IF($A227="","",IF($A227&lt;200000000,INDEX(男子登録情報!$L:$L,MATCH($A227,男子登録情報!$O:$O,0)),INDEX(女子登録情報!$L:$L,MATCH($A227,女子登録情報!$O:$O,0))))</f>
        <v/>
      </c>
      <c r="C227" s="36" t="str">
        <f>IF($A227="","",IF($A227&lt;200000000,INDEX(男子登録情報!$E:$E,MATCH($A227,男子登録情報!$O:$O,0)),INDEX(女子登録情報!$E:$E,MATCH($A227,女子登録情報!$O:$O,0))))</f>
        <v/>
      </c>
      <c r="D227" s="36" t="str">
        <f>IF($A227="","",IF($A227&lt;200000000,INDEX(男子登録情報!$N:$N,MATCH($A227,男子登録情報!$O:$O,0)),INDEX(女子登録情報!$N:$N,MATCH($A227,女子登録情報!$O:$O,0))))</f>
        <v/>
      </c>
      <c r="E227" s="36" t="str">
        <f>IF($A227="","",IF($A227&lt;200000000,INDEX(男子登録情報!$K:$K,MATCH($A227,男子登録情報!$O:$O,0)),INDEX(女子登録情報!$K:$K,MATCH($A227,女子登録情報!$O:$O,0))))</f>
        <v/>
      </c>
      <c r="F227" s="36" t="str">
        <f t="shared" si="3"/>
        <v/>
      </c>
      <c r="G227" s="36" t="str">
        <f>IF($A227="","",IF($A227&lt;200000000,INDEX(男子登録情報!$H:$H,MATCH($A227,男子登録情報!$O:$O,0)),INDEX(女子登録情報!$H:$H,MATCH($A227,女子登録情報!$O:$O,0))))</f>
        <v/>
      </c>
      <c r="H227" s="36" t="str">
        <f>IF($A227="","",IF($A227&lt;200000000,INDEX(男子登録情報!$B:$B,MATCH($A227,男子登録情報!$O:$O,0)),INDEX(女子登録情報!$B:$B,MATCH($A227,女子登録情報!$O:$O,0))))</f>
        <v/>
      </c>
      <c r="K227" s="36" t="str">
        <f>IF($A227="","",IF($A227&lt;200000000,INDEX(男子登録情報!$A:$A,MATCH($A227,男子登録情報!$O:$O,0)),INDEX(女子登録情報!$A:$A,MATCH($A227,女子登録情報!$O:$O,0))))</f>
        <v/>
      </c>
      <c r="L227" s="36" t="str">
        <f>IF($A227="","",INDEX(元マスター!$C:$C,MATCH($P227,元マスター!$AC:$AC,0)))&amp;""</f>
        <v/>
      </c>
      <c r="M227" s="36" t="str">
        <f>IF($A227="","",INDEX(元マスター!$D:$D,MATCH($P227,元マスター!$AC:$AC,0)))&amp;""</f>
        <v/>
      </c>
      <c r="N227" s="36" t="str">
        <f>IF($A227="","",INDEX(元マスター!$E:$E,MATCH($P227,元マスター!$AC:$AC,0)))&amp;""</f>
        <v/>
      </c>
      <c r="P227" s="36" t="str" cm="1">
        <f t="array" ref="P227">IFERROR(INDEX(元マスター!$AC:$AC,SMALL(IF(元マスター!$A$1:$A$400&lt;&gt;"",ROW($A$1:$A$400)),ROW())),"")</f>
        <v/>
      </c>
    </row>
    <row r="228" spans="1:16">
      <c r="A228" s="36" t="str" cm="1">
        <f t="array" ref="A228">IFERROR(INDEX(元マスター!$A:$A,SMALL(IF(元マスター!$A$1:$A$400&lt;&gt;"",ROW($A$1:$A$400)),ROW())),"")</f>
        <v/>
      </c>
      <c r="B228" s="36" t="str">
        <f>IF($A228="","",IF($A228&lt;200000000,INDEX(男子登録情報!$L:$L,MATCH($A228,男子登録情報!$O:$O,0)),INDEX(女子登録情報!$L:$L,MATCH($A228,女子登録情報!$O:$O,0))))</f>
        <v/>
      </c>
      <c r="C228" s="36" t="str">
        <f>IF($A228="","",IF($A228&lt;200000000,INDEX(男子登録情報!$E:$E,MATCH($A228,男子登録情報!$O:$O,0)),INDEX(女子登録情報!$E:$E,MATCH($A228,女子登録情報!$O:$O,0))))</f>
        <v/>
      </c>
      <c r="D228" s="36" t="str">
        <f>IF($A228="","",IF($A228&lt;200000000,INDEX(男子登録情報!$N:$N,MATCH($A228,男子登録情報!$O:$O,0)),INDEX(女子登録情報!$N:$N,MATCH($A228,女子登録情報!$O:$O,0))))</f>
        <v/>
      </c>
      <c r="E228" s="36" t="str">
        <f>IF($A228="","",IF($A228&lt;200000000,INDEX(男子登録情報!$K:$K,MATCH($A228,男子登録情報!$O:$O,0)),INDEX(女子登録情報!$K:$K,MATCH($A228,女子登録情報!$O:$O,0))))</f>
        <v/>
      </c>
      <c r="F228" s="36" t="str">
        <f t="shared" si="3"/>
        <v/>
      </c>
      <c r="G228" s="36" t="str">
        <f>IF($A228="","",IF($A228&lt;200000000,INDEX(男子登録情報!$H:$H,MATCH($A228,男子登録情報!$O:$O,0)),INDEX(女子登録情報!$H:$H,MATCH($A228,女子登録情報!$O:$O,0))))</f>
        <v/>
      </c>
      <c r="H228" s="36" t="str">
        <f>IF($A228="","",IF($A228&lt;200000000,INDEX(男子登録情報!$B:$B,MATCH($A228,男子登録情報!$O:$O,0)),INDEX(女子登録情報!$B:$B,MATCH($A228,女子登録情報!$O:$O,0))))</f>
        <v/>
      </c>
      <c r="K228" s="36" t="str">
        <f>IF($A228="","",IF($A228&lt;200000000,INDEX(男子登録情報!$A:$A,MATCH($A228,男子登録情報!$O:$O,0)),INDEX(女子登録情報!$A:$A,MATCH($A228,女子登録情報!$O:$O,0))))</f>
        <v/>
      </c>
      <c r="L228" s="36" t="str">
        <f>IF($A228="","",INDEX(元マスター!$C:$C,MATCH($P228,元マスター!$AC:$AC,0)))&amp;""</f>
        <v/>
      </c>
      <c r="M228" s="36" t="str">
        <f>IF($A228="","",INDEX(元マスター!$D:$D,MATCH($P228,元マスター!$AC:$AC,0)))&amp;""</f>
        <v/>
      </c>
      <c r="N228" s="36" t="str">
        <f>IF($A228="","",INDEX(元マスター!$E:$E,MATCH($P228,元マスター!$AC:$AC,0)))&amp;""</f>
        <v/>
      </c>
      <c r="P228" s="36" t="str" cm="1">
        <f t="array" ref="P228">IFERROR(INDEX(元マスター!$AC:$AC,SMALL(IF(元マスター!$A$1:$A$400&lt;&gt;"",ROW($A$1:$A$400)),ROW())),"")</f>
        <v/>
      </c>
    </row>
    <row r="229" spans="1:16">
      <c r="A229" s="36" t="str" cm="1">
        <f t="array" ref="A229">IFERROR(INDEX(元マスター!$A:$A,SMALL(IF(元マスター!$A$1:$A$400&lt;&gt;"",ROW($A$1:$A$400)),ROW())),"")</f>
        <v/>
      </c>
      <c r="B229" s="36" t="str">
        <f>IF($A229="","",IF($A229&lt;200000000,INDEX(男子登録情報!$L:$L,MATCH($A229,男子登録情報!$O:$O,0)),INDEX(女子登録情報!$L:$L,MATCH($A229,女子登録情報!$O:$O,0))))</f>
        <v/>
      </c>
      <c r="C229" s="36" t="str">
        <f>IF($A229="","",IF($A229&lt;200000000,INDEX(男子登録情報!$E:$E,MATCH($A229,男子登録情報!$O:$O,0)),INDEX(女子登録情報!$E:$E,MATCH($A229,女子登録情報!$O:$O,0))))</f>
        <v/>
      </c>
      <c r="D229" s="36" t="str">
        <f>IF($A229="","",IF($A229&lt;200000000,INDEX(男子登録情報!$N:$N,MATCH($A229,男子登録情報!$O:$O,0)),INDEX(女子登録情報!$N:$N,MATCH($A229,女子登録情報!$O:$O,0))))</f>
        <v/>
      </c>
      <c r="E229" s="36" t="str">
        <f>IF($A229="","",IF($A229&lt;200000000,INDEX(男子登録情報!$K:$K,MATCH($A229,男子登録情報!$O:$O,0)),INDEX(女子登録情報!$K:$K,MATCH($A229,女子登録情報!$O:$O,0))))</f>
        <v/>
      </c>
      <c r="F229" s="36" t="str">
        <f t="shared" si="3"/>
        <v/>
      </c>
      <c r="G229" s="36" t="str">
        <f>IF($A229="","",IF($A229&lt;200000000,INDEX(男子登録情報!$H:$H,MATCH($A229,男子登録情報!$O:$O,0)),INDEX(女子登録情報!$H:$H,MATCH($A229,女子登録情報!$O:$O,0))))</f>
        <v/>
      </c>
      <c r="H229" s="36" t="str">
        <f>IF($A229="","",IF($A229&lt;200000000,INDEX(男子登録情報!$B:$B,MATCH($A229,男子登録情報!$O:$O,0)),INDEX(女子登録情報!$B:$B,MATCH($A229,女子登録情報!$O:$O,0))))</f>
        <v/>
      </c>
      <c r="K229" s="36" t="str">
        <f>IF($A229="","",IF($A229&lt;200000000,INDEX(男子登録情報!$A:$A,MATCH($A229,男子登録情報!$O:$O,0)),INDEX(女子登録情報!$A:$A,MATCH($A229,女子登録情報!$O:$O,0))))</f>
        <v/>
      </c>
      <c r="L229" s="36" t="str">
        <f>IF($A229="","",INDEX(元マスター!$C:$C,MATCH($P229,元マスター!$AC:$AC,0)))&amp;""</f>
        <v/>
      </c>
      <c r="M229" s="36" t="str">
        <f>IF($A229="","",INDEX(元マスター!$D:$D,MATCH($P229,元マスター!$AC:$AC,0)))&amp;""</f>
        <v/>
      </c>
      <c r="N229" s="36" t="str">
        <f>IF($A229="","",INDEX(元マスター!$E:$E,MATCH($P229,元マスター!$AC:$AC,0)))&amp;""</f>
        <v/>
      </c>
      <c r="P229" s="36" t="str" cm="1">
        <f t="array" ref="P229">IFERROR(INDEX(元マスター!$AC:$AC,SMALL(IF(元マスター!$A$1:$A$400&lt;&gt;"",ROW($A$1:$A$400)),ROW())),"")</f>
        <v/>
      </c>
    </row>
    <row r="230" spans="1:16">
      <c r="A230" s="36" t="str" cm="1">
        <f t="array" ref="A230">IFERROR(INDEX(元マスター!$A:$A,SMALL(IF(元マスター!$A$1:$A$400&lt;&gt;"",ROW($A$1:$A$400)),ROW())),"")</f>
        <v/>
      </c>
      <c r="B230" s="36" t="str">
        <f>IF($A230="","",IF($A230&lt;200000000,INDEX(男子登録情報!$L:$L,MATCH($A230,男子登録情報!$O:$O,0)),INDEX(女子登録情報!$L:$L,MATCH($A230,女子登録情報!$O:$O,0))))</f>
        <v/>
      </c>
      <c r="C230" s="36" t="str">
        <f>IF($A230="","",IF($A230&lt;200000000,INDEX(男子登録情報!$E:$E,MATCH($A230,男子登録情報!$O:$O,0)),INDEX(女子登録情報!$E:$E,MATCH($A230,女子登録情報!$O:$O,0))))</f>
        <v/>
      </c>
      <c r="D230" s="36" t="str">
        <f>IF($A230="","",IF($A230&lt;200000000,INDEX(男子登録情報!$N:$N,MATCH($A230,男子登録情報!$O:$O,0)),INDEX(女子登録情報!$N:$N,MATCH($A230,女子登録情報!$O:$O,0))))</f>
        <v/>
      </c>
      <c r="E230" s="36" t="str">
        <f>IF($A230="","",IF($A230&lt;200000000,INDEX(男子登録情報!$K:$K,MATCH($A230,男子登録情報!$O:$O,0)),INDEX(女子登録情報!$K:$K,MATCH($A230,女子登録情報!$O:$O,0))))</f>
        <v/>
      </c>
      <c r="F230" s="36" t="str">
        <f t="shared" si="3"/>
        <v/>
      </c>
      <c r="G230" s="36" t="str">
        <f>IF($A230="","",IF($A230&lt;200000000,INDEX(男子登録情報!$H:$H,MATCH($A230,男子登録情報!$O:$O,0)),INDEX(女子登録情報!$H:$H,MATCH($A230,女子登録情報!$O:$O,0))))</f>
        <v/>
      </c>
      <c r="H230" s="36" t="str">
        <f>IF($A230="","",IF($A230&lt;200000000,INDEX(男子登録情報!$B:$B,MATCH($A230,男子登録情報!$O:$O,0)),INDEX(女子登録情報!$B:$B,MATCH($A230,女子登録情報!$O:$O,0))))</f>
        <v/>
      </c>
      <c r="K230" s="36" t="str">
        <f>IF($A230="","",IF($A230&lt;200000000,INDEX(男子登録情報!$A:$A,MATCH($A230,男子登録情報!$O:$O,0)),INDEX(女子登録情報!$A:$A,MATCH($A230,女子登録情報!$O:$O,0))))</f>
        <v/>
      </c>
      <c r="L230" s="36" t="str">
        <f>IF($A230="","",INDEX(元マスター!$C:$C,MATCH($P230,元マスター!$AC:$AC,0)))&amp;""</f>
        <v/>
      </c>
      <c r="M230" s="36" t="str">
        <f>IF($A230="","",INDEX(元マスター!$D:$D,MATCH($P230,元マスター!$AC:$AC,0)))&amp;""</f>
        <v/>
      </c>
      <c r="N230" s="36" t="str">
        <f>IF($A230="","",INDEX(元マスター!$E:$E,MATCH($P230,元マスター!$AC:$AC,0)))&amp;""</f>
        <v/>
      </c>
      <c r="P230" s="36" t="str" cm="1">
        <f t="array" ref="P230">IFERROR(INDEX(元マスター!$AC:$AC,SMALL(IF(元マスター!$A$1:$A$400&lt;&gt;"",ROW($A$1:$A$400)),ROW())),"")</f>
        <v/>
      </c>
    </row>
    <row r="231" spans="1:16">
      <c r="A231" s="36" t="str" cm="1">
        <f t="array" ref="A231">IFERROR(INDEX(元マスター!$A:$A,SMALL(IF(元マスター!$A$1:$A$400&lt;&gt;"",ROW($A$1:$A$400)),ROW())),"")</f>
        <v/>
      </c>
      <c r="B231" s="36" t="str">
        <f>IF($A231="","",IF($A231&lt;200000000,INDEX(男子登録情報!$L:$L,MATCH($A231,男子登録情報!$O:$O,0)),INDEX(女子登録情報!$L:$L,MATCH($A231,女子登録情報!$O:$O,0))))</f>
        <v/>
      </c>
      <c r="C231" s="36" t="str">
        <f>IF($A231="","",IF($A231&lt;200000000,INDEX(男子登録情報!$E:$E,MATCH($A231,男子登録情報!$O:$O,0)),INDEX(女子登録情報!$E:$E,MATCH($A231,女子登録情報!$O:$O,0))))</f>
        <v/>
      </c>
      <c r="D231" s="36" t="str">
        <f>IF($A231="","",IF($A231&lt;200000000,INDEX(男子登録情報!$N:$N,MATCH($A231,男子登録情報!$O:$O,0)),INDEX(女子登録情報!$N:$N,MATCH($A231,女子登録情報!$O:$O,0))))</f>
        <v/>
      </c>
      <c r="E231" s="36" t="str">
        <f>IF($A231="","",IF($A231&lt;200000000,INDEX(男子登録情報!$K:$K,MATCH($A231,男子登録情報!$O:$O,0)),INDEX(女子登録情報!$K:$K,MATCH($A231,女子登録情報!$O:$O,0))))</f>
        <v/>
      </c>
      <c r="F231" s="36" t="str">
        <f t="shared" si="3"/>
        <v/>
      </c>
      <c r="G231" s="36" t="str">
        <f>IF($A231="","",IF($A231&lt;200000000,INDEX(男子登録情報!$H:$H,MATCH($A231,男子登録情報!$O:$O,0)),INDEX(女子登録情報!$H:$H,MATCH($A231,女子登録情報!$O:$O,0))))</f>
        <v/>
      </c>
      <c r="H231" s="36" t="str">
        <f>IF($A231="","",IF($A231&lt;200000000,INDEX(男子登録情報!$B:$B,MATCH($A231,男子登録情報!$O:$O,0)),INDEX(女子登録情報!$B:$B,MATCH($A231,女子登録情報!$O:$O,0))))</f>
        <v/>
      </c>
      <c r="K231" s="36" t="str">
        <f>IF($A231="","",IF($A231&lt;200000000,INDEX(男子登録情報!$A:$A,MATCH($A231,男子登録情報!$O:$O,0)),INDEX(女子登録情報!$A:$A,MATCH($A231,女子登録情報!$O:$O,0))))</f>
        <v/>
      </c>
      <c r="L231" s="36" t="str">
        <f>IF($A231="","",INDEX(元マスター!$C:$C,MATCH($P231,元マスター!$AC:$AC,0)))&amp;""</f>
        <v/>
      </c>
      <c r="M231" s="36" t="str">
        <f>IF($A231="","",INDEX(元マスター!$D:$D,MATCH($P231,元マスター!$AC:$AC,0)))&amp;""</f>
        <v/>
      </c>
      <c r="N231" s="36" t="str">
        <f>IF($A231="","",INDEX(元マスター!$E:$E,MATCH($P231,元マスター!$AC:$AC,0)))&amp;""</f>
        <v/>
      </c>
      <c r="P231" s="36" t="str" cm="1">
        <f t="array" ref="P231">IFERROR(INDEX(元マスター!$AC:$AC,SMALL(IF(元マスター!$A$1:$A$400&lt;&gt;"",ROW($A$1:$A$400)),ROW())),"")</f>
        <v/>
      </c>
    </row>
    <row r="232" spans="1:16">
      <c r="A232" s="36" t="str" cm="1">
        <f t="array" ref="A232">IFERROR(INDEX(元マスター!$A:$A,SMALL(IF(元マスター!$A$1:$A$400&lt;&gt;"",ROW($A$1:$A$400)),ROW())),"")</f>
        <v/>
      </c>
      <c r="B232" s="36" t="str">
        <f>IF($A232="","",IF($A232&lt;200000000,INDEX(男子登録情報!$L:$L,MATCH($A232,男子登録情報!$O:$O,0)),INDEX(女子登録情報!$L:$L,MATCH($A232,女子登録情報!$O:$O,0))))</f>
        <v/>
      </c>
      <c r="C232" s="36" t="str">
        <f>IF($A232="","",IF($A232&lt;200000000,INDEX(男子登録情報!$E:$E,MATCH($A232,男子登録情報!$O:$O,0)),INDEX(女子登録情報!$E:$E,MATCH($A232,女子登録情報!$O:$O,0))))</f>
        <v/>
      </c>
      <c r="D232" s="36" t="str">
        <f>IF($A232="","",IF($A232&lt;200000000,INDEX(男子登録情報!$N:$N,MATCH($A232,男子登録情報!$O:$O,0)),INDEX(女子登録情報!$N:$N,MATCH($A232,女子登録情報!$O:$O,0))))</f>
        <v/>
      </c>
      <c r="E232" s="36" t="str">
        <f>IF($A232="","",IF($A232&lt;200000000,INDEX(男子登録情報!$K:$K,MATCH($A232,男子登録情報!$O:$O,0)),INDEX(女子登録情報!$K:$K,MATCH($A232,女子登録情報!$O:$O,0))))</f>
        <v/>
      </c>
      <c r="F232" s="36" t="str">
        <f t="shared" si="3"/>
        <v/>
      </c>
      <c r="G232" s="36" t="str">
        <f>IF($A232="","",IF($A232&lt;200000000,INDEX(男子登録情報!$H:$H,MATCH($A232,男子登録情報!$O:$O,0)),INDEX(女子登録情報!$H:$H,MATCH($A232,女子登録情報!$O:$O,0))))</f>
        <v/>
      </c>
      <c r="H232" s="36" t="str">
        <f>IF($A232="","",IF($A232&lt;200000000,INDEX(男子登録情報!$B:$B,MATCH($A232,男子登録情報!$O:$O,0)),INDEX(女子登録情報!$B:$B,MATCH($A232,女子登録情報!$O:$O,0))))</f>
        <v/>
      </c>
      <c r="K232" s="36" t="str">
        <f>IF($A232="","",IF($A232&lt;200000000,INDEX(男子登録情報!$A:$A,MATCH($A232,男子登録情報!$O:$O,0)),INDEX(女子登録情報!$A:$A,MATCH($A232,女子登録情報!$O:$O,0))))</f>
        <v/>
      </c>
      <c r="L232" s="36" t="str">
        <f>IF($A232="","",INDEX(元マスター!$C:$C,MATCH($P232,元マスター!$AC:$AC,0)))&amp;""</f>
        <v/>
      </c>
      <c r="M232" s="36" t="str">
        <f>IF($A232="","",INDEX(元マスター!$D:$D,MATCH($P232,元マスター!$AC:$AC,0)))&amp;""</f>
        <v/>
      </c>
      <c r="N232" s="36" t="str">
        <f>IF($A232="","",INDEX(元マスター!$E:$E,MATCH($P232,元マスター!$AC:$AC,0)))&amp;""</f>
        <v/>
      </c>
      <c r="P232" s="36" t="str" cm="1">
        <f t="array" ref="P232">IFERROR(INDEX(元マスター!$AC:$AC,SMALL(IF(元マスター!$A$1:$A$400&lt;&gt;"",ROW($A$1:$A$400)),ROW())),"")</f>
        <v/>
      </c>
    </row>
    <row r="233" spans="1:16">
      <c r="A233" s="36" t="str" cm="1">
        <f t="array" ref="A233">IFERROR(INDEX(元マスター!$A:$A,SMALL(IF(元マスター!$A$1:$A$400&lt;&gt;"",ROW($A$1:$A$400)),ROW())),"")</f>
        <v/>
      </c>
      <c r="B233" s="36" t="str">
        <f>IF($A233="","",IF($A233&lt;200000000,INDEX(男子登録情報!$L:$L,MATCH($A233,男子登録情報!$O:$O,0)),INDEX(女子登録情報!$L:$L,MATCH($A233,女子登録情報!$O:$O,0))))</f>
        <v/>
      </c>
      <c r="C233" s="36" t="str">
        <f>IF($A233="","",IF($A233&lt;200000000,INDEX(男子登録情報!$E:$E,MATCH($A233,男子登録情報!$O:$O,0)),INDEX(女子登録情報!$E:$E,MATCH($A233,女子登録情報!$O:$O,0))))</f>
        <v/>
      </c>
      <c r="D233" s="36" t="str">
        <f>IF($A233="","",IF($A233&lt;200000000,INDEX(男子登録情報!$N:$N,MATCH($A233,男子登録情報!$O:$O,0)),INDEX(女子登録情報!$N:$N,MATCH($A233,女子登録情報!$O:$O,0))))</f>
        <v/>
      </c>
      <c r="E233" s="36" t="str">
        <f>IF($A233="","",IF($A233&lt;200000000,INDEX(男子登録情報!$K:$K,MATCH($A233,男子登録情報!$O:$O,0)),INDEX(女子登録情報!$K:$K,MATCH($A233,女子登録情報!$O:$O,0))))</f>
        <v/>
      </c>
      <c r="F233" s="36" t="str">
        <f t="shared" si="3"/>
        <v/>
      </c>
      <c r="G233" s="36" t="str">
        <f>IF($A233="","",IF($A233&lt;200000000,INDEX(男子登録情報!$H:$H,MATCH($A233,男子登録情報!$O:$O,0)),INDEX(女子登録情報!$H:$H,MATCH($A233,女子登録情報!$O:$O,0))))</f>
        <v/>
      </c>
      <c r="H233" s="36" t="str">
        <f>IF($A233="","",IF($A233&lt;200000000,INDEX(男子登録情報!$B:$B,MATCH($A233,男子登録情報!$O:$O,0)),INDEX(女子登録情報!$B:$B,MATCH($A233,女子登録情報!$O:$O,0))))</f>
        <v/>
      </c>
      <c r="K233" s="36" t="str">
        <f>IF($A233="","",IF($A233&lt;200000000,INDEX(男子登録情報!$A:$A,MATCH($A233,男子登録情報!$O:$O,0)),INDEX(女子登録情報!$A:$A,MATCH($A233,女子登録情報!$O:$O,0))))</f>
        <v/>
      </c>
      <c r="L233" s="36" t="str">
        <f>IF($A233="","",INDEX(元マスター!$C:$C,MATCH($P233,元マスター!$AC:$AC,0)))&amp;""</f>
        <v/>
      </c>
      <c r="M233" s="36" t="str">
        <f>IF($A233="","",INDEX(元マスター!$D:$D,MATCH($P233,元マスター!$AC:$AC,0)))&amp;""</f>
        <v/>
      </c>
      <c r="N233" s="36" t="str">
        <f>IF($A233="","",INDEX(元マスター!$E:$E,MATCH($P233,元マスター!$AC:$AC,0)))&amp;""</f>
        <v/>
      </c>
      <c r="P233" s="36" t="str" cm="1">
        <f t="array" ref="P233">IFERROR(INDEX(元マスター!$AC:$AC,SMALL(IF(元マスター!$A$1:$A$400&lt;&gt;"",ROW($A$1:$A$400)),ROW())),"")</f>
        <v/>
      </c>
    </row>
    <row r="234" spans="1:16">
      <c r="A234" s="36" t="str" cm="1">
        <f t="array" ref="A234">IFERROR(INDEX(元マスター!$A:$A,SMALL(IF(元マスター!$A$1:$A$400&lt;&gt;"",ROW($A$1:$A$400)),ROW())),"")</f>
        <v/>
      </c>
      <c r="B234" s="36" t="str">
        <f>IF($A234="","",IF($A234&lt;200000000,INDEX(男子登録情報!$L:$L,MATCH($A234,男子登録情報!$O:$O,0)),INDEX(女子登録情報!$L:$L,MATCH($A234,女子登録情報!$O:$O,0))))</f>
        <v/>
      </c>
      <c r="C234" s="36" t="str">
        <f>IF($A234="","",IF($A234&lt;200000000,INDEX(男子登録情報!$E:$E,MATCH($A234,男子登録情報!$O:$O,0)),INDEX(女子登録情報!$E:$E,MATCH($A234,女子登録情報!$O:$O,0))))</f>
        <v/>
      </c>
      <c r="D234" s="36" t="str">
        <f>IF($A234="","",IF($A234&lt;200000000,INDEX(男子登録情報!$N:$N,MATCH($A234,男子登録情報!$O:$O,0)),INDEX(女子登録情報!$N:$N,MATCH($A234,女子登録情報!$O:$O,0))))</f>
        <v/>
      </c>
      <c r="E234" s="36" t="str">
        <f>IF($A234="","",IF($A234&lt;200000000,INDEX(男子登録情報!$K:$K,MATCH($A234,男子登録情報!$O:$O,0)),INDEX(女子登録情報!$K:$K,MATCH($A234,女子登録情報!$O:$O,0))))</f>
        <v/>
      </c>
      <c r="F234" s="36" t="str">
        <f t="shared" si="3"/>
        <v/>
      </c>
      <c r="G234" s="36" t="str">
        <f>IF($A234="","",IF($A234&lt;200000000,INDEX(男子登録情報!$H:$H,MATCH($A234,男子登録情報!$O:$O,0)),INDEX(女子登録情報!$H:$H,MATCH($A234,女子登録情報!$O:$O,0))))</f>
        <v/>
      </c>
      <c r="H234" s="36" t="str">
        <f>IF($A234="","",IF($A234&lt;200000000,INDEX(男子登録情報!$B:$B,MATCH($A234,男子登録情報!$O:$O,0)),INDEX(女子登録情報!$B:$B,MATCH($A234,女子登録情報!$O:$O,0))))</f>
        <v/>
      </c>
      <c r="K234" s="36" t="str">
        <f>IF($A234="","",IF($A234&lt;200000000,INDEX(男子登録情報!$A:$A,MATCH($A234,男子登録情報!$O:$O,0)),INDEX(女子登録情報!$A:$A,MATCH($A234,女子登録情報!$O:$O,0))))</f>
        <v/>
      </c>
      <c r="L234" s="36" t="str">
        <f>IF($A234="","",INDEX(元マスター!$C:$C,MATCH($P234,元マスター!$AC:$AC,0)))&amp;""</f>
        <v/>
      </c>
      <c r="M234" s="36" t="str">
        <f>IF($A234="","",INDEX(元マスター!$D:$D,MATCH($P234,元マスター!$AC:$AC,0)))&amp;""</f>
        <v/>
      </c>
      <c r="N234" s="36" t="str">
        <f>IF($A234="","",INDEX(元マスター!$E:$E,MATCH($P234,元マスター!$AC:$AC,0)))&amp;""</f>
        <v/>
      </c>
      <c r="P234" s="36" t="str" cm="1">
        <f t="array" ref="P234">IFERROR(INDEX(元マスター!$AC:$AC,SMALL(IF(元マスター!$A$1:$A$400&lt;&gt;"",ROW($A$1:$A$400)),ROW())),"")</f>
        <v/>
      </c>
    </row>
    <row r="235" spans="1:16">
      <c r="A235" s="36" t="str" cm="1">
        <f t="array" ref="A235">IFERROR(INDEX(元マスター!$A:$A,SMALL(IF(元マスター!$A$1:$A$400&lt;&gt;"",ROW($A$1:$A$400)),ROW())),"")</f>
        <v/>
      </c>
      <c r="B235" s="36" t="str">
        <f>IF($A235="","",IF($A235&lt;200000000,INDEX(男子登録情報!$L:$L,MATCH($A235,男子登録情報!$O:$O,0)),INDEX(女子登録情報!$L:$L,MATCH($A235,女子登録情報!$O:$O,0))))</f>
        <v/>
      </c>
      <c r="C235" s="36" t="str">
        <f>IF($A235="","",IF($A235&lt;200000000,INDEX(男子登録情報!$E:$E,MATCH($A235,男子登録情報!$O:$O,0)),INDEX(女子登録情報!$E:$E,MATCH($A235,女子登録情報!$O:$O,0))))</f>
        <v/>
      </c>
      <c r="D235" s="36" t="str">
        <f>IF($A235="","",IF($A235&lt;200000000,INDEX(男子登録情報!$N:$N,MATCH($A235,男子登録情報!$O:$O,0)),INDEX(女子登録情報!$N:$N,MATCH($A235,女子登録情報!$O:$O,0))))</f>
        <v/>
      </c>
      <c r="E235" s="36" t="str">
        <f>IF($A235="","",IF($A235&lt;200000000,INDEX(男子登録情報!$K:$K,MATCH($A235,男子登録情報!$O:$O,0)),INDEX(女子登録情報!$K:$K,MATCH($A235,女子登録情報!$O:$O,0))))</f>
        <v/>
      </c>
      <c r="F235" s="36" t="str">
        <f t="shared" si="3"/>
        <v/>
      </c>
      <c r="G235" s="36" t="str">
        <f>IF($A235="","",IF($A235&lt;200000000,INDEX(男子登録情報!$H:$H,MATCH($A235,男子登録情報!$O:$O,0)),INDEX(女子登録情報!$H:$H,MATCH($A235,女子登録情報!$O:$O,0))))</f>
        <v/>
      </c>
      <c r="H235" s="36" t="str">
        <f>IF($A235="","",IF($A235&lt;200000000,INDEX(男子登録情報!$B:$B,MATCH($A235,男子登録情報!$O:$O,0)),INDEX(女子登録情報!$B:$B,MATCH($A235,女子登録情報!$O:$O,0))))</f>
        <v/>
      </c>
      <c r="K235" s="36" t="str">
        <f>IF($A235="","",IF($A235&lt;200000000,INDEX(男子登録情報!$A:$A,MATCH($A235,男子登録情報!$O:$O,0)),INDEX(女子登録情報!$A:$A,MATCH($A235,女子登録情報!$O:$O,0))))</f>
        <v/>
      </c>
      <c r="L235" s="36" t="str">
        <f>IF($A235="","",INDEX(元マスター!$C:$C,MATCH($P235,元マスター!$AC:$AC,0)))&amp;""</f>
        <v/>
      </c>
      <c r="M235" s="36" t="str">
        <f>IF($A235="","",INDEX(元マスター!$D:$D,MATCH($P235,元マスター!$AC:$AC,0)))&amp;""</f>
        <v/>
      </c>
      <c r="N235" s="36" t="str">
        <f>IF($A235="","",INDEX(元マスター!$E:$E,MATCH($P235,元マスター!$AC:$AC,0)))&amp;""</f>
        <v/>
      </c>
      <c r="P235" s="36" t="str" cm="1">
        <f t="array" ref="P235">IFERROR(INDEX(元マスター!$AC:$AC,SMALL(IF(元マスター!$A$1:$A$400&lt;&gt;"",ROW($A$1:$A$400)),ROW())),"")</f>
        <v/>
      </c>
    </row>
    <row r="236" spans="1:16">
      <c r="A236" s="36" t="str" cm="1">
        <f t="array" ref="A236">IFERROR(INDEX(元マスター!$A:$A,SMALL(IF(元マスター!$A$1:$A$400&lt;&gt;"",ROW($A$1:$A$400)),ROW())),"")</f>
        <v/>
      </c>
      <c r="B236" s="36" t="str">
        <f>IF($A236="","",IF($A236&lt;200000000,INDEX(男子登録情報!$L:$L,MATCH($A236,男子登録情報!$O:$O,0)),INDEX(女子登録情報!$L:$L,MATCH($A236,女子登録情報!$O:$O,0))))</f>
        <v/>
      </c>
      <c r="C236" s="36" t="str">
        <f>IF($A236="","",IF($A236&lt;200000000,INDEX(男子登録情報!$E:$E,MATCH($A236,男子登録情報!$O:$O,0)),INDEX(女子登録情報!$E:$E,MATCH($A236,女子登録情報!$O:$O,0))))</f>
        <v/>
      </c>
      <c r="D236" s="36" t="str">
        <f>IF($A236="","",IF($A236&lt;200000000,INDEX(男子登録情報!$N:$N,MATCH($A236,男子登録情報!$O:$O,0)),INDEX(女子登録情報!$N:$N,MATCH($A236,女子登録情報!$O:$O,0))))</f>
        <v/>
      </c>
      <c r="E236" s="36" t="str">
        <f>IF($A236="","",IF($A236&lt;200000000,INDEX(男子登録情報!$K:$K,MATCH($A236,男子登録情報!$O:$O,0)),INDEX(女子登録情報!$K:$K,MATCH($A236,女子登録情報!$O:$O,0))))</f>
        <v/>
      </c>
      <c r="F236" s="36" t="str">
        <f t="shared" si="3"/>
        <v/>
      </c>
      <c r="G236" s="36" t="str">
        <f>IF($A236="","",IF($A236&lt;200000000,INDEX(男子登録情報!$H:$H,MATCH($A236,男子登録情報!$O:$O,0)),INDEX(女子登録情報!$H:$H,MATCH($A236,女子登録情報!$O:$O,0))))</f>
        <v/>
      </c>
      <c r="H236" s="36" t="str">
        <f>IF($A236="","",IF($A236&lt;200000000,INDEX(男子登録情報!$B:$B,MATCH($A236,男子登録情報!$O:$O,0)),INDEX(女子登録情報!$B:$B,MATCH($A236,女子登録情報!$O:$O,0))))</f>
        <v/>
      </c>
      <c r="K236" s="36" t="str">
        <f>IF($A236="","",IF($A236&lt;200000000,INDEX(男子登録情報!$A:$A,MATCH($A236,男子登録情報!$O:$O,0)),INDEX(女子登録情報!$A:$A,MATCH($A236,女子登録情報!$O:$O,0))))</f>
        <v/>
      </c>
      <c r="L236" s="36" t="str">
        <f>IF($A236="","",INDEX(元マスター!$C:$C,MATCH($P236,元マスター!$AC:$AC,0)))&amp;""</f>
        <v/>
      </c>
      <c r="M236" s="36" t="str">
        <f>IF($A236="","",INDEX(元マスター!$D:$D,MATCH($P236,元マスター!$AC:$AC,0)))&amp;""</f>
        <v/>
      </c>
      <c r="N236" s="36" t="str">
        <f>IF($A236="","",INDEX(元マスター!$E:$E,MATCH($P236,元マスター!$AC:$AC,0)))&amp;""</f>
        <v/>
      </c>
      <c r="P236" s="36" t="str" cm="1">
        <f t="array" ref="P236">IFERROR(INDEX(元マスター!$AC:$AC,SMALL(IF(元マスター!$A$1:$A$400&lt;&gt;"",ROW($A$1:$A$400)),ROW())),"")</f>
        <v/>
      </c>
    </row>
    <row r="237" spans="1:16">
      <c r="A237" s="36" t="str" cm="1">
        <f t="array" ref="A237">IFERROR(INDEX(元マスター!$A:$A,SMALL(IF(元マスター!$A$1:$A$400&lt;&gt;"",ROW($A$1:$A$400)),ROW())),"")</f>
        <v/>
      </c>
      <c r="B237" s="36" t="str">
        <f>IF($A237="","",IF($A237&lt;200000000,INDEX(男子登録情報!$L:$L,MATCH($A237,男子登録情報!$O:$O,0)),INDEX(女子登録情報!$L:$L,MATCH($A237,女子登録情報!$O:$O,0))))</f>
        <v/>
      </c>
      <c r="C237" s="36" t="str">
        <f>IF($A237="","",IF($A237&lt;200000000,INDEX(男子登録情報!$E:$E,MATCH($A237,男子登録情報!$O:$O,0)),INDEX(女子登録情報!$E:$E,MATCH($A237,女子登録情報!$O:$O,0))))</f>
        <v/>
      </c>
      <c r="D237" s="36" t="str">
        <f>IF($A237="","",IF($A237&lt;200000000,INDEX(男子登録情報!$N:$N,MATCH($A237,男子登録情報!$O:$O,0)),INDEX(女子登録情報!$N:$N,MATCH($A237,女子登録情報!$O:$O,0))))</f>
        <v/>
      </c>
      <c r="E237" s="36" t="str">
        <f>IF($A237="","",IF($A237&lt;200000000,INDEX(男子登録情報!$K:$K,MATCH($A237,男子登録情報!$O:$O,0)),INDEX(女子登録情報!$K:$K,MATCH($A237,女子登録情報!$O:$O,0))))</f>
        <v/>
      </c>
      <c r="F237" s="36" t="str">
        <f t="shared" si="3"/>
        <v/>
      </c>
      <c r="G237" s="36" t="str">
        <f>IF($A237="","",IF($A237&lt;200000000,INDEX(男子登録情報!$H:$H,MATCH($A237,男子登録情報!$O:$O,0)),INDEX(女子登録情報!$H:$H,MATCH($A237,女子登録情報!$O:$O,0))))</f>
        <v/>
      </c>
      <c r="H237" s="36" t="str">
        <f>IF($A237="","",IF($A237&lt;200000000,INDEX(男子登録情報!$B:$B,MATCH($A237,男子登録情報!$O:$O,0)),INDEX(女子登録情報!$B:$B,MATCH($A237,女子登録情報!$O:$O,0))))</f>
        <v/>
      </c>
      <c r="K237" s="36" t="str">
        <f>IF($A237="","",IF($A237&lt;200000000,INDEX(男子登録情報!$A:$A,MATCH($A237,男子登録情報!$O:$O,0)),INDEX(女子登録情報!$A:$A,MATCH($A237,女子登録情報!$O:$O,0))))</f>
        <v/>
      </c>
      <c r="L237" s="36" t="str">
        <f>IF($A237="","",INDEX(元マスター!$C:$C,MATCH($P237,元マスター!$AC:$AC,0)))&amp;""</f>
        <v/>
      </c>
      <c r="M237" s="36" t="str">
        <f>IF($A237="","",INDEX(元マスター!$D:$D,MATCH($P237,元マスター!$AC:$AC,0)))&amp;""</f>
        <v/>
      </c>
      <c r="N237" s="36" t="str">
        <f>IF($A237="","",INDEX(元マスター!$E:$E,MATCH($P237,元マスター!$AC:$AC,0)))&amp;""</f>
        <v/>
      </c>
      <c r="P237" s="36" t="str" cm="1">
        <f t="array" ref="P237">IFERROR(INDEX(元マスター!$AC:$AC,SMALL(IF(元マスター!$A$1:$A$400&lt;&gt;"",ROW($A$1:$A$400)),ROW())),"")</f>
        <v/>
      </c>
    </row>
    <row r="238" spans="1:16">
      <c r="A238" s="36" t="str" cm="1">
        <f t="array" ref="A238">IFERROR(INDEX(元マスター!$A:$A,SMALL(IF(元マスター!$A$1:$A$400&lt;&gt;"",ROW($A$1:$A$400)),ROW())),"")</f>
        <v/>
      </c>
      <c r="B238" s="36" t="str">
        <f>IF($A238="","",IF($A238&lt;200000000,INDEX(男子登録情報!$L:$L,MATCH($A238,男子登録情報!$O:$O,0)),INDEX(女子登録情報!$L:$L,MATCH($A238,女子登録情報!$O:$O,0))))</f>
        <v/>
      </c>
      <c r="C238" s="36" t="str">
        <f>IF($A238="","",IF($A238&lt;200000000,INDEX(男子登録情報!$E:$E,MATCH($A238,男子登録情報!$O:$O,0)),INDEX(女子登録情報!$E:$E,MATCH($A238,女子登録情報!$O:$O,0))))</f>
        <v/>
      </c>
      <c r="D238" s="36" t="str">
        <f>IF($A238="","",IF($A238&lt;200000000,INDEX(男子登録情報!$N:$N,MATCH($A238,男子登録情報!$O:$O,0)),INDEX(女子登録情報!$N:$N,MATCH($A238,女子登録情報!$O:$O,0))))</f>
        <v/>
      </c>
      <c r="E238" s="36" t="str">
        <f>IF($A238="","",IF($A238&lt;200000000,INDEX(男子登録情報!$K:$K,MATCH($A238,男子登録情報!$O:$O,0)),INDEX(女子登録情報!$K:$K,MATCH($A238,女子登録情報!$O:$O,0))))</f>
        <v/>
      </c>
      <c r="F238" s="36" t="str">
        <f t="shared" si="3"/>
        <v/>
      </c>
      <c r="G238" s="36" t="str">
        <f>IF($A238="","",IF($A238&lt;200000000,INDEX(男子登録情報!$H:$H,MATCH($A238,男子登録情報!$O:$O,0)),INDEX(女子登録情報!$H:$H,MATCH($A238,女子登録情報!$O:$O,0))))</f>
        <v/>
      </c>
      <c r="H238" s="36" t="str">
        <f>IF($A238="","",IF($A238&lt;200000000,INDEX(男子登録情報!$B:$B,MATCH($A238,男子登録情報!$O:$O,0)),INDEX(女子登録情報!$B:$B,MATCH($A238,女子登録情報!$O:$O,0))))</f>
        <v/>
      </c>
      <c r="K238" s="36" t="str">
        <f>IF($A238="","",IF($A238&lt;200000000,INDEX(男子登録情報!$A:$A,MATCH($A238,男子登録情報!$O:$O,0)),INDEX(女子登録情報!$A:$A,MATCH($A238,女子登録情報!$O:$O,0))))</f>
        <v/>
      </c>
      <c r="L238" s="36" t="str">
        <f>IF($A238="","",INDEX(元マスター!$C:$C,MATCH($P238,元マスター!$AC:$AC,0)))&amp;""</f>
        <v/>
      </c>
      <c r="M238" s="36" t="str">
        <f>IF($A238="","",INDEX(元マスター!$D:$D,MATCH($P238,元マスター!$AC:$AC,0)))&amp;""</f>
        <v/>
      </c>
      <c r="N238" s="36" t="str">
        <f>IF($A238="","",INDEX(元マスター!$E:$E,MATCH($P238,元マスター!$AC:$AC,0)))&amp;""</f>
        <v/>
      </c>
      <c r="P238" s="36" t="str" cm="1">
        <f t="array" ref="P238">IFERROR(INDEX(元マスター!$AC:$AC,SMALL(IF(元マスター!$A$1:$A$400&lt;&gt;"",ROW($A$1:$A$400)),ROW())),"")</f>
        <v/>
      </c>
    </row>
    <row r="239" spans="1:16">
      <c r="A239" s="36" t="str" cm="1">
        <f t="array" ref="A239">IFERROR(INDEX(元マスター!$A:$A,SMALL(IF(元マスター!$A$1:$A$400&lt;&gt;"",ROW($A$1:$A$400)),ROW())),"")</f>
        <v/>
      </c>
      <c r="B239" s="36" t="str">
        <f>IF($A239="","",IF($A239&lt;200000000,INDEX(男子登録情報!$L:$L,MATCH($A239,男子登録情報!$O:$O,0)),INDEX(女子登録情報!$L:$L,MATCH($A239,女子登録情報!$O:$O,0))))</f>
        <v/>
      </c>
      <c r="C239" s="36" t="str">
        <f>IF($A239="","",IF($A239&lt;200000000,INDEX(男子登録情報!$E:$E,MATCH($A239,男子登録情報!$O:$O,0)),INDEX(女子登録情報!$E:$E,MATCH($A239,女子登録情報!$O:$O,0))))</f>
        <v/>
      </c>
      <c r="D239" s="36" t="str">
        <f>IF($A239="","",IF($A239&lt;200000000,INDEX(男子登録情報!$N:$N,MATCH($A239,男子登録情報!$O:$O,0)),INDEX(女子登録情報!$N:$N,MATCH($A239,女子登録情報!$O:$O,0))))</f>
        <v/>
      </c>
      <c r="E239" s="36" t="str">
        <f>IF($A239="","",IF($A239&lt;200000000,INDEX(男子登録情報!$K:$K,MATCH($A239,男子登録情報!$O:$O,0)),INDEX(女子登録情報!$K:$K,MATCH($A239,女子登録情報!$O:$O,0))))</f>
        <v/>
      </c>
      <c r="F239" s="36" t="str">
        <f t="shared" si="3"/>
        <v/>
      </c>
      <c r="G239" s="36" t="str">
        <f>IF($A239="","",IF($A239&lt;200000000,INDEX(男子登録情報!$H:$H,MATCH($A239,男子登録情報!$O:$O,0)),INDEX(女子登録情報!$H:$H,MATCH($A239,女子登録情報!$O:$O,0))))</f>
        <v/>
      </c>
      <c r="H239" s="36" t="str">
        <f>IF($A239="","",IF($A239&lt;200000000,INDEX(男子登録情報!$B:$B,MATCH($A239,男子登録情報!$O:$O,0)),INDEX(女子登録情報!$B:$B,MATCH($A239,女子登録情報!$O:$O,0))))</f>
        <v/>
      </c>
      <c r="K239" s="36" t="str">
        <f>IF($A239="","",IF($A239&lt;200000000,INDEX(男子登録情報!$A:$A,MATCH($A239,男子登録情報!$O:$O,0)),INDEX(女子登録情報!$A:$A,MATCH($A239,女子登録情報!$O:$O,0))))</f>
        <v/>
      </c>
      <c r="L239" s="36" t="str">
        <f>IF($A239="","",INDEX(元マスター!$C:$C,MATCH($P239,元マスター!$AC:$AC,0)))&amp;""</f>
        <v/>
      </c>
      <c r="M239" s="36" t="str">
        <f>IF($A239="","",INDEX(元マスター!$D:$D,MATCH($P239,元マスター!$AC:$AC,0)))&amp;""</f>
        <v/>
      </c>
      <c r="N239" s="36" t="str">
        <f>IF($A239="","",INDEX(元マスター!$E:$E,MATCH($P239,元マスター!$AC:$AC,0)))&amp;""</f>
        <v/>
      </c>
      <c r="P239" s="36" t="str" cm="1">
        <f t="array" ref="P239">IFERROR(INDEX(元マスター!$AC:$AC,SMALL(IF(元マスター!$A$1:$A$400&lt;&gt;"",ROW($A$1:$A$400)),ROW())),"")</f>
        <v/>
      </c>
    </row>
    <row r="240" spans="1:16">
      <c r="A240" s="36" t="str" cm="1">
        <f t="array" ref="A240">IFERROR(INDEX(元マスター!$A:$A,SMALL(IF(元マスター!$A$1:$A$400&lt;&gt;"",ROW($A$1:$A$400)),ROW())),"")</f>
        <v/>
      </c>
      <c r="B240" s="36" t="str">
        <f>IF($A240="","",IF($A240&lt;200000000,INDEX(男子登録情報!$L:$L,MATCH($A240,男子登録情報!$O:$O,0)),INDEX(女子登録情報!$L:$L,MATCH($A240,女子登録情報!$O:$O,0))))</f>
        <v/>
      </c>
      <c r="C240" s="36" t="str">
        <f>IF($A240="","",IF($A240&lt;200000000,INDEX(男子登録情報!$E:$E,MATCH($A240,男子登録情報!$O:$O,0)),INDEX(女子登録情報!$E:$E,MATCH($A240,女子登録情報!$O:$O,0))))</f>
        <v/>
      </c>
      <c r="D240" s="36" t="str">
        <f>IF($A240="","",IF($A240&lt;200000000,INDEX(男子登録情報!$N:$N,MATCH($A240,男子登録情報!$O:$O,0)),INDEX(女子登録情報!$N:$N,MATCH($A240,女子登録情報!$O:$O,0))))</f>
        <v/>
      </c>
      <c r="E240" s="36" t="str">
        <f>IF($A240="","",IF($A240&lt;200000000,INDEX(男子登録情報!$K:$K,MATCH($A240,男子登録情報!$O:$O,0)),INDEX(女子登録情報!$K:$K,MATCH($A240,女子登録情報!$O:$O,0))))</f>
        <v/>
      </c>
      <c r="F240" s="36" t="str">
        <f t="shared" si="3"/>
        <v/>
      </c>
      <c r="G240" s="36" t="str">
        <f>IF($A240="","",IF($A240&lt;200000000,INDEX(男子登録情報!$H:$H,MATCH($A240,男子登録情報!$O:$O,0)),INDEX(女子登録情報!$H:$H,MATCH($A240,女子登録情報!$O:$O,0))))</f>
        <v/>
      </c>
      <c r="H240" s="36" t="str">
        <f>IF($A240="","",IF($A240&lt;200000000,INDEX(男子登録情報!$B:$B,MATCH($A240,男子登録情報!$O:$O,0)),INDEX(女子登録情報!$B:$B,MATCH($A240,女子登録情報!$O:$O,0))))</f>
        <v/>
      </c>
      <c r="K240" s="36" t="str">
        <f>IF($A240="","",IF($A240&lt;200000000,INDEX(男子登録情報!$A:$A,MATCH($A240,男子登録情報!$O:$O,0)),INDEX(女子登録情報!$A:$A,MATCH($A240,女子登録情報!$O:$O,0))))</f>
        <v/>
      </c>
      <c r="L240" s="36" t="str">
        <f>IF($A240="","",INDEX(元マスター!$C:$C,MATCH($P240,元マスター!$AC:$AC,0)))&amp;""</f>
        <v/>
      </c>
      <c r="M240" s="36" t="str">
        <f>IF($A240="","",INDEX(元マスター!$D:$D,MATCH($P240,元マスター!$AC:$AC,0)))&amp;""</f>
        <v/>
      </c>
      <c r="N240" s="36" t="str">
        <f>IF($A240="","",INDEX(元マスター!$E:$E,MATCH($P240,元マスター!$AC:$AC,0)))&amp;""</f>
        <v/>
      </c>
      <c r="P240" s="36" t="str" cm="1">
        <f t="array" ref="P240">IFERROR(INDEX(元マスター!$AC:$AC,SMALL(IF(元マスター!$A$1:$A$400&lt;&gt;"",ROW($A$1:$A$400)),ROW())),"")</f>
        <v/>
      </c>
    </row>
    <row r="241" spans="1:16">
      <c r="A241" s="36" t="str" cm="1">
        <f t="array" ref="A241">IFERROR(INDEX(元マスター!$A:$A,SMALL(IF(元マスター!$A$1:$A$400&lt;&gt;"",ROW($A$1:$A$400)),ROW())),"")</f>
        <v/>
      </c>
      <c r="B241" s="36" t="str">
        <f>IF($A241="","",IF($A241&lt;200000000,INDEX(男子登録情報!$L:$L,MATCH($A241,男子登録情報!$O:$O,0)),INDEX(女子登録情報!$L:$L,MATCH($A241,女子登録情報!$O:$O,0))))</f>
        <v/>
      </c>
      <c r="C241" s="36" t="str">
        <f>IF($A241="","",IF($A241&lt;200000000,INDEX(男子登録情報!$E:$E,MATCH($A241,男子登録情報!$O:$O,0)),INDEX(女子登録情報!$E:$E,MATCH($A241,女子登録情報!$O:$O,0))))</f>
        <v/>
      </c>
      <c r="D241" s="36" t="str">
        <f>IF($A241="","",IF($A241&lt;200000000,INDEX(男子登録情報!$N:$N,MATCH($A241,男子登録情報!$O:$O,0)),INDEX(女子登録情報!$N:$N,MATCH($A241,女子登録情報!$O:$O,0))))</f>
        <v/>
      </c>
      <c r="E241" s="36" t="str">
        <f>IF($A241="","",IF($A241&lt;200000000,INDEX(男子登録情報!$K:$K,MATCH($A241,男子登録情報!$O:$O,0)),INDEX(女子登録情報!$K:$K,MATCH($A241,女子登録情報!$O:$O,0))))</f>
        <v/>
      </c>
      <c r="F241" s="36" t="str">
        <f t="shared" si="3"/>
        <v/>
      </c>
      <c r="G241" s="36" t="str">
        <f>IF($A241="","",IF($A241&lt;200000000,INDEX(男子登録情報!$H:$H,MATCH($A241,男子登録情報!$O:$O,0)),INDEX(女子登録情報!$H:$H,MATCH($A241,女子登録情報!$O:$O,0))))</f>
        <v/>
      </c>
      <c r="H241" s="36" t="str">
        <f>IF($A241="","",IF($A241&lt;200000000,INDEX(男子登録情報!$B:$B,MATCH($A241,男子登録情報!$O:$O,0)),INDEX(女子登録情報!$B:$B,MATCH($A241,女子登録情報!$O:$O,0))))</f>
        <v/>
      </c>
      <c r="K241" s="36" t="str">
        <f>IF($A241="","",IF($A241&lt;200000000,INDEX(男子登録情報!$A:$A,MATCH($A241,男子登録情報!$O:$O,0)),INDEX(女子登録情報!$A:$A,MATCH($A241,女子登録情報!$O:$O,0))))</f>
        <v/>
      </c>
      <c r="L241" s="36" t="str">
        <f>IF($A241="","",INDEX(元マスター!$C:$C,MATCH($P241,元マスター!$AC:$AC,0)))&amp;""</f>
        <v/>
      </c>
      <c r="M241" s="36" t="str">
        <f>IF($A241="","",INDEX(元マスター!$D:$D,MATCH($P241,元マスター!$AC:$AC,0)))&amp;""</f>
        <v/>
      </c>
      <c r="N241" s="36" t="str">
        <f>IF($A241="","",INDEX(元マスター!$E:$E,MATCH($P241,元マスター!$AC:$AC,0)))&amp;""</f>
        <v/>
      </c>
      <c r="P241" s="36" t="str" cm="1">
        <f t="array" ref="P241">IFERROR(INDEX(元マスター!$AC:$AC,SMALL(IF(元マスター!$A$1:$A$400&lt;&gt;"",ROW($A$1:$A$400)),ROW())),"")</f>
        <v/>
      </c>
    </row>
    <row r="242" spans="1:16">
      <c r="A242" s="36" t="str" cm="1">
        <f t="array" ref="A242">IFERROR(INDEX(元マスター!$A:$A,SMALL(IF(元マスター!$A$1:$A$400&lt;&gt;"",ROW($A$1:$A$400)),ROW())),"")</f>
        <v/>
      </c>
      <c r="B242" s="36" t="str">
        <f>IF($A242="","",IF($A242&lt;200000000,INDEX(男子登録情報!$L:$L,MATCH($A242,男子登録情報!$O:$O,0)),INDEX(女子登録情報!$L:$L,MATCH($A242,女子登録情報!$O:$O,0))))</f>
        <v/>
      </c>
      <c r="C242" s="36" t="str">
        <f>IF($A242="","",IF($A242&lt;200000000,INDEX(男子登録情報!$E:$E,MATCH($A242,男子登録情報!$O:$O,0)),INDEX(女子登録情報!$E:$E,MATCH($A242,女子登録情報!$O:$O,0))))</f>
        <v/>
      </c>
      <c r="D242" s="36" t="str">
        <f>IF($A242="","",IF($A242&lt;200000000,INDEX(男子登録情報!$N:$N,MATCH($A242,男子登録情報!$O:$O,0)),INDEX(女子登録情報!$N:$N,MATCH($A242,女子登録情報!$O:$O,0))))</f>
        <v/>
      </c>
      <c r="E242" s="36" t="str">
        <f>IF($A242="","",IF($A242&lt;200000000,INDEX(男子登録情報!$K:$K,MATCH($A242,男子登録情報!$O:$O,0)),INDEX(女子登録情報!$K:$K,MATCH($A242,女子登録情報!$O:$O,0))))</f>
        <v/>
      </c>
      <c r="F242" s="36" t="str">
        <f t="shared" si="3"/>
        <v/>
      </c>
      <c r="G242" s="36" t="str">
        <f>IF($A242="","",IF($A242&lt;200000000,INDEX(男子登録情報!$H:$H,MATCH($A242,男子登録情報!$O:$O,0)),INDEX(女子登録情報!$H:$H,MATCH($A242,女子登録情報!$O:$O,0))))</f>
        <v/>
      </c>
      <c r="H242" s="36" t="str">
        <f>IF($A242="","",IF($A242&lt;200000000,INDEX(男子登録情報!$B:$B,MATCH($A242,男子登録情報!$O:$O,0)),INDEX(女子登録情報!$B:$B,MATCH($A242,女子登録情報!$O:$O,0))))</f>
        <v/>
      </c>
      <c r="K242" s="36" t="str">
        <f>IF($A242="","",IF($A242&lt;200000000,INDEX(男子登録情報!$A:$A,MATCH($A242,男子登録情報!$O:$O,0)),INDEX(女子登録情報!$A:$A,MATCH($A242,女子登録情報!$O:$O,0))))</f>
        <v/>
      </c>
      <c r="L242" s="36" t="str">
        <f>IF($A242="","",INDEX(元マスター!$C:$C,MATCH($P242,元マスター!$AC:$AC,0)))&amp;""</f>
        <v/>
      </c>
      <c r="M242" s="36" t="str">
        <f>IF($A242="","",INDEX(元マスター!$D:$D,MATCH($P242,元マスター!$AC:$AC,0)))&amp;""</f>
        <v/>
      </c>
      <c r="N242" s="36" t="str">
        <f>IF($A242="","",INDEX(元マスター!$E:$E,MATCH($P242,元マスター!$AC:$AC,0)))&amp;""</f>
        <v/>
      </c>
      <c r="P242" s="36" t="str" cm="1">
        <f t="array" ref="P242">IFERROR(INDEX(元マスター!$AC:$AC,SMALL(IF(元マスター!$A$1:$A$400&lt;&gt;"",ROW($A$1:$A$400)),ROW())),"")</f>
        <v/>
      </c>
    </row>
    <row r="243" spans="1:16">
      <c r="A243" s="36" t="str" cm="1">
        <f t="array" ref="A243">IFERROR(INDEX(元マスター!$A:$A,SMALL(IF(元マスター!$A$1:$A$400&lt;&gt;"",ROW($A$1:$A$400)),ROW())),"")</f>
        <v/>
      </c>
      <c r="B243" s="36" t="str">
        <f>IF($A243="","",IF($A243&lt;200000000,INDEX(男子登録情報!$L:$L,MATCH($A243,男子登録情報!$O:$O,0)),INDEX(女子登録情報!$L:$L,MATCH($A243,女子登録情報!$O:$O,0))))</f>
        <v/>
      </c>
      <c r="C243" s="36" t="str">
        <f>IF($A243="","",IF($A243&lt;200000000,INDEX(男子登録情報!$E:$E,MATCH($A243,男子登録情報!$O:$O,0)),INDEX(女子登録情報!$E:$E,MATCH($A243,女子登録情報!$O:$O,0))))</f>
        <v/>
      </c>
      <c r="D243" s="36" t="str">
        <f>IF($A243="","",IF($A243&lt;200000000,INDEX(男子登録情報!$N:$N,MATCH($A243,男子登録情報!$O:$O,0)),INDEX(女子登録情報!$N:$N,MATCH($A243,女子登録情報!$O:$O,0))))</f>
        <v/>
      </c>
      <c r="E243" s="36" t="str">
        <f>IF($A243="","",IF($A243&lt;200000000,INDEX(男子登録情報!$K:$K,MATCH($A243,男子登録情報!$O:$O,0)),INDEX(女子登録情報!$K:$K,MATCH($A243,女子登録情報!$O:$O,0))))</f>
        <v/>
      </c>
      <c r="F243" s="36" t="str">
        <f t="shared" si="3"/>
        <v/>
      </c>
      <c r="G243" s="36" t="str">
        <f>IF($A243="","",IF($A243&lt;200000000,INDEX(男子登録情報!$H:$H,MATCH($A243,男子登録情報!$O:$O,0)),INDEX(女子登録情報!$H:$H,MATCH($A243,女子登録情報!$O:$O,0))))</f>
        <v/>
      </c>
      <c r="H243" s="36" t="str">
        <f>IF($A243="","",IF($A243&lt;200000000,INDEX(男子登録情報!$B:$B,MATCH($A243,男子登録情報!$O:$O,0)),INDEX(女子登録情報!$B:$B,MATCH($A243,女子登録情報!$O:$O,0))))</f>
        <v/>
      </c>
      <c r="K243" s="36" t="str">
        <f>IF($A243="","",IF($A243&lt;200000000,INDEX(男子登録情報!$A:$A,MATCH($A243,男子登録情報!$O:$O,0)),INDEX(女子登録情報!$A:$A,MATCH($A243,女子登録情報!$O:$O,0))))</f>
        <v/>
      </c>
      <c r="L243" s="36" t="str">
        <f>IF($A243="","",INDEX(元マスター!$C:$C,MATCH($P243,元マスター!$AC:$AC,0)))&amp;""</f>
        <v/>
      </c>
      <c r="M243" s="36" t="str">
        <f>IF($A243="","",INDEX(元マスター!$D:$D,MATCH($P243,元マスター!$AC:$AC,0)))&amp;""</f>
        <v/>
      </c>
      <c r="N243" s="36" t="str">
        <f>IF($A243="","",INDEX(元マスター!$E:$E,MATCH($P243,元マスター!$AC:$AC,0)))&amp;""</f>
        <v/>
      </c>
      <c r="P243" s="36" t="str" cm="1">
        <f t="array" ref="P243">IFERROR(INDEX(元マスター!$AC:$AC,SMALL(IF(元マスター!$A$1:$A$400&lt;&gt;"",ROW($A$1:$A$400)),ROW())),"")</f>
        <v/>
      </c>
    </row>
    <row r="244" spans="1:16">
      <c r="A244" s="36" t="str" cm="1">
        <f t="array" ref="A244">IFERROR(INDEX(元マスター!$A:$A,SMALL(IF(元マスター!$A$1:$A$400&lt;&gt;"",ROW($A$1:$A$400)),ROW())),"")</f>
        <v/>
      </c>
      <c r="B244" s="36" t="str">
        <f>IF($A244="","",IF($A244&lt;200000000,INDEX(男子登録情報!$L:$L,MATCH($A244,男子登録情報!$O:$O,0)),INDEX(女子登録情報!$L:$L,MATCH($A244,女子登録情報!$O:$O,0))))</f>
        <v/>
      </c>
      <c r="C244" s="36" t="str">
        <f>IF($A244="","",IF($A244&lt;200000000,INDEX(男子登録情報!$E:$E,MATCH($A244,男子登録情報!$O:$O,0)),INDEX(女子登録情報!$E:$E,MATCH($A244,女子登録情報!$O:$O,0))))</f>
        <v/>
      </c>
      <c r="D244" s="36" t="str">
        <f>IF($A244="","",IF($A244&lt;200000000,INDEX(男子登録情報!$N:$N,MATCH($A244,男子登録情報!$O:$O,0)),INDEX(女子登録情報!$N:$N,MATCH($A244,女子登録情報!$O:$O,0))))</f>
        <v/>
      </c>
      <c r="E244" s="36" t="str">
        <f>IF($A244="","",IF($A244&lt;200000000,INDEX(男子登録情報!$K:$K,MATCH($A244,男子登録情報!$O:$O,0)),INDEX(女子登録情報!$K:$K,MATCH($A244,女子登録情報!$O:$O,0))))</f>
        <v/>
      </c>
      <c r="F244" s="36" t="str">
        <f t="shared" si="3"/>
        <v/>
      </c>
      <c r="G244" s="36" t="str">
        <f>IF($A244="","",IF($A244&lt;200000000,INDEX(男子登録情報!$H:$H,MATCH($A244,男子登録情報!$O:$O,0)),INDEX(女子登録情報!$H:$H,MATCH($A244,女子登録情報!$O:$O,0))))</f>
        <v/>
      </c>
      <c r="H244" s="36" t="str">
        <f>IF($A244="","",IF($A244&lt;200000000,INDEX(男子登録情報!$B:$B,MATCH($A244,男子登録情報!$O:$O,0)),INDEX(女子登録情報!$B:$B,MATCH($A244,女子登録情報!$O:$O,0))))</f>
        <v/>
      </c>
      <c r="K244" s="36" t="str">
        <f>IF($A244="","",IF($A244&lt;200000000,INDEX(男子登録情報!$A:$A,MATCH($A244,男子登録情報!$O:$O,0)),INDEX(女子登録情報!$A:$A,MATCH($A244,女子登録情報!$O:$O,0))))</f>
        <v/>
      </c>
      <c r="L244" s="36" t="str">
        <f>IF($A244="","",INDEX(元マスター!$C:$C,MATCH($P244,元マスター!$AC:$AC,0)))&amp;""</f>
        <v/>
      </c>
      <c r="M244" s="36" t="str">
        <f>IF($A244="","",INDEX(元マスター!$D:$D,MATCH($P244,元マスター!$AC:$AC,0)))&amp;""</f>
        <v/>
      </c>
      <c r="N244" s="36" t="str">
        <f>IF($A244="","",INDEX(元マスター!$E:$E,MATCH($P244,元マスター!$AC:$AC,0)))&amp;""</f>
        <v/>
      </c>
      <c r="P244" s="36" t="str" cm="1">
        <f t="array" ref="P244">IFERROR(INDEX(元マスター!$AC:$AC,SMALL(IF(元マスター!$A$1:$A$400&lt;&gt;"",ROW($A$1:$A$400)),ROW())),"")</f>
        <v/>
      </c>
    </row>
    <row r="245" spans="1:16">
      <c r="A245" s="36" t="str" cm="1">
        <f t="array" ref="A245">IFERROR(INDEX(元マスター!$A:$A,SMALL(IF(元マスター!$A$1:$A$400&lt;&gt;"",ROW($A$1:$A$400)),ROW())),"")</f>
        <v/>
      </c>
      <c r="B245" s="36" t="str">
        <f>IF($A245="","",IF($A245&lt;200000000,INDEX(男子登録情報!$L:$L,MATCH($A245,男子登録情報!$O:$O,0)),INDEX(女子登録情報!$L:$L,MATCH($A245,女子登録情報!$O:$O,0))))</f>
        <v/>
      </c>
      <c r="C245" s="36" t="str">
        <f>IF($A245="","",IF($A245&lt;200000000,INDEX(男子登録情報!$E:$E,MATCH($A245,男子登録情報!$O:$O,0)),INDEX(女子登録情報!$E:$E,MATCH($A245,女子登録情報!$O:$O,0))))</f>
        <v/>
      </c>
      <c r="D245" s="36" t="str">
        <f>IF($A245="","",IF($A245&lt;200000000,INDEX(男子登録情報!$N:$N,MATCH($A245,男子登録情報!$O:$O,0)),INDEX(女子登録情報!$N:$N,MATCH($A245,女子登録情報!$O:$O,0))))</f>
        <v/>
      </c>
      <c r="E245" s="36" t="str">
        <f>IF($A245="","",IF($A245&lt;200000000,INDEX(男子登録情報!$K:$K,MATCH($A245,男子登録情報!$O:$O,0)),INDEX(女子登録情報!$K:$K,MATCH($A245,女子登録情報!$O:$O,0))))</f>
        <v/>
      </c>
      <c r="F245" s="36" t="str">
        <f t="shared" si="3"/>
        <v/>
      </c>
      <c r="G245" s="36" t="str">
        <f>IF($A245="","",IF($A245&lt;200000000,INDEX(男子登録情報!$H:$H,MATCH($A245,男子登録情報!$O:$O,0)),INDEX(女子登録情報!$H:$H,MATCH($A245,女子登録情報!$O:$O,0))))</f>
        <v/>
      </c>
      <c r="H245" s="36" t="str">
        <f>IF($A245="","",IF($A245&lt;200000000,INDEX(男子登録情報!$B:$B,MATCH($A245,男子登録情報!$O:$O,0)),INDEX(女子登録情報!$B:$B,MATCH($A245,女子登録情報!$O:$O,0))))</f>
        <v/>
      </c>
      <c r="K245" s="36" t="str">
        <f>IF($A245="","",IF($A245&lt;200000000,INDEX(男子登録情報!$A:$A,MATCH($A245,男子登録情報!$O:$O,0)),INDEX(女子登録情報!$A:$A,MATCH($A245,女子登録情報!$O:$O,0))))</f>
        <v/>
      </c>
      <c r="L245" s="36" t="str">
        <f>IF($A245="","",INDEX(元マスター!$C:$C,MATCH($P245,元マスター!$AC:$AC,0)))&amp;""</f>
        <v/>
      </c>
      <c r="M245" s="36" t="str">
        <f>IF($A245="","",INDEX(元マスター!$D:$D,MATCH($P245,元マスター!$AC:$AC,0)))&amp;""</f>
        <v/>
      </c>
      <c r="N245" s="36" t="str">
        <f>IF($A245="","",INDEX(元マスター!$E:$E,MATCH($P245,元マスター!$AC:$AC,0)))&amp;""</f>
        <v/>
      </c>
      <c r="P245" s="36" t="str" cm="1">
        <f t="array" ref="P245">IFERROR(INDEX(元マスター!$AC:$AC,SMALL(IF(元マスター!$A$1:$A$400&lt;&gt;"",ROW($A$1:$A$400)),ROW())),"")</f>
        <v/>
      </c>
    </row>
    <row r="246" spans="1:16">
      <c r="A246" s="36" t="str" cm="1">
        <f t="array" ref="A246">IFERROR(INDEX(元マスター!$A:$A,SMALL(IF(元マスター!$A$1:$A$400&lt;&gt;"",ROW($A$1:$A$400)),ROW())),"")</f>
        <v/>
      </c>
      <c r="B246" s="36" t="str">
        <f>IF($A246="","",IF($A246&lt;200000000,INDEX(男子登録情報!$L:$L,MATCH($A246,男子登録情報!$O:$O,0)),INDEX(女子登録情報!$L:$L,MATCH($A246,女子登録情報!$O:$O,0))))</f>
        <v/>
      </c>
      <c r="C246" s="36" t="str">
        <f>IF($A246="","",IF($A246&lt;200000000,INDEX(男子登録情報!$E:$E,MATCH($A246,男子登録情報!$O:$O,0)),INDEX(女子登録情報!$E:$E,MATCH($A246,女子登録情報!$O:$O,0))))</f>
        <v/>
      </c>
      <c r="D246" s="36" t="str">
        <f>IF($A246="","",IF($A246&lt;200000000,INDEX(男子登録情報!$N:$N,MATCH($A246,男子登録情報!$O:$O,0)),INDEX(女子登録情報!$N:$N,MATCH($A246,女子登録情報!$O:$O,0))))</f>
        <v/>
      </c>
      <c r="E246" s="36" t="str">
        <f>IF($A246="","",IF($A246&lt;200000000,INDEX(男子登録情報!$K:$K,MATCH($A246,男子登録情報!$O:$O,0)),INDEX(女子登録情報!$K:$K,MATCH($A246,女子登録情報!$O:$O,0))))</f>
        <v/>
      </c>
      <c r="F246" s="36" t="str">
        <f t="shared" si="3"/>
        <v/>
      </c>
      <c r="G246" s="36" t="str">
        <f>IF($A246="","",IF($A246&lt;200000000,INDEX(男子登録情報!$H:$H,MATCH($A246,男子登録情報!$O:$O,0)),INDEX(女子登録情報!$H:$H,MATCH($A246,女子登録情報!$O:$O,0))))</f>
        <v/>
      </c>
      <c r="H246" s="36" t="str">
        <f>IF($A246="","",IF($A246&lt;200000000,INDEX(男子登録情報!$B:$B,MATCH($A246,男子登録情報!$O:$O,0)),INDEX(女子登録情報!$B:$B,MATCH($A246,女子登録情報!$O:$O,0))))</f>
        <v/>
      </c>
      <c r="K246" s="36" t="str">
        <f>IF($A246="","",IF($A246&lt;200000000,INDEX(男子登録情報!$A:$A,MATCH($A246,男子登録情報!$O:$O,0)),INDEX(女子登録情報!$A:$A,MATCH($A246,女子登録情報!$O:$O,0))))</f>
        <v/>
      </c>
      <c r="L246" s="36" t="str">
        <f>IF($A246="","",INDEX(元マスター!$C:$C,MATCH($P246,元マスター!$AC:$AC,0)))&amp;""</f>
        <v/>
      </c>
      <c r="M246" s="36" t="str">
        <f>IF($A246="","",INDEX(元マスター!$D:$D,MATCH($P246,元マスター!$AC:$AC,0)))&amp;""</f>
        <v/>
      </c>
      <c r="N246" s="36" t="str">
        <f>IF($A246="","",INDEX(元マスター!$E:$E,MATCH($P246,元マスター!$AC:$AC,0)))&amp;""</f>
        <v/>
      </c>
      <c r="P246" s="36" t="str" cm="1">
        <f t="array" ref="P246">IFERROR(INDEX(元マスター!$AC:$AC,SMALL(IF(元マスター!$A$1:$A$400&lt;&gt;"",ROW($A$1:$A$400)),ROW())),"")</f>
        <v/>
      </c>
    </row>
    <row r="247" spans="1:16">
      <c r="A247" s="36" t="str" cm="1">
        <f t="array" ref="A247">IFERROR(INDEX(元マスター!$A:$A,SMALL(IF(元マスター!$A$1:$A$400&lt;&gt;"",ROW($A$1:$A$400)),ROW())),"")</f>
        <v/>
      </c>
      <c r="B247" s="36" t="str">
        <f>IF($A247="","",IF($A247&lt;200000000,INDEX(男子登録情報!$L:$L,MATCH($A247,男子登録情報!$O:$O,0)),INDEX(女子登録情報!$L:$L,MATCH($A247,女子登録情報!$O:$O,0))))</f>
        <v/>
      </c>
      <c r="C247" s="36" t="str">
        <f>IF($A247="","",IF($A247&lt;200000000,INDEX(男子登録情報!$E:$E,MATCH($A247,男子登録情報!$O:$O,0)),INDEX(女子登録情報!$E:$E,MATCH($A247,女子登録情報!$O:$O,0))))</f>
        <v/>
      </c>
      <c r="D247" s="36" t="str">
        <f>IF($A247="","",IF($A247&lt;200000000,INDEX(男子登録情報!$N:$N,MATCH($A247,男子登録情報!$O:$O,0)),INDEX(女子登録情報!$N:$N,MATCH($A247,女子登録情報!$O:$O,0))))</f>
        <v/>
      </c>
      <c r="E247" s="36" t="str">
        <f>IF($A247="","",IF($A247&lt;200000000,INDEX(男子登録情報!$K:$K,MATCH($A247,男子登録情報!$O:$O,0)),INDEX(女子登録情報!$K:$K,MATCH($A247,女子登録情報!$O:$O,0))))</f>
        <v/>
      </c>
      <c r="F247" s="36" t="str">
        <f t="shared" si="3"/>
        <v/>
      </c>
      <c r="G247" s="36" t="str">
        <f>IF($A247="","",IF($A247&lt;200000000,INDEX(男子登録情報!$H:$H,MATCH($A247,男子登録情報!$O:$O,0)),INDEX(女子登録情報!$H:$H,MATCH($A247,女子登録情報!$O:$O,0))))</f>
        <v/>
      </c>
      <c r="H247" s="36" t="str">
        <f>IF($A247="","",IF($A247&lt;200000000,INDEX(男子登録情報!$B:$B,MATCH($A247,男子登録情報!$O:$O,0)),INDEX(女子登録情報!$B:$B,MATCH($A247,女子登録情報!$O:$O,0))))</f>
        <v/>
      </c>
      <c r="K247" s="36" t="str">
        <f>IF($A247="","",IF($A247&lt;200000000,INDEX(男子登録情報!$A:$A,MATCH($A247,男子登録情報!$O:$O,0)),INDEX(女子登録情報!$A:$A,MATCH($A247,女子登録情報!$O:$O,0))))</f>
        <v/>
      </c>
      <c r="L247" s="36" t="str">
        <f>IF($A247="","",INDEX(元マスター!$C:$C,MATCH($P247,元マスター!$AC:$AC,0)))&amp;""</f>
        <v/>
      </c>
      <c r="M247" s="36" t="str">
        <f>IF($A247="","",INDEX(元マスター!$D:$D,MATCH($P247,元マスター!$AC:$AC,0)))&amp;""</f>
        <v/>
      </c>
      <c r="N247" s="36" t="str">
        <f>IF($A247="","",INDEX(元マスター!$E:$E,MATCH($P247,元マスター!$AC:$AC,0)))&amp;""</f>
        <v/>
      </c>
      <c r="P247" s="36" t="str" cm="1">
        <f t="array" ref="P247">IFERROR(INDEX(元マスター!$AC:$AC,SMALL(IF(元マスター!$A$1:$A$400&lt;&gt;"",ROW($A$1:$A$400)),ROW())),"")</f>
        <v/>
      </c>
    </row>
    <row r="248" spans="1:16">
      <c r="A248" s="36" t="str" cm="1">
        <f t="array" ref="A248">IFERROR(INDEX(元マスター!$A:$A,SMALL(IF(元マスター!$A$1:$A$400&lt;&gt;"",ROW($A$1:$A$400)),ROW())),"")</f>
        <v/>
      </c>
      <c r="B248" s="36" t="str">
        <f>IF($A248="","",IF($A248&lt;200000000,INDEX(男子登録情報!$L:$L,MATCH($A248,男子登録情報!$O:$O,0)),INDEX(女子登録情報!$L:$L,MATCH($A248,女子登録情報!$O:$O,0))))</f>
        <v/>
      </c>
      <c r="C248" s="36" t="str">
        <f>IF($A248="","",IF($A248&lt;200000000,INDEX(男子登録情報!$E:$E,MATCH($A248,男子登録情報!$O:$O,0)),INDEX(女子登録情報!$E:$E,MATCH($A248,女子登録情報!$O:$O,0))))</f>
        <v/>
      </c>
      <c r="D248" s="36" t="str">
        <f>IF($A248="","",IF($A248&lt;200000000,INDEX(男子登録情報!$N:$N,MATCH($A248,男子登録情報!$O:$O,0)),INDEX(女子登録情報!$N:$N,MATCH($A248,女子登録情報!$O:$O,0))))</f>
        <v/>
      </c>
      <c r="E248" s="36" t="str">
        <f>IF($A248="","",IF($A248&lt;200000000,INDEX(男子登録情報!$K:$K,MATCH($A248,男子登録情報!$O:$O,0)),INDEX(女子登録情報!$K:$K,MATCH($A248,女子登録情報!$O:$O,0))))</f>
        <v/>
      </c>
      <c r="F248" s="36" t="str">
        <f t="shared" si="3"/>
        <v/>
      </c>
      <c r="G248" s="36" t="str">
        <f>IF($A248="","",IF($A248&lt;200000000,INDEX(男子登録情報!$H:$H,MATCH($A248,男子登録情報!$O:$O,0)),INDEX(女子登録情報!$H:$H,MATCH($A248,女子登録情報!$O:$O,0))))</f>
        <v/>
      </c>
      <c r="H248" s="36" t="str">
        <f>IF($A248="","",IF($A248&lt;200000000,INDEX(男子登録情報!$B:$B,MATCH($A248,男子登録情報!$O:$O,0)),INDEX(女子登録情報!$B:$B,MATCH($A248,女子登録情報!$O:$O,0))))</f>
        <v/>
      </c>
      <c r="K248" s="36" t="str">
        <f>IF($A248="","",IF($A248&lt;200000000,INDEX(男子登録情報!$A:$A,MATCH($A248,男子登録情報!$O:$O,0)),INDEX(女子登録情報!$A:$A,MATCH($A248,女子登録情報!$O:$O,0))))</f>
        <v/>
      </c>
      <c r="L248" s="36" t="str">
        <f>IF($A248="","",INDEX(元マスター!$C:$C,MATCH($P248,元マスター!$AC:$AC,0)))&amp;""</f>
        <v/>
      </c>
      <c r="M248" s="36" t="str">
        <f>IF($A248="","",INDEX(元マスター!$D:$D,MATCH($P248,元マスター!$AC:$AC,0)))&amp;""</f>
        <v/>
      </c>
      <c r="N248" s="36" t="str">
        <f>IF($A248="","",INDEX(元マスター!$E:$E,MATCH($P248,元マスター!$AC:$AC,0)))&amp;""</f>
        <v/>
      </c>
      <c r="P248" s="36" t="str" cm="1">
        <f t="array" ref="P248">IFERROR(INDEX(元マスター!$AC:$AC,SMALL(IF(元マスター!$A$1:$A$400&lt;&gt;"",ROW($A$1:$A$400)),ROW())),"")</f>
        <v/>
      </c>
    </row>
    <row r="249" spans="1:16">
      <c r="A249" s="36" t="str" cm="1">
        <f t="array" ref="A249">IFERROR(INDEX(元マスター!$A:$A,SMALL(IF(元マスター!$A$1:$A$400&lt;&gt;"",ROW($A$1:$A$400)),ROW())),"")</f>
        <v/>
      </c>
      <c r="B249" s="36" t="str">
        <f>IF($A249="","",IF($A249&lt;200000000,INDEX(男子登録情報!$L:$L,MATCH($A249,男子登録情報!$O:$O,0)),INDEX(女子登録情報!$L:$L,MATCH($A249,女子登録情報!$O:$O,0))))</f>
        <v/>
      </c>
      <c r="C249" s="36" t="str">
        <f>IF($A249="","",IF($A249&lt;200000000,INDEX(男子登録情報!$E:$E,MATCH($A249,男子登録情報!$O:$O,0)),INDEX(女子登録情報!$E:$E,MATCH($A249,女子登録情報!$O:$O,0))))</f>
        <v/>
      </c>
      <c r="D249" s="36" t="str">
        <f>IF($A249="","",IF($A249&lt;200000000,INDEX(男子登録情報!$N:$N,MATCH($A249,男子登録情報!$O:$O,0)),INDEX(女子登録情報!$N:$N,MATCH($A249,女子登録情報!$O:$O,0))))</f>
        <v/>
      </c>
      <c r="E249" s="36" t="str">
        <f>IF($A249="","",IF($A249&lt;200000000,INDEX(男子登録情報!$K:$K,MATCH($A249,男子登録情報!$O:$O,0)),INDEX(女子登録情報!$K:$K,MATCH($A249,女子登録情報!$O:$O,0))))</f>
        <v/>
      </c>
      <c r="F249" s="36" t="str">
        <f t="shared" si="3"/>
        <v/>
      </c>
      <c r="G249" s="36" t="str">
        <f>IF($A249="","",IF($A249&lt;200000000,INDEX(男子登録情報!$H:$H,MATCH($A249,男子登録情報!$O:$O,0)),INDEX(女子登録情報!$H:$H,MATCH($A249,女子登録情報!$O:$O,0))))</f>
        <v/>
      </c>
      <c r="H249" s="36" t="str">
        <f>IF($A249="","",IF($A249&lt;200000000,INDEX(男子登録情報!$B:$B,MATCH($A249,男子登録情報!$O:$O,0)),INDEX(女子登録情報!$B:$B,MATCH($A249,女子登録情報!$O:$O,0))))</f>
        <v/>
      </c>
      <c r="K249" s="36" t="str">
        <f>IF($A249="","",IF($A249&lt;200000000,INDEX(男子登録情報!$A:$A,MATCH($A249,男子登録情報!$O:$O,0)),INDEX(女子登録情報!$A:$A,MATCH($A249,女子登録情報!$O:$O,0))))</f>
        <v/>
      </c>
      <c r="L249" s="36" t="str">
        <f>IF($A249="","",INDEX(元マスター!$C:$C,MATCH($P249,元マスター!$AC:$AC,0)))&amp;""</f>
        <v/>
      </c>
      <c r="M249" s="36" t="str">
        <f>IF($A249="","",INDEX(元マスター!$D:$D,MATCH($P249,元マスター!$AC:$AC,0)))&amp;""</f>
        <v/>
      </c>
      <c r="N249" s="36" t="str">
        <f>IF($A249="","",INDEX(元マスター!$E:$E,MATCH($P249,元マスター!$AC:$AC,0)))&amp;""</f>
        <v/>
      </c>
      <c r="P249" s="36" t="str" cm="1">
        <f t="array" ref="P249">IFERROR(INDEX(元マスター!$AC:$AC,SMALL(IF(元マスター!$A$1:$A$400&lt;&gt;"",ROW($A$1:$A$400)),ROW())),"")</f>
        <v/>
      </c>
    </row>
    <row r="250" spans="1:16">
      <c r="A250" s="36" t="str" cm="1">
        <f t="array" ref="A250">IFERROR(INDEX(元マスター!$A:$A,SMALL(IF(元マスター!$A$1:$A$400&lt;&gt;"",ROW($A$1:$A$400)),ROW())),"")</f>
        <v/>
      </c>
      <c r="B250" s="36" t="str">
        <f>IF($A250="","",IF($A250&lt;200000000,INDEX(男子登録情報!$L:$L,MATCH($A250,男子登録情報!$O:$O,0)),INDEX(女子登録情報!$L:$L,MATCH($A250,女子登録情報!$O:$O,0))))</f>
        <v/>
      </c>
      <c r="C250" s="36" t="str">
        <f>IF($A250="","",IF($A250&lt;200000000,INDEX(男子登録情報!$E:$E,MATCH($A250,男子登録情報!$O:$O,0)),INDEX(女子登録情報!$E:$E,MATCH($A250,女子登録情報!$O:$O,0))))</f>
        <v/>
      </c>
      <c r="D250" s="36" t="str">
        <f>IF($A250="","",IF($A250&lt;200000000,INDEX(男子登録情報!$N:$N,MATCH($A250,男子登録情報!$O:$O,0)),INDEX(女子登録情報!$N:$N,MATCH($A250,女子登録情報!$O:$O,0))))</f>
        <v/>
      </c>
      <c r="E250" s="36" t="str">
        <f>IF($A250="","",IF($A250&lt;200000000,INDEX(男子登録情報!$K:$K,MATCH($A250,男子登録情報!$O:$O,0)),INDEX(女子登録情報!$K:$K,MATCH($A250,女子登録情報!$O:$O,0))))</f>
        <v/>
      </c>
      <c r="F250" s="36" t="str">
        <f t="shared" si="3"/>
        <v/>
      </c>
      <c r="G250" s="36" t="str">
        <f>IF($A250="","",IF($A250&lt;200000000,INDEX(男子登録情報!$H:$H,MATCH($A250,男子登録情報!$O:$O,0)),INDEX(女子登録情報!$H:$H,MATCH($A250,女子登録情報!$O:$O,0))))</f>
        <v/>
      </c>
      <c r="H250" s="36" t="str">
        <f>IF($A250="","",IF($A250&lt;200000000,INDEX(男子登録情報!$B:$B,MATCH($A250,男子登録情報!$O:$O,0)),INDEX(女子登録情報!$B:$B,MATCH($A250,女子登録情報!$O:$O,0))))</f>
        <v/>
      </c>
      <c r="K250" s="36" t="str">
        <f>IF($A250="","",IF($A250&lt;200000000,INDEX(男子登録情報!$A:$A,MATCH($A250,男子登録情報!$O:$O,0)),INDEX(女子登録情報!$A:$A,MATCH($A250,女子登録情報!$O:$O,0))))</f>
        <v/>
      </c>
      <c r="L250" s="36" t="str">
        <f>IF($A250="","",INDEX(元マスター!$C:$C,MATCH($P250,元マスター!$AC:$AC,0)))&amp;""</f>
        <v/>
      </c>
      <c r="M250" s="36" t="str">
        <f>IF($A250="","",INDEX(元マスター!$D:$D,MATCH($P250,元マスター!$AC:$AC,0)))&amp;""</f>
        <v/>
      </c>
      <c r="N250" s="36" t="str">
        <f>IF($A250="","",INDEX(元マスター!$E:$E,MATCH($P250,元マスター!$AC:$AC,0)))&amp;""</f>
        <v/>
      </c>
      <c r="P250" s="36" t="str" cm="1">
        <f t="array" ref="P250">IFERROR(INDEX(元マスター!$AC:$AC,SMALL(IF(元マスター!$A$1:$A$400&lt;&gt;"",ROW($A$1:$A$400)),ROW())),"")</f>
        <v/>
      </c>
    </row>
    <row r="251" spans="1:16">
      <c r="A251" s="36" t="str" cm="1">
        <f t="array" ref="A251">IFERROR(INDEX(元マスター!$A:$A,SMALL(IF(元マスター!$A$1:$A$400&lt;&gt;"",ROW($A$1:$A$400)),ROW())),"")</f>
        <v/>
      </c>
      <c r="B251" s="36" t="str">
        <f>IF($A251="","",IF($A251&lt;200000000,INDEX(男子登録情報!$L:$L,MATCH($A251,男子登録情報!$O:$O,0)),INDEX(女子登録情報!$L:$L,MATCH($A251,女子登録情報!$O:$O,0))))</f>
        <v/>
      </c>
      <c r="C251" s="36" t="str">
        <f>IF($A251="","",IF($A251&lt;200000000,INDEX(男子登録情報!$E:$E,MATCH($A251,男子登録情報!$O:$O,0)),INDEX(女子登録情報!$E:$E,MATCH($A251,女子登録情報!$O:$O,0))))</f>
        <v/>
      </c>
      <c r="D251" s="36" t="str">
        <f>IF($A251="","",IF($A251&lt;200000000,INDEX(男子登録情報!$N:$N,MATCH($A251,男子登録情報!$O:$O,0)),INDEX(女子登録情報!$N:$N,MATCH($A251,女子登録情報!$O:$O,0))))</f>
        <v/>
      </c>
      <c r="E251" s="36" t="str">
        <f>IF($A251="","",IF($A251&lt;200000000,INDEX(男子登録情報!$K:$K,MATCH($A251,男子登録情報!$O:$O,0)),INDEX(女子登録情報!$K:$K,MATCH($A251,女子登録情報!$O:$O,0))))</f>
        <v/>
      </c>
      <c r="F251" s="36" t="str">
        <f t="shared" si="3"/>
        <v/>
      </c>
      <c r="G251" s="36" t="str">
        <f>IF($A251="","",IF($A251&lt;200000000,INDEX(男子登録情報!$H:$H,MATCH($A251,男子登録情報!$O:$O,0)),INDEX(女子登録情報!$H:$H,MATCH($A251,女子登録情報!$O:$O,0))))</f>
        <v/>
      </c>
      <c r="H251" s="36" t="str">
        <f>IF($A251="","",IF($A251&lt;200000000,INDEX(男子登録情報!$B:$B,MATCH($A251,男子登録情報!$O:$O,0)),INDEX(女子登録情報!$B:$B,MATCH($A251,女子登録情報!$O:$O,0))))</f>
        <v/>
      </c>
      <c r="K251" s="36" t="str">
        <f>IF($A251="","",IF($A251&lt;200000000,INDEX(男子登録情報!$A:$A,MATCH($A251,男子登録情報!$O:$O,0)),INDEX(女子登録情報!$A:$A,MATCH($A251,女子登録情報!$O:$O,0))))</f>
        <v/>
      </c>
      <c r="L251" s="36" t="str">
        <f>IF($A251="","",INDEX(元マスター!$C:$C,MATCH($P251,元マスター!$AC:$AC,0)))&amp;""</f>
        <v/>
      </c>
      <c r="M251" s="36" t="str">
        <f>IF($A251="","",INDEX(元マスター!$D:$D,MATCH($P251,元マスター!$AC:$AC,0)))&amp;""</f>
        <v/>
      </c>
      <c r="N251" s="36" t="str">
        <f>IF($A251="","",INDEX(元マスター!$E:$E,MATCH($P251,元マスター!$AC:$AC,0)))&amp;""</f>
        <v/>
      </c>
      <c r="P251" s="36" t="str" cm="1">
        <f t="array" ref="P251">IFERROR(INDEX(元マスター!$AC:$AC,SMALL(IF(元マスター!$A$1:$A$400&lt;&gt;"",ROW($A$1:$A$400)),ROW())),"")</f>
        <v/>
      </c>
    </row>
    <row r="252" spans="1:16">
      <c r="A252" s="36" t="str" cm="1">
        <f t="array" ref="A252">IFERROR(INDEX(元マスター!$A:$A,SMALL(IF(元マスター!$A$1:$A$400&lt;&gt;"",ROW($A$1:$A$400)),ROW())),"")</f>
        <v/>
      </c>
      <c r="B252" s="36" t="str">
        <f>IF($A252="","",IF($A252&lt;200000000,INDEX(男子登録情報!$L:$L,MATCH($A252,男子登録情報!$O:$O,0)),INDEX(女子登録情報!$L:$L,MATCH($A252,女子登録情報!$O:$O,0))))</f>
        <v/>
      </c>
      <c r="C252" s="36" t="str">
        <f>IF($A252="","",IF($A252&lt;200000000,INDEX(男子登録情報!$E:$E,MATCH($A252,男子登録情報!$O:$O,0)),INDEX(女子登録情報!$E:$E,MATCH($A252,女子登録情報!$O:$O,0))))</f>
        <v/>
      </c>
      <c r="D252" s="36" t="str">
        <f>IF($A252="","",IF($A252&lt;200000000,INDEX(男子登録情報!$N:$N,MATCH($A252,男子登録情報!$O:$O,0)),INDEX(女子登録情報!$N:$N,MATCH($A252,女子登録情報!$O:$O,0))))</f>
        <v/>
      </c>
      <c r="E252" s="36" t="str">
        <f>IF($A252="","",IF($A252&lt;200000000,INDEX(男子登録情報!$K:$K,MATCH($A252,男子登録情報!$O:$O,0)),INDEX(女子登録情報!$K:$K,MATCH($A252,女子登録情報!$O:$O,0))))</f>
        <v/>
      </c>
      <c r="F252" s="36" t="str">
        <f t="shared" si="3"/>
        <v/>
      </c>
      <c r="G252" s="36" t="str">
        <f>IF($A252="","",IF($A252&lt;200000000,INDEX(男子登録情報!$H:$H,MATCH($A252,男子登録情報!$O:$O,0)),INDEX(女子登録情報!$H:$H,MATCH($A252,女子登録情報!$O:$O,0))))</f>
        <v/>
      </c>
      <c r="H252" s="36" t="str">
        <f>IF($A252="","",IF($A252&lt;200000000,INDEX(男子登録情報!$B:$B,MATCH($A252,男子登録情報!$O:$O,0)),INDEX(女子登録情報!$B:$B,MATCH($A252,女子登録情報!$O:$O,0))))</f>
        <v/>
      </c>
      <c r="K252" s="36" t="str">
        <f>IF($A252="","",IF($A252&lt;200000000,INDEX(男子登録情報!$A:$A,MATCH($A252,男子登録情報!$O:$O,0)),INDEX(女子登録情報!$A:$A,MATCH($A252,女子登録情報!$O:$O,0))))</f>
        <v/>
      </c>
      <c r="L252" s="36" t="str">
        <f>IF($A252="","",INDEX(元マスター!$C:$C,MATCH($P252,元マスター!$AC:$AC,0)))&amp;""</f>
        <v/>
      </c>
      <c r="M252" s="36" t="str">
        <f>IF($A252="","",INDEX(元マスター!$D:$D,MATCH($P252,元マスター!$AC:$AC,0)))&amp;""</f>
        <v/>
      </c>
      <c r="N252" s="36" t="str">
        <f>IF($A252="","",INDEX(元マスター!$E:$E,MATCH($P252,元マスター!$AC:$AC,0)))&amp;""</f>
        <v/>
      </c>
      <c r="P252" s="36" t="str" cm="1">
        <f t="array" ref="P252">IFERROR(INDEX(元マスター!$AC:$AC,SMALL(IF(元マスター!$A$1:$A$400&lt;&gt;"",ROW($A$1:$A$400)),ROW())),"")</f>
        <v/>
      </c>
    </row>
    <row r="253" spans="1:16">
      <c r="A253" s="36" t="str" cm="1">
        <f t="array" ref="A253">IFERROR(INDEX(元マスター!$A:$A,SMALL(IF(元マスター!$A$1:$A$400&lt;&gt;"",ROW($A$1:$A$400)),ROW())),"")</f>
        <v/>
      </c>
      <c r="B253" s="36" t="str">
        <f>IF($A253="","",IF($A253&lt;200000000,INDEX(男子登録情報!$L:$L,MATCH($A253,男子登録情報!$O:$O,0)),INDEX(女子登録情報!$L:$L,MATCH($A253,女子登録情報!$O:$O,0))))</f>
        <v/>
      </c>
      <c r="C253" s="36" t="str">
        <f>IF($A253="","",IF($A253&lt;200000000,INDEX(男子登録情報!$E:$E,MATCH($A253,男子登録情報!$O:$O,0)),INDEX(女子登録情報!$E:$E,MATCH($A253,女子登録情報!$O:$O,0))))</f>
        <v/>
      </c>
      <c r="D253" s="36" t="str">
        <f>IF($A253="","",IF($A253&lt;200000000,INDEX(男子登録情報!$N:$N,MATCH($A253,男子登録情報!$O:$O,0)),INDEX(女子登録情報!$N:$N,MATCH($A253,女子登録情報!$O:$O,0))))</f>
        <v/>
      </c>
      <c r="E253" s="36" t="str">
        <f>IF($A253="","",IF($A253&lt;200000000,INDEX(男子登録情報!$K:$K,MATCH($A253,男子登録情報!$O:$O,0)),INDEX(女子登録情報!$K:$K,MATCH($A253,女子登録情報!$O:$O,0))))</f>
        <v/>
      </c>
      <c r="F253" s="36" t="str">
        <f t="shared" si="3"/>
        <v/>
      </c>
      <c r="G253" s="36" t="str">
        <f>IF($A253="","",IF($A253&lt;200000000,INDEX(男子登録情報!$H:$H,MATCH($A253,男子登録情報!$O:$O,0)),INDEX(女子登録情報!$H:$H,MATCH($A253,女子登録情報!$O:$O,0))))</f>
        <v/>
      </c>
      <c r="H253" s="36" t="str">
        <f>IF($A253="","",IF($A253&lt;200000000,INDEX(男子登録情報!$B:$B,MATCH($A253,男子登録情報!$O:$O,0)),INDEX(女子登録情報!$B:$B,MATCH($A253,女子登録情報!$O:$O,0))))</f>
        <v/>
      </c>
      <c r="K253" s="36" t="str">
        <f>IF($A253="","",IF($A253&lt;200000000,INDEX(男子登録情報!$A:$A,MATCH($A253,男子登録情報!$O:$O,0)),INDEX(女子登録情報!$A:$A,MATCH($A253,女子登録情報!$O:$O,0))))</f>
        <v/>
      </c>
      <c r="L253" s="36" t="str">
        <f>IF($A253="","",INDEX(元マスター!$C:$C,MATCH($P253,元マスター!$AC:$AC,0)))&amp;""</f>
        <v/>
      </c>
      <c r="M253" s="36" t="str">
        <f>IF($A253="","",INDEX(元マスター!$D:$D,MATCH($P253,元マスター!$AC:$AC,0)))&amp;""</f>
        <v/>
      </c>
      <c r="N253" s="36" t="str">
        <f>IF($A253="","",INDEX(元マスター!$E:$E,MATCH($P253,元マスター!$AC:$AC,0)))&amp;""</f>
        <v/>
      </c>
      <c r="P253" s="36" t="str" cm="1">
        <f t="array" ref="P253">IFERROR(INDEX(元マスター!$AC:$AC,SMALL(IF(元マスター!$A$1:$A$400&lt;&gt;"",ROW($A$1:$A$400)),ROW())),"")</f>
        <v/>
      </c>
    </row>
    <row r="254" spans="1:16">
      <c r="A254" s="36" t="str" cm="1">
        <f t="array" ref="A254">IFERROR(INDEX(元マスター!$A:$A,SMALL(IF(元マスター!$A$1:$A$400&lt;&gt;"",ROW($A$1:$A$400)),ROW())),"")</f>
        <v/>
      </c>
      <c r="B254" s="36" t="str">
        <f>IF($A254="","",IF($A254&lt;200000000,INDEX(男子登録情報!$L:$L,MATCH($A254,男子登録情報!$O:$O,0)),INDEX(女子登録情報!$L:$L,MATCH($A254,女子登録情報!$O:$O,0))))</f>
        <v/>
      </c>
      <c r="C254" s="36" t="str">
        <f>IF($A254="","",IF($A254&lt;200000000,INDEX(男子登録情報!$E:$E,MATCH($A254,男子登録情報!$O:$O,0)),INDEX(女子登録情報!$E:$E,MATCH($A254,女子登録情報!$O:$O,0))))</f>
        <v/>
      </c>
      <c r="D254" s="36" t="str">
        <f>IF($A254="","",IF($A254&lt;200000000,INDEX(男子登録情報!$N:$N,MATCH($A254,男子登録情報!$O:$O,0)),INDEX(女子登録情報!$N:$N,MATCH($A254,女子登録情報!$O:$O,0))))</f>
        <v/>
      </c>
      <c r="E254" s="36" t="str">
        <f>IF($A254="","",IF($A254&lt;200000000,INDEX(男子登録情報!$K:$K,MATCH($A254,男子登録情報!$O:$O,0)),INDEX(女子登録情報!$K:$K,MATCH($A254,女子登録情報!$O:$O,0))))</f>
        <v/>
      </c>
      <c r="F254" s="36" t="str">
        <f t="shared" si="3"/>
        <v/>
      </c>
      <c r="G254" s="36" t="str">
        <f>IF($A254="","",IF($A254&lt;200000000,INDEX(男子登録情報!$H:$H,MATCH($A254,男子登録情報!$O:$O,0)),INDEX(女子登録情報!$H:$H,MATCH($A254,女子登録情報!$O:$O,0))))</f>
        <v/>
      </c>
      <c r="H254" s="36" t="str">
        <f>IF($A254="","",IF($A254&lt;200000000,INDEX(男子登録情報!$B:$B,MATCH($A254,男子登録情報!$O:$O,0)),INDEX(女子登録情報!$B:$B,MATCH($A254,女子登録情報!$O:$O,0))))</f>
        <v/>
      </c>
      <c r="K254" s="36" t="str">
        <f>IF($A254="","",IF($A254&lt;200000000,INDEX(男子登録情報!$A:$A,MATCH($A254,男子登録情報!$O:$O,0)),INDEX(女子登録情報!$A:$A,MATCH($A254,女子登録情報!$O:$O,0))))</f>
        <v/>
      </c>
      <c r="L254" s="36" t="str">
        <f>IF($A254="","",INDEX(元マスター!$C:$C,MATCH($P254,元マスター!$AC:$AC,0)))&amp;""</f>
        <v/>
      </c>
      <c r="M254" s="36" t="str">
        <f>IF($A254="","",INDEX(元マスター!$D:$D,MATCH($P254,元マスター!$AC:$AC,0)))&amp;""</f>
        <v/>
      </c>
      <c r="N254" s="36" t="str">
        <f>IF($A254="","",INDEX(元マスター!$E:$E,MATCH($P254,元マスター!$AC:$AC,0)))&amp;""</f>
        <v/>
      </c>
      <c r="P254" s="36" t="str" cm="1">
        <f t="array" ref="P254">IFERROR(INDEX(元マスター!$AC:$AC,SMALL(IF(元マスター!$A$1:$A$400&lt;&gt;"",ROW($A$1:$A$400)),ROW())),"")</f>
        <v/>
      </c>
    </row>
    <row r="255" spans="1:16">
      <c r="A255" s="36" t="str" cm="1">
        <f t="array" ref="A255">IFERROR(INDEX(元マスター!$A:$A,SMALL(IF(元マスター!$A$1:$A$400&lt;&gt;"",ROW($A$1:$A$400)),ROW())),"")</f>
        <v/>
      </c>
      <c r="B255" s="36" t="str">
        <f>IF($A255="","",IF($A255&lt;200000000,INDEX(男子登録情報!$L:$L,MATCH($A255,男子登録情報!$O:$O,0)),INDEX(女子登録情報!$L:$L,MATCH($A255,女子登録情報!$O:$O,0))))</f>
        <v/>
      </c>
      <c r="C255" s="36" t="str">
        <f>IF($A255="","",IF($A255&lt;200000000,INDEX(男子登録情報!$E:$E,MATCH($A255,男子登録情報!$O:$O,0)),INDEX(女子登録情報!$E:$E,MATCH($A255,女子登録情報!$O:$O,0))))</f>
        <v/>
      </c>
      <c r="D255" s="36" t="str">
        <f>IF($A255="","",IF($A255&lt;200000000,INDEX(男子登録情報!$N:$N,MATCH($A255,男子登録情報!$O:$O,0)),INDEX(女子登録情報!$N:$N,MATCH($A255,女子登録情報!$O:$O,0))))</f>
        <v/>
      </c>
      <c r="E255" s="36" t="str">
        <f>IF($A255="","",IF($A255&lt;200000000,INDEX(男子登録情報!$K:$K,MATCH($A255,男子登録情報!$O:$O,0)),INDEX(女子登録情報!$K:$K,MATCH($A255,女子登録情報!$O:$O,0))))</f>
        <v/>
      </c>
      <c r="F255" s="36" t="str">
        <f t="shared" si="3"/>
        <v/>
      </c>
      <c r="G255" s="36" t="str">
        <f>IF($A255="","",IF($A255&lt;200000000,INDEX(男子登録情報!$H:$H,MATCH($A255,男子登録情報!$O:$O,0)),INDEX(女子登録情報!$H:$H,MATCH($A255,女子登録情報!$O:$O,0))))</f>
        <v/>
      </c>
      <c r="H255" s="36" t="str">
        <f>IF($A255="","",IF($A255&lt;200000000,INDEX(男子登録情報!$B:$B,MATCH($A255,男子登録情報!$O:$O,0)),INDEX(女子登録情報!$B:$B,MATCH($A255,女子登録情報!$O:$O,0))))</f>
        <v/>
      </c>
      <c r="K255" s="36" t="str">
        <f>IF($A255="","",IF($A255&lt;200000000,INDEX(男子登録情報!$A:$A,MATCH($A255,男子登録情報!$O:$O,0)),INDEX(女子登録情報!$A:$A,MATCH($A255,女子登録情報!$O:$O,0))))</f>
        <v/>
      </c>
      <c r="L255" s="36" t="str">
        <f>IF($A255="","",INDEX(元マスター!$C:$C,MATCH($P255,元マスター!$AC:$AC,0)))&amp;""</f>
        <v/>
      </c>
      <c r="M255" s="36" t="str">
        <f>IF($A255="","",INDEX(元マスター!$D:$D,MATCH($P255,元マスター!$AC:$AC,0)))&amp;""</f>
        <v/>
      </c>
      <c r="N255" s="36" t="str">
        <f>IF($A255="","",INDEX(元マスター!$E:$E,MATCH($P255,元マスター!$AC:$AC,0)))&amp;""</f>
        <v/>
      </c>
      <c r="P255" s="36" t="str" cm="1">
        <f t="array" ref="P255">IFERROR(INDEX(元マスター!$AC:$AC,SMALL(IF(元マスター!$A$1:$A$400&lt;&gt;"",ROW($A$1:$A$400)),ROW())),"")</f>
        <v/>
      </c>
    </row>
    <row r="256" spans="1:16">
      <c r="A256" s="36" t="str" cm="1">
        <f t="array" ref="A256">IFERROR(INDEX(元マスター!$A:$A,SMALL(IF(元マスター!$A$1:$A$400&lt;&gt;"",ROW($A$1:$A$400)),ROW())),"")</f>
        <v/>
      </c>
      <c r="B256" s="36" t="str">
        <f>IF($A256="","",IF($A256&lt;200000000,INDEX(男子登録情報!$L:$L,MATCH($A256,男子登録情報!$O:$O,0)),INDEX(女子登録情報!$L:$L,MATCH($A256,女子登録情報!$O:$O,0))))</f>
        <v/>
      </c>
      <c r="C256" s="36" t="str">
        <f>IF($A256="","",IF($A256&lt;200000000,INDEX(男子登録情報!$E:$E,MATCH($A256,男子登録情報!$O:$O,0)),INDEX(女子登録情報!$E:$E,MATCH($A256,女子登録情報!$O:$O,0))))</f>
        <v/>
      </c>
      <c r="D256" s="36" t="str">
        <f>IF($A256="","",IF($A256&lt;200000000,INDEX(男子登録情報!$N:$N,MATCH($A256,男子登録情報!$O:$O,0)),INDEX(女子登録情報!$N:$N,MATCH($A256,女子登録情報!$O:$O,0))))</f>
        <v/>
      </c>
      <c r="E256" s="36" t="str">
        <f>IF($A256="","",IF($A256&lt;200000000,INDEX(男子登録情報!$K:$K,MATCH($A256,男子登録情報!$O:$O,0)),INDEX(女子登録情報!$K:$K,MATCH($A256,女子登録情報!$O:$O,0))))</f>
        <v/>
      </c>
      <c r="F256" s="36" t="str">
        <f t="shared" si="3"/>
        <v/>
      </c>
      <c r="G256" s="36" t="str">
        <f>IF($A256="","",IF($A256&lt;200000000,INDEX(男子登録情報!$H:$H,MATCH($A256,男子登録情報!$O:$O,0)),INDEX(女子登録情報!$H:$H,MATCH($A256,女子登録情報!$O:$O,0))))</f>
        <v/>
      </c>
      <c r="H256" s="36" t="str">
        <f>IF($A256="","",IF($A256&lt;200000000,INDEX(男子登録情報!$B:$B,MATCH($A256,男子登録情報!$O:$O,0)),INDEX(女子登録情報!$B:$B,MATCH($A256,女子登録情報!$O:$O,0))))</f>
        <v/>
      </c>
      <c r="K256" s="36" t="str">
        <f>IF($A256="","",IF($A256&lt;200000000,INDEX(男子登録情報!$A:$A,MATCH($A256,男子登録情報!$O:$O,0)),INDEX(女子登録情報!$A:$A,MATCH($A256,女子登録情報!$O:$O,0))))</f>
        <v/>
      </c>
      <c r="L256" s="36" t="str">
        <f>IF($A256="","",INDEX(元マスター!$C:$C,MATCH($P256,元マスター!$AC:$AC,0)))&amp;""</f>
        <v/>
      </c>
      <c r="M256" s="36" t="str">
        <f>IF($A256="","",INDEX(元マスター!$D:$D,MATCH($P256,元マスター!$AC:$AC,0)))&amp;""</f>
        <v/>
      </c>
      <c r="N256" s="36" t="str">
        <f>IF($A256="","",INDEX(元マスター!$E:$E,MATCH($P256,元マスター!$AC:$AC,0)))&amp;""</f>
        <v/>
      </c>
      <c r="P256" s="36" t="str" cm="1">
        <f t="array" ref="P256">IFERROR(INDEX(元マスター!$AC:$AC,SMALL(IF(元マスター!$A$1:$A$400&lt;&gt;"",ROW($A$1:$A$400)),ROW())),"")</f>
        <v/>
      </c>
    </row>
    <row r="257" spans="1:16">
      <c r="A257" s="36" t="str" cm="1">
        <f t="array" ref="A257">IFERROR(INDEX(元マスター!$A:$A,SMALL(IF(元マスター!$A$1:$A$400&lt;&gt;"",ROW($A$1:$A$400)),ROW())),"")</f>
        <v/>
      </c>
      <c r="B257" s="36" t="str">
        <f>IF($A257="","",IF($A257&lt;200000000,INDEX(男子登録情報!$L:$L,MATCH($A257,男子登録情報!$O:$O,0)),INDEX(女子登録情報!$L:$L,MATCH($A257,女子登録情報!$O:$O,0))))</f>
        <v/>
      </c>
      <c r="C257" s="36" t="str">
        <f>IF($A257="","",IF($A257&lt;200000000,INDEX(男子登録情報!$E:$E,MATCH($A257,男子登録情報!$O:$O,0)),INDEX(女子登録情報!$E:$E,MATCH($A257,女子登録情報!$O:$O,0))))</f>
        <v/>
      </c>
      <c r="D257" s="36" t="str">
        <f>IF($A257="","",IF($A257&lt;200000000,INDEX(男子登録情報!$N:$N,MATCH($A257,男子登録情報!$O:$O,0)),INDEX(女子登録情報!$N:$N,MATCH($A257,女子登録情報!$O:$O,0))))</f>
        <v/>
      </c>
      <c r="E257" s="36" t="str">
        <f>IF($A257="","",IF($A257&lt;200000000,INDEX(男子登録情報!$K:$K,MATCH($A257,男子登録情報!$O:$O,0)),INDEX(女子登録情報!$K:$K,MATCH($A257,女子登録情報!$O:$O,0))))</f>
        <v/>
      </c>
      <c r="F257" s="36" t="str">
        <f t="shared" si="3"/>
        <v/>
      </c>
      <c r="G257" s="36" t="str">
        <f>IF($A257="","",IF($A257&lt;200000000,INDEX(男子登録情報!$H:$H,MATCH($A257,男子登録情報!$O:$O,0)),INDEX(女子登録情報!$H:$H,MATCH($A257,女子登録情報!$O:$O,0))))</f>
        <v/>
      </c>
      <c r="H257" s="36" t="str">
        <f>IF($A257="","",IF($A257&lt;200000000,INDEX(男子登録情報!$B:$B,MATCH($A257,男子登録情報!$O:$O,0)),INDEX(女子登録情報!$B:$B,MATCH($A257,女子登録情報!$O:$O,0))))</f>
        <v/>
      </c>
      <c r="K257" s="36" t="str">
        <f>IF($A257="","",IF($A257&lt;200000000,INDEX(男子登録情報!$A:$A,MATCH($A257,男子登録情報!$O:$O,0)),INDEX(女子登録情報!$A:$A,MATCH($A257,女子登録情報!$O:$O,0))))</f>
        <v/>
      </c>
      <c r="L257" s="36" t="str">
        <f>IF($A257="","",INDEX(元マスター!$C:$C,MATCH($P257,元マスター!$AC:$AC,0)))&amp;""</f>
        <v/>
      </c>
      <c r="M257" s="36" t="str">
        <f>IF($A257="","",INDEX(元マスター!$D:$D,MATCH($P257,元マスター!$AC:$AC,0)))&amp;""</f>
        <v/>
      </c>
      <c r="N257" s="36" t="str">
        <f>IF($A257="","",INDEX(元マスター!$E:$E,MATCH($P257,元マスター!$AC:$AC,0)))&amp;""</f>
        <v/>
      </c>
      <c r="P257" s="36" t="str" cm="1">
        <f t="array" ref="P257">IFERROR(INDEX(元マスター!$AC:$AC,SMALL(IF(元マスター!$A$1:$A$400&lt;&gt;"",ROW($A$1:$A$400)),ROW())),"")</f>
        <v/>
      </c>
    </row>
    <row r="258" spans="1:16">
      <c r="A258" s="36" t="str" cm="1">
        <f t="array" ref="A258">IFERROR(INDEX(元マスター!$A:$A,SMALL(IF(元マスター!$A$1:$A$400&lt;&gt;"",ROW($A$1:$A$400)),ROW())),"")</f>
        <v/>
      </c>
      <c r="B258" s="36" t="str">
        <f>IF($A258="","",IF($A258&lt;200000000,INDEX(男子登録情報!$L:$L,MATCH($A258,男子登録情報!$O:$O,0)),INDEX(女子登録情報!$L:$L,MATCH($A258,女子登録情報!$O:$O,0))))</f>
        <v/>
      </c>
      <c r="C258" s="36" t="str">
        <f>IF($A258="","",IF($A258&lt;200000000,INDEX(男子登録情報!$E:$E,MATCH($A258,男子登録情報!$O:$O,0)),INDEX(女子登録情報!$E:$E,MATCH($A258,女子登録情報!$O:$O,0))))</f>
        <v/>
      </c>
      <c r="D258" s="36" t="str">
        <f>IF($A258="","",IF($A258&lt;200000000,INDEX(男子登録情報!$N:$N,MATCH($A258,男子登録情報!$O:$O,0)),INDEX(女子登録情報!$N:$N,MATCH($A258,女子登録情報!$O:$O,0))))</f>
        <v/>
      </c>
      <c r="E258" s="36" t="str">
        <f>IF($A258="","",IF($A258&lt;200000000,INDEX(男子登録情報!$K:$K,MATCH($A258,男子登録情報!$O:$O,0)),INDEX(女子登録情報!$K:$K,MATCH($A258,女子登録情報!$O:$O,0))))</f>
        <v/>
      </c>
      <c r="F258" s="36" t="str">
        <f t="shared" si="3"/>
        <v/>
      </c>
      <c r="G258" s="36" t="str">
        <f>IF($A258="","",IF($A258&lt;200000000,INDEX(男子登録情報!$H:$H,MATCH($A258,男子登録情報!$O:$O,0)),INDEX(女子登録情報!$H:$H,MATCH($A258,女子登録情報!$O:$O,0))))</f>
        <v/>
      </c>
      <c r="H258" s="36" t="str">
        <f>IF($A258="","",IF($A258&lt;200000000,INDEX(男子登録情報!$B:$B,MATCH($A258,男子登録情報!$O:$O,0)),INDEX(女子登録情報!$B:$B,MATCH($A258,女子登録情報!$O:$O,0))))</f>
        <v/>
      </c>
      <c r="K258" s="36" t="str">
        <f>IF($A258="","",IF($A258&lt;200000000,INDEX(男子登録情報!$A:$A,MATCH($A258,男子登録情報!$O:$O,0)),INDEX(女子登録情報!$A:$A,MATCH($A258,女子登録情報!$O:$O,0))))</f>
        <v/>
      </c>
      <c r="L258" s="36" t="str">
        <f>IF($A258="","",INDEX(元マスター!$C:$C,MATCH($P258,元マスター!$AC:$AC,0)))&amp;""</f>
        <v/>
      </c>
      <c r="M258" s="36" t="str">
        <f>IF($A258="","",INDEX(元マスター!$D:$D,MATCH($P258,元マスター!$AC:$AC,0)))&amp;""</f>
        <v/>
      </c>
      <c r="N258" s="36" t="str">
        <f>IF($A258="","",INDEX(元マスター!$E:$E,MATCH($P258,元マスター!$AC:$AC,0)))&amp;""</f>
        <v/>
      </c>
      <c r="P258" s="36" t="str" cm="1">
        <f t="array" ref="P258">IFERROR(INDEX(元マスター!$AC:$AC,SMALL(IF(元マスター!$A$1:$A$400&lt;&gt;"",ROW($A$1:$A$400)),ROW())),"")</f>
        <v/>
      </c>
    </row>
    <row r="259" spans="1:16">
      <c r="A259" s="36" t="str" cm="1">
        <f t="array" ref="A259">IFERROR(INDEX(元マスター!$A:$A,SMALL(IF(元マスター!$A$1:$A$400&lt;&gt;"",ROW($A$1:$A$400)),ROW())),"")</f>
        <v/>
      </c>
      <c r="B259" s="36" t="str">
        <f>IF($A259="","",IF($A259&lt;200000000,INDEX(男子登録情報!$L:$L,MATCH($A259,男子登録情報!$O:$O,0)),INDEX(女子登録情報!$L:$L,MATCH($A259,女子登録情報!$O:$O,0))))</f>
        <v/>
      </c>
      <c r="C259" s="36" t="str">
        <f>IF($A259="","",IF($A259&lt;200000000,INDEX(男子登録情報!$E:$E,MATCH($A259,男子登録情報!$O:$O,0)),INDEX(女子登録情報!$E:$E,MATCH($A259,女子登録情報!$O:$O,0))))</f>
        <v/>
      </c>
      <c r="D259" s="36" t="str">
        <f>IF($A259="","",IF($A259&lt;200000000,INDEX(男子登録情報!$N:$N,MATCH($A259,男子登録情報!$O:$O,0)),INDEX(女子登録情報!$N:$N,MATCH($A259,女子登録情報!$O:$O,0))))</f>
        <v/>
      </c>
      <c r="E259" s="36" t="str">
        <f>IF($A259="","",IF($A259&lt;200000000,INDEX(男子登録情報!$K:$K,MATCH($A259,男子登録情報!$O:$O,0)),INDEX(女子登録情報!$K:$K,MATCH($A259,女子登録情報!$O:$O,0))))</f>
        <v/>
      </c>
      <c r="F259" s="36" t="str">
        <f t="shared" ref="F259:F322" si="4">IF($A259="","",IF($A259&lt;200000000,1,2))</f>
        <v/>
      </c>
      <c r="G259" s="36" t="str">
        <f>IF($A259="","",IF($A259&lt;200000000,INDEX(男子登録情報!$H:$H,MATCH($A259,男子登録情報!$O:$O,0)),INDEX(女子登録情報!$H:$H,MATCH($A259,女子登録情報!$O:$O,0))))</f>
        <v/>
      </c>
      <c r="H259" s="36" t="str">
        <f>IF($A259="","",IF($A259&lt;200000000,INDEX(男子登録情報!$B:$B,MATCH($A259,男子登録情報!$O:$O,0)),INDEX(女子登録情報!$B:$B,MATCH($A259,女子登録情報!$O:$O,0))))</f>
        <v/>
      </c>
      <c r="K259" s="36" t="str">
        <f>IF($A259="","",IF($A259&lt;200000000,INDEX(男子登録情報!$A:$A,MATCH($A259,男子登録情報!$O:$O,0)),INDEX(女子登録情報!$A:$A,MATCH($A259,女子登録情報!$O:$O,0))))</f>
        <v/>
      </c>
      <c r="L259" s="36" t="str">
        <f>IF($A259="","",INDEX(元マスター!$C:$C,MATCH($P259,元マスター!$AC:$AC,0)))&amp;""</f>
        <v/>
      </c>
      <c r="M259" s="36" t="str">
        <f>IF($A259="","",INDEX(元マスター!$D:$D,MATCH($P259,元マスター!$AC:$AC,0)))&amp;""</f>
        <v/>
      </c>
      <c r="N259" s="36" t="str">
        <f>IF($A259="","",INDEX(元マスター!$E:$E,MATCH($P259,元マスター!$AC:$AC,0)))&amp;""</f>
        <v/>
      </c>
      <c r="P259" s="36" t="str" cm="1">
        <f t="array" ref="P259">IFERROR(INDEX(元マスター!$AC:$AC,SMALL(IF(元マスター!$A$1:$A$400&lt;&gt;"",ROW($A$1:$A$400)),ROW())),"")</f>
        <v/>
      </c>
    </row>
    <row r="260" spans="1:16">
      <c r="A260" s="36" t="str" cm="1">
        <f t="array" ref="A260">IFERROR(INDEX(元マスター!$A:$A,SMALL(IF(元マスター!$A$1:$A$400&lt;&gt;"",ROW($A$1:$A$400)),ROW())),"")</f>
        <v/>
      </c>
      <c r="B260" s="36" t="str">
        <f>IF($A260="","",IF($A260&lt;200000000,INDEX(男子登録情報!$L:$L,MATCH($A260,男子登録情報!$O:$O,0)),INDEX(女子登録情報!$L:$L,MATCH($A260,女子登録情報!$O:$O,0))))</f>
        <v/>
      </c>
      <c r="C260" s="36" t="str">
        <f>IF($A260="","",IF($A260&lt;200000000,INDEX(男子登録情報!$E:$E,MATCH($A260,男子登録情報!$O:$O,0)),INDEX(女子登録情報!$E:$E,MATCH($A260,女子登録情報!$O:$O,0))))</f>
        <v/>
      </c>
      <c r="D260" s="36" t="str">
        <f>IF($A260="","",IF($A260&lt;200000000,INDEX(男子登録情報!$N:$N,MATCH($A260,男子登録情報!$O:$O,0)),INDEX(女子登録情報!$N:$N,MATCH($A260,女子登録情報!$O:$O,0))))</f>
        <v/>
      </c>
      <c r="E260" s="36" t="str">
        <f>IF($A260="","",IF($A260&lt;200000000,INDEX(男子登録情報!$K:$K,MATCH($A260,男子登録情報!$O:$O,0)),INDEX(女子登録情報!$K:$K,MATCH($A260,女子登録情報!$O:$O,0))))</f>
        <v/>
      </c>
      <c r="F260" s="36" t="str">
        <f t="shared" si="4"/>
        <v/>
      </c>
      <c r="G260" s="36" t="str">
        <f>IF($A260="","",IF($A260&lt;200000000,INDEX(男子登録情報!$H:$H,MATCH($A260,男子登録情報!$O:$O,0)),INDEX(女子登録情報!$H:$H,MATCH($A260,女子登録情報!$O:$O,0))))</f>
        <v/>
      </c>
      <c r="H260" s="36" t="str">
        <f>IF($A260="","",IF($A260&lt;200000000,INDEX(男子登録情報!$B:$B,MATCH($A260,男子登録情報!$O:$O,0)),INDEX(女子登録情報!$B:$B,MATCH($A260,女子登録情報!$O:$O,0))))</f>
        <v/>
      </c>
      <c r="K260" s="36" t="str">
        <f>IF($A260="","",IF($A260&lt;200000000,INDEX(男子登録情報!$A:$A,MATCH($A260,男子登録情報!$O:$O,0)),INDEX(女子登録情報!$A:$A,MATCH($A260,女子登録情報!$O:$O,0))))</f>
        <v/>
      </c>
      <c r="L260" s="36" t="str">
        <f>IF($A260="","",INDEX(元マスター!$C:$C,MATCH($P260,元マスター!$AC:$AC,0)))&amp;""</f>
        <v/>
      </c>
      <c r="M260" s="36" t="str">
        <f>IF($A260="","",INDEX(元マスター!$D:$D,MATCH($P260,元マスター!$AC:$AC,0)))&amp;""</f>
        <v/>
      </c>
      <c r="N260" s="36" t="str">
        <f>IF($A260="","",INDEX(元マスター!$E:$E,MATCH($P260,元マスター!$AC:$AC,0)))&amp;""</f>
        <v/>
      </c>
      <c r="P260" s="36" t="str" cm="1">
        <f t="array" ref="P260">IFERROR(INDEX(元マスター!$AC:$AC,SMALL(IF(元マスター!$A$1:$A$400&lt;&gt;"",ROW($A$1:$A$400)),ROW())),"")</f>
        <v/>
      </c>
    </row>
    <row r="261" spans="1:16">
      <c r="A261" s="36" t="str" cm="1">
        <f t="array" ref="A261">IFERROR(INDEX(元マスター!$A:$A,SMALL(IF(元マスター!$A$1:$A$400&lt;&gt;"",ROW($A$1:$A$400)),ROW())),"")</f>
        <v/>
      </c>
      <c r="B261" s="36" t="str">
        <f>IF($A261="","",IF($A261&lt;200000000,INDEX(男子登録情報!$L:$L,MATCH($A261,男子登録情報!$O:$O,0)),INDEX(女子登録情報!$L:$L,MATCH($A261,女子登録情報!$O:$O,0))))</f>
        <v/>
      </c>
      <c r="C261" s="36" t="str">
        <f>IF($A261="","",IF($A261&lt;200000000,INDEX(男子登録情報!$E:$E,MATCH($A261,男子登録情報!$O:$O,0)),INDEX(女子登録情報!$E:$E,MATCH($A261,女子登録情報!$O:$O,0))))</f>
        <v/>
      </c>
      <c r="D261" s="36" t="str">
        <f>IF($A261="","",IF($A261&lt;200000000,INDEX(男子登録情報!$N:$N,MATCH($A261,男子登録情報!$O:$O,0)),INDEX(女子登録情報!$N:$N,MATCH($A261,女子登録情報!$O:$O,0))))</f>
        <v/>
      </c>
      <c r="E261" s="36" t="str">
        <f>IF($A261="","",IF($A261&lt;200000000,INDEX(男子登録情報!$K:$K,MATCH($A261,男子登録情報!$O:$O,0)),INDEX(女子登録情報!$K:$K,MATCH($A261,女子登録情報!$O:$O,0))))</f>
        <v/>
      </c>
      <c r="F261" s="36" t="str">
        <f t="shared" si="4"/>
        <v/>
      </c>
      <c r="G261" s="36" t="str">
        <f>IF($A261="","",IF($A261&lt;200000000,INDEX(男子登録情報!$H:$H,MATCH($A261,男子登録情報!$O:$O,0)),INDEX(女子登録情報!$H:$H,MATCH($A261,女子登録情報!$O:$O,0))))</f>
        <v/>
      </c>
      <c r="H261" s="36" t="str">
        <f>IF($A261="","",IF($A261&lt;200000000,INDEX(男子登録情報!$B:$B,MATCH($A261,男子登録情報!$O:$O,0)),INDEX(女子登録情報!$B:$B,MATCH($A261,女子登録情報!$O:$O,0))))</f>
        <v/>
      </c>
      <c r="K261" s="36" t="str">
        <f>IF($A261="","",IF($A261&lt;200000000,INDEX(男子登録情報!$A:$A,MATCH($A261,男子登録情報!$O:$O,0)),INDEX(女子登録情報!$A:$A,MATCH($A261,女子登録情報!$O:$O,0))))</f>
        <v/>
      </c>
      <c r="L261" s="36" t="str">
        <f>IF($A261="","",INDEX(元マスター!$C:$C,MATCH($P261,元マスター!$AC:$AC,0)))&amp;""</f>
        <v/>
      </c>
      <c r="M261" s="36" t="str">
        <f>IF($A261="","",INDEX(元マスター!$D:$D,MATCH($P261,元マスター!$AC:$AC,0)))&amp;""</f>
        <v/>
      </c>
      <c r="N261" s="36" t="str">
        <f>IF($A261="","",INDEX(元マスター!$E:$E,MATCH($P261,元マスター!$AC:$AC,0)))&amp;""</f>
        <v/>
      </c>
      <c r="P261" s="36" t="str" cm="1">
        <f t="array" ref="P261">IFERROR(INDEX(元マスター!$AC:$AC,SMALL(IF(元マスター!$A$1:$A$400&lt;&gt;"",ROW($A$1:$A$400)),ROW())),"")</f>
        <v/>
      </c>
    </row>
    <row r="262" spans="1:16">
      <c r="A262" s="36" t="str" cm="1">
        <f t="array" ref="A262">IFERROR(INDEX(元マスター!$A:$A,SMALL(IF(元マスター!$A$1:$A$400&lt;&gt;"",ROW($A$1:$A$400)),ROW())),"")</f>
        <v/>
      </c>
      <c r="B262" s="36" t="str">
        <f>IF($A262="","",IF($A262&lt;200000000,INDEX(男子登録情報!$L:$L,MATCH($A262,男子登録情報!$O:$O,0)),INDEX(女子登録情報!$L:$L,MATCH($A262,女子登録情報!$O:$O,0))))</f>
        <v/>
      </c>
      <c r="C262" s="36" t="str">
        <f>IF($A262="","",IF($A262&lt;200000000,INDEX(男子登録情報!$E:$E,MATCH($A262,男子登録情報!$O:$O,0)),INDEX(女子登録情報!$E:$E,MATCH($A262,女子登録情報!$O:$O,0))))</f>
        <v/>
      </c>
      <c r="D262" s="36" t="str">
        <f>IF($A262="","",IF($A262&lt;200000000,INDEX(男子登録情報!$N:$N,MATCH($A262,男子登録情報!$O:$O,0)),INDEX(女子登録情報!$N:$N,MATCH($A262,女子登録情報!$O:$O,0))))</f>
        <v/>
      </c>
      <c r="E262" s="36" t="str">
        <f>IF($A262="","",IF($A262&lt;200000000,INDEX(男子登録情報!$K:$K,MATCH($A262,男子登録情報!$O:$O,0)),INDEX(女子登録情報!$K:$K,MATCH($A262,女子登録情報!$O:$O,0))))</f>
        <v/>
      </c>
      <c r="F262" s="36" t="str">
        <f t="shared" si="4"/>
        <v/>
      </c>
      <c r="G262" s="36" t="str">
        <f>IF($A262="","",IF($A262&lt;200000000,INDEX(男子登録情報!$H:$H,MATCH($A262,男子登録情報!$O:$O,0)),INDEX(女子登録情報!$H:$H,MATCH($A262,女子登録情報!$O:$O,0))))</f>
        <v/>
      </c>
      <c r="H262" s="36" t="str">
        <f>IF($A262="","",IF($A262&lt;200000000,INDEX(男子登録情報!$B:$B,MATCH($A262,男子登録情報!$O:$O,0)),INDEX(女子登録情報!$B:$B,MATCH($A262,女子登録情報!$O:$O,0))))</f>
        <v/>
      </c>
      <c r="K262" s="36" t="str">
        <f>IF($A262="","",IF($A262&lt;200000000,INDEX(男子登録情報!$A:$A,MATCH($A262,男子登録情報!$O:$O,0)),INDEX(女子登録情報!$A:$A,MATCH($A262,女子登録情報!$O:$O,0))))</f>
        <v/>
      </c>
      <c r="L262" s="36" t="str">
        <f>IF($A262="","",INDEX(元マスター!$C:$C,MATCH($P262,元マスター!$AC:$AC,0)))&amp;""</f>
        <v/>
      </c>
      <c r="M262" s="36" t="str">
        <f>IF($A262="","",INDEX(元マスター!$D:$D,MATCH($P262,元マスター!$AC:$AC,0)))&amp;""</f>
        <v/>
      </c>
      <c r="N262" s="36" t="str">
        <f>IF($A262="","",INDEX(元マスター!$E:$E,MATCH($P262,元マスター!$AC:$AC,0)))&amp;""</f>
        <v/>
      </c>
      <c r="P262" s="36" t="str" cm="1">
        <f t="array" ref="P262">IFERROR(INDEX(元マスター!$AC:$AC,SMALL(IF(元マスター!$A$1:$A$400&lt;&gt;"",ROW($A$1:$A$400)),ROW())),"")</f>
        <v/>
      </c>
    </row>
    <row r="263" spans="1:16">
      <c r="A263" s="36" t="str" cm="1">
        <f t="array" ref="A263">IFERROR(INDEX(元マスター!$A:$A,SMALL(IF(元マスター!$A$1:$A$400&lt;&gt;"",ROW($A$1:$A$400)),ROW())),"")</f>
        <v/>
      </c>
      <c r="B263" s="36" t="str">
        <f>IF($A263="","",IF($A263&lt;200000000,INDEX(男子登録情報!$L:$L,MATCH($A263,男子登録情報!$O:$O,0)),INDEX(女子登録情報!$L:$L,MATCH($A263,女子登録情報!$O:$O,0))))</f>
        <v/>
      </c>
      <c r="C263" s="36" t="str">
        <f>IF($A263="","",IF($A263&lt;200000000,INDEX(男子登録情報!$E:$E,MATCH($A263,男子登録情報!$O:$O,0)),INDEX(女子登録情報!$E:$E,MATCH($A263,女子登録情報!$O:$O,0))))</f>
        <v/>
      </c>
      <c r="D263" s="36" t="str">
        <f>IF($A263="","",IF($A263&lt;200000000,INDEX(男子登録情報!$N:$N,MATCH($A263,男子登録情報!$O:$O,0)),INDEX(女子登録情報!$N:$N,MATCH($A263,女子登録情報!$O:$O,0))))</f>
        <v/>
      </c>
      <c r="E263" s="36" t="str">
        <f>IF($A263="","",IF($A263&lt;200000000,INDEX(男子登録情報!$K:$K,MATCH($A263,男子登録情報!$O:$O,0)),INDEX(女子登録情報!$K:$K,MATCH($A263,女子登録情報!$O:$O,0))))</f>
        <v/>
      </c>
      <c r="F263" s="36" t="str">
        <f t="shared" si="4"/>
        <v/>
      </c>
      <c r="G263" s="36" t="str">
        <f>IF($A263="","",IF($A263&lt;200000000,INDEX(男子登録情報!$H:$H,MATCH($A263,男子登録情報!$O:$O,0)),INDEX(女子登録情報!$H:$H,MATCH($A263,女子登録情報!$O:$O,0))))</f>
        <v/>
      </c>
      <c r="H263" s="36" t="str">
        <f>IF($A263="","",IF($A263&lt;200000000,INDEX(男子登録情報!$B:$B,MATCH($A263,男子登録情報!$O:$O,0)),INDEX(女子登録情報!$B:$B,MATCH($A263,女子登録情報!$O:$O,0))))</f>
        <v/>
      </c>
      <c r="K263" s="36" t="str">
        <f>IF($A263="","",IF($A263&lt;200000000,INDEX(男子登録情報!$A:$A,MATCH($A263,男子登録情報!$O:$O,0)),INDEX(女子登録情報!$A:$A,MATCH($A263,女子登録情報!$O:$O,0))))</f>
        <v/>
      </c>
      <c r="L263" s="36" t="str">
        <f>IF($A263="","",INDEX(元マスター!$C:$C,MATCH($P263,元マスター!$AC:$AC,0)))&amp;""</f>
        <v/>
      </c>
      <c r="M263" s="36" t="str">
        <f>IF($A263="","",INDEX(元マスター!$D:$D,MATCH($P263,元マスター!$AC:$AC,0)))&amp;""</f>
        <v/>
      </c>
      <c r="N263" s="36" t="str">
        <f>IF($A263="","",INDEX(元マスター!$E:$E,MATCH($P263,元マスター!$AC:$AC,0)))&amp;""</f>
        <v/>
      </c>
      <c r="P263" s="36" t="str" cm="1">
        <f t="array" ref="P263">IFERROR(INDEX(元マスター!$AC:$AC,SMALL(IF(元マスター!$A$1:$A$400&lt;&gt;"",ROW($A$1:$A$400)),ROW())),"")</f>
        <v/>
      </c>
    </row>
    <row r="264" spans="1:16">
      <c r="A264" s="36" t="str" cm="1">
        <f t="array" ref="A264">IFERROR(INDEX(元マスター!$A:$A,SMALL(IF(元マスター!$A$1:$A$400&lt;&gt;"",ROW($A$1:$A$400)),ROW())),"")</f>
        <v/>
      </c>
      <c r="B264" s="36" t="str">
        <f>IF($A264="","",IF($A264&lt;200000000,INDEX(男子登録情報!$L:$L,MATCH($A264,男子登録情報!$O:$O,0)),INDEX(女子登録情報!$L:$L,MATCH($A264,女子登録情報!$O:$O,0))))</f>
        <v/>
      </c>
      <c r="C264" s="36" t="str">
        <f>IF($A264="","",IF($A264&lt;200000000,INDEX(男子登録情報!$E:$E,MATCH($A264,男子登録情報!$O:$O,0)),INDEX(女子登録情報!$E:$E,MATCH($A264,女子登録情報!$O:$O,0))))</f>
        <v/>
      </c>
      <c r="D264" s="36" t="str">
        <f>IF($A264="","",IF($A264&lt;200000000,INDEX(男子登録情報!$N:$N,MATCH($A264,男子登録情報!$O:$O,0)),INDEX(女子登録情報!$N:$N,MATCH($A264,女子登録情報!$O:$O,0))))</f>
        <v/>
      </c>
      <c r="E264" s="36" t="str">
        <f>IF($A264="","",IF($A264&lt;200000000,INDEX(男子登録情報!$K:$K,MATCH($A264,男子登録情報!$O:$O,0)),INDEX(女子登録情報!$K:$K,MATCH($A264,女子登録情報!$O:$O,0))))</f>
        <v/>
      </c>
      <c r="F264" s="36" t="str">
        <f t="shared" si="4"/>
        <v/>
      </c>
      <c r="G264" s="36" t="str">
        <f>IF($A264="","",IF($A264&lt;200000000,INDEX(男子登録情報!$H:$H,MATCH($A264,男子登録情報!$O:$O,0)),INDEX(女子登録情報!$H:$H,MATCH($A264,女子登録情報!$O:$O,0))))</f>
        <v/>
      </c>
      <c r="H264" s="36" t="str">
        <f>IF($A264="","",IF($A264&lt;200000000,INDEX(男子登録情報!$B:$B,MATCH($A264,男子登録情報!$O:$O,0)),INDEX(女子登録情報!$B:$B,MATCH($A264,女子登録情報!$O:$O,0))))</f>
        <v/>
      </c>
      <c r="K264" s="36" t="str">
        <f>IF($A264="","",IF($A264&lt;200000000,INDEX(男子登録情報!$A:$A,MATCH($A264,男子登録情報!$O:$O,0)),INDEX(女子登録情報!$A:$A,MATCH($A264,女子登録情報!$O:$O,0))))</f>
        <v/>
      </c>
      <c r="L264" s="36" t="str">
        <f>IF($A264="","",INDEX(元マスター!$C:$C,MATCH($P264,元マスター!$AC:$AC,0)))&amp;""</f>
        <v/>
      </c>
      <c r="M264" s="36" t="str">
        <f>IF($A264="","",INDEX(元マスター!$D:$D,MATCH($P264,元マスター!$AC:$AC,0)))&amp;""</f>
        <v/>
      </c>
      <c r="N264" s="36" t="str">
        <f>IF($A264="","",INDEX(元マスター!$E:$E,MATCH($P264,元マスター!$AC:$AC,0)))&amp;""</f>
        <v/>
      </c>
      <c r="P264" s="36" t="str" cm="1">
        <f t="array" ref="P264">IFERROR(INDEX(元マスター!$AC:$AC,SMALL(IF(元マスター!$A$1:$A$400&lt;&gt;"",ROW($A$1:$A$400)),ROW())),"")</f>
        <v/>
      </c>
    </row>
    <row r="265" spans="1:16">
      <c r="A265" s="36" t="str" cm="1">
        <f t="array" ref="A265">IFERROR(INDEX(元マスター!$A:$A,SMALL(IF(元マスター!$A$1:$A$400&lt;&gt;"",ROW($A$1:$A$400)),ROW())),"")</f>
        <v/>
      </c>
      <c r="B265" s="36" t="str">
        <f>IF($A265="","",IF($A265&lt;200000000,INDEX(男子登録情報!$L:$L,MATCH($A265,男子登録情報!$O:$O,0)),INDEX(女子登録情報!$L:$L,MATCH($A265,女子登録情報!$O:$O,0))))</f>
        <v/>
      </c>
      <c r="C265" s="36" t="str">
        <f>IF($A265="","",IF($A265&lt;200000000,INDEX(男子登録情報!$E:$E,MATCH($A265,男子登録情報!$O:$O,0)),INDEX(女子登録情報!$E:$E,MATCH($A265,女子登録情報!$O:$O,0))))</f>
        <v/>
      </c>
      <c r="D265" s="36" t="str">
        <f>IF($A265="","",IF($A265&lt;200000000,INDEX(男子登録情報!$N:$N,MATCH($A265,男子登録情報!$O:$O,0)),INDEX(女子登録情報!$N:$N,MATCH($A265,女子登録情報!$O:$O,0))))</f>
        <v/>
      </c>
      <c r="E265" s="36" t="str">
        <f>IF($A265="","",IF($A265&lt;200000000,INDEX(男子登録情報!$K:$K,MATCH($A265,男子登録情報!$O:$O,0)),INDEX(女子登録情報!$K:$K,MATCH($A265,女子登録情報!$O:$O,0))))</f>
        <v/>
      </c>
      <c r="F265" s="36" t="str">
        <f t="shared" si="4"/>
        <v/>
      </c>
      <c r="G265" s="36" t="str">
        <f>IF($A265="","",IF($A265&lt;200000000,INDEX(男子登録情報!$H:$H,MATCH($A265,男子登録情報!$O:$O,0)),INDEX(女子登録情報!$H:$H,MATCH($A265,女子登録情報!$O:$O,0))))</f>
        <v/>
      </c>
      <c r="H265" s="36" t="str">
        <f>IF($A265="","",IF($A265&lt;200000000,INDEX(男子登録情報!$B:$B,MATCH($A265,男子登録情報!$O:$O,0)),INDEX(女子登録情報!$B:$B,MATCH($A265,女子登録情報!$O:$O,0))))</f>
        <v/>
      </c>
      <c r="K265" s="36" t="str">
        <f>IF($A265="","",IF($A265&lt;200000000,INDEX(男子登録情報!$A:$A,MATCH($A265,男子登録情報!$O:$O,0)),INDEX(女子登録情報!$A:$A,MATCH($A265,女子登録情報!$O:$O,0))))</f>
        <v/>
      </c>
      <c r="L265" s="36" t="str">
        <f>IF($A265="","",INDEX(元マスター!$C:$C,MATCH($P265,元マスター!$AC:$AC,0)))&amp;""</f>
        <v/>
      </c>
      <c r="M265" s="36" t="str">
        <f>IF($A265="","",INDEX(元マスター!$D:$D,MATCH($P265,元マスター!$AC:$AC,0)))&amp;""</f>
        <v/>
      </c>
      <c r="N265" s="36" t="str">
        <f>IF($A265="","",INDEX(元マスター!$E:$E,MATCH($P265,元マスター!$AC:$AC,0)))&amp;""</f>
        <v/>
      </c>
      <c r="P265" s="36" t="str" cm="1">
        <f t="array" ref="P265">IFERROR(INDEX(元マスター!$AC:$AC,SMALL(IF(元マスター!$A$1:$A$400&lt;&gt;"",ROW($A$1:$A$400)),ROW())),"")</f>
        <v/>
      </c>
    </row>
    <row r="266" spans="1:16">
      <c r="A266" s="36" t="str" cm="1">
        <f t="array" ref="A266">IFERROR(INDEX(元マスター!$A:$A,SMALL(IF(元マスター!$A$1:$A$400&lt;&gt;"",ROW($A$1:$A$400)),ROW())),"")</f>
        <v/>
      </c>
      <c r="B266" s="36" t="str">
        <f>IF($A266="","",IF($A266&lt;200000000,INDEX(男子登録情報!$L:$L,MATCH($A266,男子登録情報!$O:$O,0)),INDEX(女子登録情報!$L:$L,MATCH($A266,女子登録情報!$O:$O,0))))</f>
        <v/>
      </c>
      <c r="C266" s="36" t="str">
        <f>IF($A266="","",IF($A266&lt;200000000,INDEX(男子登録情報!$E:$E,MATCH($A266,男子登録情報!$O:$O,0)),INDEX(女子登録情報!$E:$E,MATCH($A266,女子登録情報!$O:$O,0))))</f>
        <v/>
      </c>
      <c r="D266" s="36" t="str">
        <f>IF($A266="","",IF($A266&lt;200000000,INDEX(男子登録情報!$N:$N,MATCH($A266,男子登録情報!$O:$O,0)),INDEX(女子登録情報!$N:$N,MATCH($A266,女子登録情報!$O:$O,0))))</f>
        <v/>
      </c>
      <c r="E266" s="36" t="str">
        <f>IF($A266="","",IF($A266&lt;200000000,INDEX(男子登録情報!$K:$K,MATCH($A266,男子登録情報!$O:$O,0)),INDEX(女子登録情報!$K:$K,MATCH($A266,女子登録情報!$O:$O,0))))</f>
        <v/>
      </c>
      <c r="F266" s="36" t="str">
        <f t="shared" si="4"/>
        <v/>
      </c>
      <c r="G266" s="36" t="str">
        <f>IF($A266="","",IF($A266&lt;200000000,INDEX(男子登録情報!$H:$H,MATCH($A266,男子登録情報!$O:$O,0)),INDEX(女子登録情報!$H:$H,MATCH($A266,女子登録情報!$O:$O,0))))</f>
        <v/>
      </c>
      <c r="H266" s="36" t="str">
        <f>IF($A266="","",IF($A266&lt;200000000,INDEX(男子登録情報!$B:$B,MATCH($A266,男子登録情報!$O:$O,0)),INDEX(女子登録情報!$B:$B,MATCH($A266,女子登録情報!$O:$O,0))))</f>
        <v/>
      </c>
      <c r="K266" s="36" t="str">
        <f>IF($A266="","",IF($A266&lt;200000000,INDEX(男子登録情報!$A:$A,MATCH($A266,男子登録情報!$O:$O,0)),INDEX(女子登録情報!$A:$A,MATCH($A266,女子登録情報!$O:$O,0))))</f>
        <v/>
      </c>
      <c r="L266" s="36" t="str">
        <f>IF($A266="","",INDEX(元マスター!$C:$C,MATCH($P266,元マスター!$AC:$AC,0)))&amp;""</f>
        <v/>
      </c>
      <c r="M266" s="36" t="str">
        <f>IF($A266="","",INDEX(元マスター!$D:$D,MATCH($P266,元マスター!$AC:$AC,0)))&amp;""</f>
        <v/>
      </c>
      <c r="N266" s="36" t="str">
        <f>IF($A266="","",INDEX(元マスター!$E:$E,MATCH($P266,元マスター!$AC:$AC,0)))&amp;""</f>
        <v/>
      </c>
      <c r="P266" s="36" t="str" cm="1">
        <f t="array" ref="P266">IFERROR(INDEX(元マスター!$AC:$AC,SMALL(IF(元マスター!$A$1:$A$400&lt;&gt;"",ROW($A$1:$A$400)),ROW())),"")</f>
        <v/>
      </c>
    </row>
    <row r="267" spans="1:16">
      <c r="A267" s="36" t="str" cm="1">
        <f t="array" ref="A267">IFERROR(INDEX(元マスター!$A:$A,SMALL(IF(元マスター!$A$1:$A$400&lt;&gt;"",ROW($A$1:$A$400)),ROW())),"")</f>
        <v/>
      </c>
      <c r="B267" s="36" t="str">
        <f>IF($A267="","",IF($A267&lt;200000000,INDEX(男子登録情報!$L:$L,MATCH($A267,男子登録情報!$O:$O,0)),INDEX(女子登録情報!$L:$L,MATCH($A267,女子登録情報!$O:$O,0))))</f>
        <v/>
      </c>
      <c r="C267" s="36" t="str">
        <f>IF($A267="","",IF($A267&lt;200000000,INDEX(男子登録情報!$E:$E,MATCH($A267,男子登録情報!$O:$O,0)),INDEX(女子登録情報!$E:$E,MATCH($A267,女子登録情報!$O:$O,0))))</f>
        <v/>
      </c>
      <c r="D267" s="36" t="str">
        <f>IF($A267="","",IF($A267&lt;200000000,INDEX(男子登録情報!$N:$N,MATCH($A267,男子登録情報!$O:$O,0)),INDEX(女子登録情報!$N:$N,MATCH($A267,女子登録情報!$O:$O,0))))</f>
        <v/>
      </c>
      <c r="E267" s="36" t="str">
        <f>IF($A267="","",IF($A267&lt;200000000,INDEX(男子登録情報!$K:$K,MATCH($A267,男子登録情報!$O:$O,0)),INDEX(女子登録情報!$K:$K,MATCH($A267,女子登録情報!$O:$O,0))))</f>
        <v/>
      </c>
      <c r="F267" s="36" t="str">
        <f t="shared" si="4"/>
        <v/>
      </c>
      <c r="G267" s="36" t="str">
        <f>IF($A267="","",IF($A267&lt;200000000,INDEX(男子登録情報!$H:$H,MATCH($A267,男子登録情報!$O:$O,0)),INDEX(女子登録情報!$H:$H,MATCH($A267,女子登録情報!$O:$O,0))))</f>
        <v/>
      </c>
      <c r="H267" s="36" t="str">
        <f>IF($A267="","",IF($A267&lt;200000000,INDEX(男子登録情報!$B:$B,MATCH($A267,男子登録情報!$O:$O,0)),INDEX(女子登録情報!$B:$B,MATCH($A267,女子登録情報!$O:$O,0))))</f>
        <v/>
      </c>
      <c r="K267" s="36" t="str">
        <f>IF($A267="","",IF($A267&lt;200000000,INDEX(男子登録情報!$A:$A,MATCH($A267,男子登録情報!$O:$O,0)),INDEX(女子登録情報!$A:$A,MATCH($A267,女子登録情報!$O:$O,0))))</f>
        <v/>
      </c>
      <c r="L267" s="36" t="str">
        <f>IF($A267="","",INDEX(元マスター!$C:$C,MATCH($P267,元マスター!$AC:$AC,0)))&amp;""</f>
        <v/>
      </c>
      <c r="M267" s="36" t="str">
        <f>IF($A267="","",INDEX(元マスター!$D:$D,MATCH($P267,元マスター!$AC:$AC,0)))&amp;""</f>
        <v/>
      </c>
      <c r="N267" s="36" t="str">
        <f>IF($A267="","",INDEX(元マスター!$E:$E,MATCH($P267,元マスター!$AC:$AC,0)))&amp;""</f>
        <v/>
      </c>
      <c r="P267" s="36" t="str" cm="1">
        <f t="array" ref="P267">IFERROR(INDEX(元マスター!$AC:$AC,SMALL(IF(元マスター!$A$1:$A$400&lt;&gt;"",ROW($A$1:$A$400)),ROW())),"")</f>
        <v/>
      </c>
    </row>
    <row r="268" spans="1:16">
      <c r="A268" s="36" t="str" cm="1">
        <f t="array" ref="A268">IFERROR(INDEX(元マスター!$A:$A,SMALL(IF(元マスター!$A$1:$A$400&lt;&gt;"",ROW($A$1:$A$400)),ROW())),"")</f>
        <v/>
      </c>
      <c r="B268" s="36" t="str">
        <f>IF($A268="","",IF($A268&lt;200000000,INDEX(男子登録情報!$L:$L,MATCH($A268,男子登録情報!$O:$O,0)),INDEX(女子登録情報!$L:$L,MATCH($A268,女子登録情報!$O:$O,0))))</f>
        <v/>
      </c>
      <c r="C268" s="36" t="str">
        <f>IF($A268="","",IF($A268&lt;200000000,INDEX(男子登録情報!$E:$E,MATCH($A268,男子登録情報!$O:$O,0)),INDEX(女子登録情報!$E:$E,MATCH($A268,女子登録情報!$O:$O,0))))</f>
        <v/>
      </c>
      <c r="D268" s="36" t="str">
        <f>IF($A268="","",IF($A268&lt;200000000,INDEX(男子登録情報!$N:$N,MATCH($A268,男子登録情報!$O:$O,0)),INDEX(女子登録情報!$N:$N,MATCH($A268,女子登録情報!$O:$O,0))))</f>
        <v/>
      </c>
      <c r="E268" s="36" t="str">
        <f>IF($A268="","",IF($A268&lt;200000000,INDEX(男子登録情報!$K:$K,MATCH($A268,男子登録情報!$O:$O,0)),INDEX(女子登録情報!$K:$K,MATCH($A268,女子登録情報!$O:$O,0))))</f>
        <v/>
      </c>
      <c r="F268" s="36" t="str">
        <f t="shared" si="4"/>
        <v/>
      </c>
      <c r="G268" s="36" t="str">
        <f>IF($A268="","",IF($A268&lt;200000000,INDEX(男子登録情報!$H:$H,MATCH($A268,男子登録情報!$O:$O,0)),INDEX(女子登録情報!$H:$H,MATCH($A268,女子登録情報!$O:$O,0))))</f>
        <v/>
      </c>
      <c r="H268" s="36" t="str">
        <f>IF($A268="","",IF($A268&lt;200000000,INDEX(男子登録情報!$B:$B,MATCH($A268,男子登録情報!$O:$O,0)),INDEX(女子登録情報!$B:$B,MATCH($A268,女子登録情報!$O:$O,0))))</f>
        <v/>
      </c>
      <c r="K268" s="36" t="str">
        <f>IF($A268="","",IF($A268&lt;200000000,INDEX(男子登録情報!$A:$A,MATCH($A268,男子登録情報!$O:$O,0)),INDEX(女子登録情報!$A:$A,MATCH($A268,女子登録情報!$O:$O,0))))</f>
        <v/>
      </c>
      <c r="L268" s="36" t="str">
        <f>IF($A268="","",INDEX(元マスター!$C:$C,MATCH($P268,元マスター!$AC:$AC,0)))&amp;""</f>
        <v/>
      </c>
      <c r="M268" s="36" t="str">
        <f>IF($A268="","",INDEX(元マスター!$D:$D,MATCH($P268,元マスター!$AC:$AC,0)))&amp;""</f>
        <v/>
      </c>
      <c r="N268" s="36" t="str">
        <f>IF($A268="","",INDEX(元マスター!$E:$E,MATCH($P268,元マスター!$AC:$AC,0)))&amp;""</f>
        <v/>
      </c>
      <c r="P268" s="36" t="str" cm="1">
        <f t="array" ref="P268">IFERROR(INDEX(元マスター!$AC:$AC,SMALL(IF(元マスター!$A$1:$A$400&lt;&gt;"",ROW($A$1:$A$400)),ROW())),"")</f>
        <v/>
      </c>
    </row>
    <row r="269" spans="1:16">
      <c r="A269" s="36" t="str" cm="1">
        <f t="array" ref="A269">IFERROR(INDEX(元マスター!$A:$A,SMALL(IF(元マスター!$A$1:$A$400&lt;&gt;"",ROW($A$1:$A$400)),ROW())),"")</f>
        <v/>
      </c>
      <c r="B269" s="36" t="str">
        <f>IF($A269="","",IF($A269&lt;200000000,INDEX(男子登録情報!$L:$L,MATCH($A269,男子登録情報!$O:$O,0)),INDEX(女子登録情報!$L:$L,MATCH($A269,女子登録情報!$O:$O,0))))</f>
        <v/>
      </c>
      <c r="C269" s="36" t="str">
        <f>IF($A269="","",IF($A269&lt;200000000,INDEX(男子登録情報!$E:$E,MATCH($A269,男子登録情報!$O:$O,0)),INDEX(女子登録情報!$E:$E,MATCH($A269,女子登録情報!$O:$O,0))))</f>
        <v/>
      </c>
      <c r="D269" s="36" t="str">
        <f>IF($A269="","",IF($A269&lt;200000000,INDEX(男子登録情報!$N:$N,MATCH($A269,男子登録情報!$O:$O,0)),INDEX(女子登録情報!$N:$N,MATCH($A269,女子登録情報!$O:$O,0))))</f>
        <v/>
      </c>
      <c r="E269" s="36" t="str">
        <f>IF($A269="","",IF($A269&lt;200000000,INDEX(男子登録情報!$K:$K,MATCH($A269,男子登録情報!$O:$O,0)),INDEX(女子登録情報!$K:$K,MATCH($A269,女子登録情報!$O:$O,0))))</f>
        <v/>
      </c>
      <c r="F269" s="36" t="str">
        <f t="shared" si="4"/>
        <v/>
      </c>
      <c r="G269" s="36" t="str">
        <f>IF($A269="","",IF($A269&lt;200000000,INDEX(男子登録情報!$H:$H,MATCH($A269,男子登録情報!$O:$O,0)),INDEX(女子登録情報!$H:$H,MATCH($A269,女子登録情報!$O:$O,0))))</f>
        <v/>
      </c>
      <c r="H269" s="36" t="str">
        <f>IF($A269="","",IF($A269&lt;200000000,INDEX(男子登録情報!$B:$B,MATCH($A269,男子登録情報!$O:$O,0)),INDEX(女子登録情報!$B:$B,MATCH($A269,女子登録情報!$O:$O,0))))</f>
        <v/>
      </c>
      <c r="K269" s="36" t="str">
        <f>IF($A269="","",IF($A269&lt;200000000,INDEX(男子登録情報!$A:$A,MATCH($A269,男子登録情報!$O:$O,0)),INDEX(女子登録情報!$A:$A,MATCH($A269,女子登録情報!$O:$O,0))))</f>
        <v/>
      </c>
      <c r="L269" s="36" t="str">
        <f>IF($A269="","",INDEX(元マスター!$C:$C,MATCH($P269,元マスター!$AC:$AC,0)))&amp;""</f>
        <v/>
      </c>
      <c r="M269" s="36" t="str">
        <f>IF($A269="","",INDEX(元マスター!$D:$D,MATCH($P269,元マスター!$AC:$AC,0)))&amp;""</f>
        <v/>
      </c>
      <c r="N269" s="36" t="str">
        <f>IF($A269="","",INDEX(元マスター!$E:$E,MATCH($P269,元マスター!$AC:$AC,0)))&amp;""</f>
        <v/>
      </c>
      <c r="P269" s="36" t="str" cm="1">
        <f t="array" ref="P269">IFERROR(INDEX(元マスター!$AC:$AC,SMALL(IF(元マスター!$A$1:$A$400&lt;&gt;"",ROW($A$1:$A$400)),ROW())),"")</f>
        <v/>
      </c>
    </row>
    <row r="270" spans="1:16">
      <c r="A270" s="36" t="str" cm="1">
        <f t="array" ref="A270">IFERROR(INDEX(元マスター!$A:$A,SMALL(IF(元マスター!$A$1:$A$400&lt;&gt;"",ROW($A$1:$A$400)),ROW())),"")</f>
        <v/>
      </c>
      <c r="B270" s="36" t="str">
        <f>IF($A270="","",IF($A270&lt;200000000,INDEX(男子登録情報!$L:$L,MATCH($A270,男子登録情報!$O:$O,0)),INDEX(女子登録情報!$L:$L,MATCH($A270,女子登録情報!$O:$O,0))))</f>
        <v/>
      </c>
      <c r="C270" s="36" t="str">
        <f>IF($A270="","",IF($A270&lt;200000000,INDEX(男子登録情報!$E:$E,MATCH($A270,男子登録情報!$O:$O,0)),INDEX(女子登録情報!$E:$E,MATCH($A270,女子登録情報!$O:$O,0))))</f>
        <v/>
      </c>
      <c r="D270" s="36" t="str">
        <f>IF($A270="","",IF($A270&lt;200000000,INDEX(男子登録情報!$N:$N,MATCH($A270,男子登録情報!$O:$O,0)),INDEX(女子登録情報!$N:$N,MATCH($A270,女子登録情報!$O:$O,0))))</f>
        <v/>
      </c>
      <c r="E270" s="36" t="str">
        <f>IF($A270="","",IF($A270&lt;200000000,INDEX(男子登録情報!$K:$K,MATCH($A270,男子登録情報!$O:$O,0)),INDEX(女子登録情報!$K:$K,MATCH($A270,女子登録情報!$O:$O,0))))</f>
        <v/>
      </c>
      <c r="F270" s="36" t="str">
        <f t="shared" si="4"/>
        <v/>
      </c>
      <c r="G270" s="36" t="str">
        <f>IF($A270="","",IF($A270&lt;200000000,INDEX(男子登録情報!$H:$H,MATCH($A270,男子登録情報!$O:$O,0)),INDEX(女子登録情報!$H:$H,MATCH($A270,女子登録情報!$O:$O,0))))</f>
        <v/>
      </c>
      <c r="H270" s="36" t="str">
        <f>IF($A270="","",IF($A270&lt;200000000,INDEX(男子登録情報!$B:$B,MATCH($A270,男子登録情報!$O:$O,0)),INDEX(女子登録情報!$B:$B,MATCH($A270,女子登録情報!$O:$O,0))))</f>
        <v/>
      </c>
      <c r="K270" s="36" t="str">
        <f>IF($A270="","",IF($A270&lt;200000000,INDEX(男子登録情報!$A:$A,MATCH($A270,男子登録情報!$O:$O,0)),INDEX(女子登録情報!$A:$A,MATCH($A270,女子登録情報!$O:$O,0))))</f>
        <v/>
      </c>
      <c r="L270" s="36" t="str">
        <f>IF($A270="","",INDEX(元マスター!$C:$C,MATCH($P270,元マスター!$AC:$AC,0)))&amp;""</f>
        <v/>
      </c>
      <c r="M270" s="36" t="str">
        <f>IF($A270="","",INDEX(元マスター!$D:$D,MATCH($P270,元マスター!$AC:$AC,0)))&amp;""</f>
        <v/>
      </c>
      <c r="N270" s="36" t="str">
        <f>IF($A270="","",INDEX(元マスター!$E:$E,MATCH($P270,元マスター!$AC:$AC,0)))&amp;""</f>
        <v/>
      </c>
      <c r="P270" s="36" t="str" cm="1">
        <f t="array" ref="P270">IFERROR(INDEX(元マスター!$AC:$AC,SMALL(IF(元マスター!$A$1:$A$400&lt;&gt;"",ROW($A$1:$A$400)),ROW())),"")</f>
        <v/>
      </c>
    </row>
    <row r="271" spans="1:16">
      <c r="A271" s="36" t="str" cm="1">
        <f t="array" ref="A271">IFERROR(INDEX(元マスター!$A:$A,SMALL(IF(元マスター!$A$1:$A$400&lt;&gt;"",ROW($A$1:$A$400)),ROW())),"")</f>
        <v/>
      </c>
      <c r="B271" s="36" t="str">
        <f>IF($A271="","",IF($A271&lt;200000000,INDEX(男子登録情報!$L:$L,MATCH($A271,男子登録情報!$O:$O,0)),INDEX(女子登録情報!$L:$L,MATCH($A271,女子登録情報!$O:$O,0))))</f>
        <v/>
      </c>
      <c r="C271" s="36" t="str">
        <f>IF($A271="","",IF($A271&lt;200000000,INDEX(男子登録情報!$E:$E,MATCH($A271,男子登録情報!$O:$O,0)),INDEX(女子登録情報!$E:$E,MATCH($A271,女子登録情報!$O:$O,0))))</f>
        <v/>
      </c>
      <c r="D271" s="36" t="str">
        <f>IF($A271="","",IF($A271&lt;200000000,INDEX(男子登録情報!$N:$N,MATCH($A271,男子登録情報!$O:$O,0)),INDEX(女子登録情報!$N:$N,MATCH($A271,女子登録情報!$O:$O,0))))</f>
        <v/>
      </c>
      <c r="E271" s="36" t="str">
        <f>IF($A271="","",IF($A271&lt;200000000,INDEX(男子登録情報!$K:$K,MATCH($A271,男子登録情報!$O:$O,0)),INDEX(女子登録情報!$K:$K,MATCH($A271,女子登録情報!$O:$O,0))))</f>
        <v/>
      </c>
      <c r="F271" s="36" t="str">
        <f t="shared" si="4"/>
        <v/>
      </c>
      <c r="G271" s="36" t="str">
        <f>IF($A271="","",IF($A271&lt;200000000,INDEX(男子登録情報!$H:$H,MATCH($A271,男子登録情報!$O:$O,0)),INDEX(女子登録情報!$H:$H,MATCH($A271,女子登録情報!$O:$O,0))))</f>
        <v/>
      </c>
      <c r="H271" s="36" t="str">
        <f>IF($A271="","",IF($A271&lt;200000000,INDEX(男子登録情報!$B:$B,MATCH($A271,男子登録情報!$O:$O,0)),INDEX(女子登録情報!$B:$B,MATCH($A271,女子登録情報!$O:$O,0))))</f>
        <v/>
      </c>
      <c r="K271" s="36" t="str">
        <f>IF($A271="","",IF($A271&lt;200000000,INDEX(男子登録情報!$A:$A,MATCH($A271,男子登録情報!$O:$O,0)),INDEX(女子登録情報!$A:$A,MATCH($A271,女子登録情報!$O:$O,0))))</f>
        <v/>
      </c>
      <c r="L271" s="36" t="str">
        <f>IF($A271="","",INDEX(元マスター!$C:$C,MATCH($P271,元マスター!$AC:$AC,0)))&amp;""</f>
        <v/>
      </c>
      <c r="M271" s="36" t="str">
        <f>IF($A271="","",INDEX(元マスター!$D:$D,MATCH($P271,元マスター!$AC:$AC,0)))&amp;""</f>
        <v/>
      </c>
      <c r="N271" s="36" t="str">
        <f>IF($A271="","",INDEX(元マスター!$E:$E,MATCH($P271,元マスター!$AC:$AC,0)))&amp;""</f>
        <v/>
      </c>
      <c r="P271" s="36" t="str" cm="1">
        <f t="array" ref="P271">IFERROR(INDEX(元マスター!$AC:$AC,SMALL(IF(元マスター!$A$1:$A$400&lt;&gt;"",ROW($A$1:$A$400)),ROW())),"")</f>
        <v/>
      </c>
    </row>
    <row r="272" spans="1:16">
      <c r="A272" s="36" t="str" cm="1">
        <f t="array" ref="A272">IFERROR(INDEX(元マスター!$A:$A,SMALL(IF(元マスター!$A$1:$A$400&lt;&gt;"",ROW($A$1:$A$400)),ROW())),"")</f>
        <v/>
      </c>
      <c r="B272" s="36" t="str">
        <f>IF($A272="","",IF($A272&lt;200000000,INDEX(男子登録情報!$L:$L,MATCH($A272,男子登録情報!$O:$O,0)),INDEX(女子登録情報!$L:$L,MATCH($A272,女子登録情報!$O:$O,0))))</f>
        <v/>
      </c>
      <c r="C272" s="36" t="str">
        <f>IF($A272="","",IF($A272&lt;200000000,INDEX(男子登録情報!$E:$E,MATCH($A272,男子登録情報!$O:$O,0)),INDEX(女子登録情報!$E:$E,MATCH($A272,女子登録情報!$O:$O,0))))</f>
        <v/>
      </c>
      <c r="D272" s="36" t="str">
        <f>IF($A272="","",IF($A272&lt;200000000,INDEX(男子登録情報!$N:$N,MATCH($A272,男子登録情報!$O:$O,0)),INDEX(女子登録情報!$N:$N,MATCH($A272,女子登録情報!$O:$O,0))))</f>
        <v/>
      </c>
      <c r="E272" s="36" t="str">
        <f>IF($A272="","",IF($A272&lt;200000000,INDEX(男子登録情報!$K:$K,MATCH($A272,男子登録情報!$O:$O,0)),INDEX(女子登録情報!$K:$K,MATCH($A272,女子登録情報!$O:$O,0))))</f>
        <v/>
      </c>
      <c r="F272" s="36" t="str">
        <f t="shared" si="4"/>
        <v/>
      </c>
      <c r="G272" s="36" t="str">
        <f>IF($A272="","",IF($A272&lt;200000000,INDEX(男子登録情報!$H:$H,MATCH($A272,男子登録情報!$O:$O,0)),INDEX(女子登録情報!$H:$H,MATCH($A272,女子登録情報!$O:$O,0))))</f>
        <v/>
      </c>
      <c r="H272" s="36" t="str">
        <f>IF($A272="","",IF($A272&lt;200000000,INDEX(男子登録情報!$B:$B,MATCH($A272,男子登録情報!$O:$O,0)),INDEX(女子登録情報!$B:$B,MATCH($A272,女子登録情報!$O:$O,0))))</f>
        <v/>
      </c>
      <c r="K272" s="36" t="str">
        <f>IF($A272="","",IF($A272&lt;200000000,INDEX(男子登録情報!$A:$A,MATCH($A272,男子登録情報!$O:$O,0)),INDEX(女子登録情報!$A:$A,MATCH($A272,女子登録情報!$O:$O,0))))</f>
        <v/>
      </c>
      <c r="L272" s="36" t="str">
        <f>IF($A272="","",INDEX(元マスター!$C:$C,MATCH($P272,元マスター!$AC:$AC,0)))&amp;""</f>
        <v/>
      </c>
      <c r="M272" s="36" t="str">
        <f>IF($A272="","",INDEX(元マスター!$D:$D,MATCH($P272,元マスター!$AC:$AC,0)))&amp;""</f>
        <v/>
      </c>
      <c r="N272" s="36" t="str">
        <f>IF($A272="","",INDEX(元マスター!$E:$E,MATCH($P272,元マスター!$AC:$AC,0)))&amp;""</f>
        <v/>
      </c>
      <c r="P272" s="36" t="str" cm="1">
        <f t="array" ref="P272">IFERROR(INDEX(元マスター!$AC:$AC,SMALL(IF(元マスター!$A$1:$A$400&lt;&gt;"",ROW($A$1:$A$400)),ROW())),"")</f>
        <v/>
      </c>
    </row>
    <row r="273" spans="1:16">
      <c r="A273" s="36" t="str" cm="1">
        <f t="array" ref="A273">IFERROR(INDEX(元マスター!$A:$A,SMALL(IF(元マスター!$A$1:$A$400&lt;&gt;"",ROW($A$1:$A$400)),ROW())),"")</f>
        <v/>
      </c>
      <c r="B273" s="36" t="str">
        <f>IF($A273="","",IF($A273&lt;200000000,INDEX(男子登録情報!$L:$L,MATCH($A273,男子登録情報!$O:$O,0)),INDEX(女子登録情報!$L:$L,MATCH($A273,女子登録情報!$O:$O,0))))</f>
        <v/>
      </c>
      <c r="C273" s="36" t="str">
        <f>IF($A273="","",IF($A273&lt;200000000,INDEX(男子登録情報!$E:$E,MATCH($A273,男子登録情報!$O:$O,0)),INDEX(女子登録情報!$E:$E,MATCH($A273,女子登録情報!$O:$O,0))))</f>
        <v/>
      </c>
      <c r="D273" s="36" t="str">
        <f>IF($A273="","",IF($A273&lt;200000000,INDEX(男子登録情報!$N:$N,MATCH($A273,男子登録情報!$O:$O,0)),INDEX(女子登録情報!$N:$N,MATCH($A273,女子登録情報!$O:$O,0))))</f>
        <v/>
      </c>
      <c r="E273" s="36" t="str">
        <f>IF($A273="","",IF($A273&lt;200000000,INDEX(男子登録情報!$K:$K,MATCH($A273,男子登録情報!$O:$O,0)),INDEX(女子登録情報!$K:$K,MATCH($A273,女子登録情報!$O:$O,0))))</f>
        <v/>
      </c>
      <c r="F273" s="36" t="str">
        <f t="shared" si="4"/>
        <v/>
      </c>
      <c r="G273" s="36" t="str">
        <f>IF($A273="","",IF($A273&lt;200000000,INDEX(男子登録情報!$H:$H,MATCH($A273,男子登録情報!$O:$O,0)),INDEX(女子登録情報!$H:$H,MATCH($A273,女子登録情報!$O:$O,0))))</f>
        <v/>
      </c>
      <c r="H273" s="36" t="str">
        <f>IF($A273="","",IF($A273&lt;200000000,INDEX(男子登録情報!$B:$B,MATCH($A273,男子登録情報!$O:$O,0)),INDEX(女子登録情報!$B:$B,MATCH($A273,女子登録情報!$O:$O,0))))</f>
        <v/>
      </c>
      <c r="K273" s="36" t="str">
        <f>IF($A273="","",IF($A273&lt;200000000,INDEX(男子登録情報!$A:$A,MATCH($A273,男子登録情報!$O:$O,0)),INDEX(女子登録情報!$A:$A,MATCH($A273,女子登録情報!$O:$O,0))))</f>
        <v/>
      </c>
      <c r="L273" s="36" t="str">
        <f>IF($A273="","",INDEX(元マスター!$C:$C,MATCH($P273,元マスター!$AC:$AC,0)))&amp;""</f>
        <v/>
      </c>
      <c r="M273" s="36" t="str">
        <f>IF($A273="","",INDEX(元マスター!$D:$D,MATCH($P273,元マスター!$AC:$AC,0)))&amp;""</f>
        <v/>
      </c>
      <c r="N273" s="36" t="str">
        <f>IF($A273="","",INDEX(元マスター!$E:$E,MATCH($P273,元マスター!$AC:$AC,0)))&amp;""</f>
        <v/>
      </c>
      <c r="P273" s="36" t="str" cm="1">
        <f t="array" ref="P273">IFERROR(INDEX(元マスター!$AC:$AC,SMALL(IF(元マスター!$A$1:$A$400&lt;&gt;"",ROW($A$1:$A$400)),ROW())),"")</f>
        <v/>
      </c>
    </row>
    <row r="274" spans="1:16">
      <c r="A274" s="36" t="str" cm="1">
        <f t="array" ref="A274">IFERROR(INDEX(元マスター!$A:$A,SMALL(IF(元マスター!$A$1:$A$400&lt;&gt;"",ROW($A$1:$A$400)),ROW())),"")</f>
        <v/>
      </c>
      <c r="B274" s="36" t="str">
        <f>IF($A274="","",IF($A274&lt;200000000,INDEX(男子登録情報!$L:$L,MATCH($A274,男子登録情報!$O:$O,0)),INDEX(女子登録情報!$L:$L,MATCH($A274,女子登録情報!$O:$O,0))))</f>
        <v/>
      </c>
      <c r="C274" s="36" t="str">
        <f>IF($A274="","",IF($A274&lt;200000000,INDEX(男子登録情報!$E:$E,MATCH($A274,男子登録情報!$O:$O,0)),INDEX(女子登録情報!$E:$E,MATCH($A274,女子登録情報!$O:$O,0))))</f>
        <v/>
      </c>
      <c r="D274" s="36" t="str">
        <f>IF($A274="","",IF($A274&lt;200000000,INDEX(男子登録情報!$N:$N,MATCH($A274,男子登録情報!$O:$O,0)),INDEX(女子登録情報!$N:$N,MATCH($A274,女子登録情報!$O:$O,0))))</f>
        <v/>
      </c>
      <c r="E274" s="36" t="str">
        <f>IF($A274="","",IF($A274&lt;200000000,INDEX(男子登録情報!$K:$K,MATCH($A274,男子登録情報!$O:$O,0)),INDEX(女子登録情報!$K:$K,MATCH($A274,女子登録情報!$O:$O,0))))</f>
        <v/>
      </c>
      <c r="F274" s="36" t="str">
        <f t="shared" si="4"/>
        <v/>
      </c>
      <c r="G274" s="36" t="str">
        <f>IF($A274="","",IF($A274&lt;200000000,INDEX(男子登録情報!$H:$H,MATCH($A274,男子登録情報!$O:$O,0)),INDEX(女子登録情報!$H:$H,MATCH($A274,女子登録情報!$O:$O,0))))</f>
        <v/>
      </c>
      <c r="H274" s="36" t="str">
        <f>IF($A274="","",IF($A274&lt;200000000,INDEX(男子登録情報!$B:$B,MATCH($A274,男子登録情報!$O:$O,0)),INDEX(女子登録情報!$B:$B,MATCH($A274,女子登録情報!$O:$O,0))))</f>
        <v/>
      </c>
      <c r="K274" s="36" t="str">
        <f>IF($A274="","",IF($A274&lt;200000000,INDEX(男子登録情報!$A:$A,MATCH($A274,男子登録情報!$O:$O,0)),INDEX(女子登録情報!$A:$A,MATCH($A274,女子登録情報!$O:$O,0))))</f>
        <v/>
      </c>
      <c r="L274" s="36" t="str">
        <f>IF($A274="","",INDEX(元マスター!$C:$C,MATCH($P274,元マスター!$AC:$AC,0)))&amp;""</f>
        <v/>
      </c>
      <c r="M274" s="36" t="str">
        <f>IF($A274="","",INDEX(元マスター!$D:$D,MATCH($P274,元マスター!$AC:$AC,0)))&amp;""</f>
        <v/>
      </c>
      <c r="N274" s="36" t="str">
        <f>IF($A274="","",INDEX(元マスター!$E:$E,MATCH($P274,元マスター!$AC:$AC,0)))&amp;""</f>
        <v/>
      </c>
      <c r="P274" s="36" t="str" cm="1">
        <f t="array" ref="P274">IFERROR(INDEX(元マスター!$AC:$AC,SMALL(IF(元マスター!$A$1:$A$400&lt;&gt;"",ROW($A$1:$A$400)),ROW())),"")</f>
        <v/>
      </c>
    </row>
    <row r="275" spans="1:16">
      <c r="A275" s="36" t="str" cm="1">
        <f t="array" ref="A275">IFERROR(INDEX(元マスター!$A:$A,SMALL(IF(元マスター!$A$1:$A$400&lt;&gt;"",ROW($A$1:$A$400)),ROW())),"")</f>
        <v/>
      </c>
      <c r="B275" s="36" t="str">
        <f>IF($A275="","",IF($A275&lt;200000000,INDEX(男子登録情報!$L:$L,MATCH($A275,男子登録情報!$O:$O,0)),INDEX(女子登録情報!$L:$L,MATCH($A275,女子登録情報!$O:$O,0))))</f>
        <v/>
      </c>
      <c r="C275" s="36" t="str">
        <f>IF($A275="","",IF($A275&lt;200000000,INDEX(男子登録情報!$E:$E,MATCH($A275,男子登録情報!$O:$O,0)),INDEX(女子登録情報!$E:$E,MATCH($A275,女子登録情報!$O:$O,0))))</f>
        <v/>
      </c>
      <c r="D275" s="36" t="str">
        <f>IF($A275="","",IF($A275&lt;200000000,INDEX(男子登録情報!$N:$N,MATCH($A275,男子登録情報!$O:$O,0)),INDEX(女子登録情報!$N:$N,MATCH($A275,女子登録情報!$O:$O,0))))</f>
        <v/>
      </c>
      <c r="E275" s="36" t="str">
        <f>IF($A275="","",IF($A275&lt;200000000,INDEX(男子登録情報!$K:$K,MATCH($A275,男子登録情報!$O:$O,0)),INDEX(女子登録情報!$K:$K,MATCH($A275,女子登録情報!$O:$O,0))))</f>
        <v/>
      </c>
      <c r="F275" s="36" t="str">
        <f t="shared" si="4"/>
        <v/>
      </c>
      <c r="G275" s="36" t="str">
        <f>IF($A275="","",IF($A275&lt;200000000,INDEX(男子登録情報!$H:$H,MATCH($A275,男子登録情報!$O:$O,0)),INDEX(女子登録情報!$H:$H,MATCH($A275,女子登録情報!$O:$O,0))))</f>
        <v/>
      </c>
      <c r="H275" s="36" t="str">
        <f>IF($A275="","",IF($A275&lt;200000000,INDEX(男子登録情報!$B:$B,MATCH($A275,男子登録情報!$O:$O,0)),INDEX(女子登録情報!$B:$B,MATCH($A275,女子登録情報!$O:$O,0))))</f>
        <v/>
      </c>
      <c r="K275" s="36" t="str">
        <f>IF($A275="","",IF($A275&lt;200000000,INDEX(男子登録情報!$A:$A,MATCH($A275,男子登録情報!$O:$O,0)),INDEX(女子登録情報!$A:$A,MATCH($A275,女子登録情報!$O:$O,0))))</f>
        <v/>
      </c>
      <c r="L275" s="36" t="str">
        <f>IF($A275="","",INDEX(元マスター!$C:$C,MATCH($P275,元マスター!$AC:$AC,0)))&amp;""</f>
        <v/>
      </c>
      <c r="M275" s="36" t="str">
        <f>IF($A275="","",INDEX(元マスター!$D:$D,MATCH($P275,元マスター!$AC:$AC,0)))&amp;""</f>
        <v/>
      </c>
      <c r="N275" s="36" t="str">
        <f>IF($A275="","",INDEX(元マスター!$E:$E,MATCH($P275,元マスター!$AC:$AC,0)))&amp;""</f>
        <v/>
      </c>
      <c r="P275" s="36" t="str" cm="1">
        <f t="array" ref="P275">IFERROR(INDEX(元マスター!$AC:$AC,SMALL(IF(元マスター!$A$1:$A$400&lt;&gt;"",ROW($A$1:$A$400)),ROW())),"")</f>
        <v/>
      </c>
    </row>
    <row r="276" spans="1:16">
      <c r="A276" s="36" t="str" cm="1">
        <f t="array" ref="A276">IFERROR(INDEX(元マスター!$A:$A,SMALL(IF(元マスター!$A$1:$A$400&lt;&gt;"",ROW($A$1:$A$400)),ROW())),"")</f>
        <v/>
      </c>
      <c r="B276" s="36" t="str">
        <f>IF($A276="","",IF($A276&lt;200000000,INDEX(男子登録情報!$L:$L,MATCH($A276,男子登録情報!$O:$O,0)),INDEX(女子登録情報!$L:$L,MATCH($A276,女子登録情報!$O:$O,0))))</f>
        <v/>
      </c>
      <c r="C276" s="36" t="str">
        <f>IF($A276="","",IF($A276&lt;200000000,INDEX(男子登録情報!$E:$E,MATCH($A276,男子登録情報!$O:$O,0)),INDEX(女子登録情報!$E:$E,MATCH($A276,女子登録情報!$O:$O,0))))</f>
        <v/>
      </c>
      <c r="D276" s="36" t="str">
        <f>IF($A276="","",IF($A276&lt;200000000,INDEX(男子登録情報!$N:$N,MATCH($A276,男子登録情報!$O:$O,0)),INDEX(女子登録情報!$N:$N,MATCH($A276,女子登録情報!$O:$O,0))))</f>
        <v/>
      </c>
      <c r="E276" s="36" t="str">
        <f>IF($A276="","",IF($A276&lt;200000000,INDEX(男子登録情報!$K:$K,MATCH($A276,男子登録情報!$O:$O,0)),INDEX(女子登録情報!$K:$K,MATCH($A276,女子登録情報!$O:$O,0))))</f>
        <v/>
      </c>
      <c r="F276" s="36" t="str">
        <f t="shared" si="4"/>
        <v/>
      </c>
      <c r="G276" s="36" t="str">
        <f>IF($A276="","",IF($A276&lt;200000000,INDEX(男子登録情報!$H:$H,MATCH($A276,男子登録情報!$O:$O,0)),INDEX(女子登録情報!$H:$H,MATCH($A276,女子登録情報!$O:$O,0))))</f>
        <v/>
      </c>
      <c r="H276" s="36" t="str">
        <f>IF($A276="","",IF($A276&lt;200000000,INDEX(男子登録情報!$B:$B,MATCH($A276,男子登録情報!$O:$O,0)),INDEX(女子登録情報!$B:$B,MATCH($A276,女子登録情報!$O:$O,0))))</f>
        <v/>
      </c>
      <c r="K276" s="36" t="str">
        <f>IF($A276="","",IF($A276&lt;200000000,INDEX(男子登録情報!$A:$A,MATCH($A276,男子登録情報!$O:$O,0)),INDEX(女子登録情報!$A:$A,MATCH($A276,女子登録情報!$O:$O,0))))</f>
        <v/>
      </c>
      <c r="L276" s="36" t="str">
        <f>IF($A276="","",INDEX(元マスター!$C:$C,MATCH($P276,元マスター!$AC:$AC,0)))&amp;""</f>
        <v/>
      </c>
      <c r="M276" s="36" t="str">
        <f>IF($A276="","",INDEX(元マスター!$D:$D,MATCH($P276,元マスター!$AC:$AC,0)))&amp;""</f>
        <v/>
      </c>
      <c r="N276" s="36" t="str">
        <f>IF($A276="","",INDEX(元マスター!$E:$E,MATCH($P276,元マスター!$AC:$AC,0)))&amp;""</f>
        <v/>
      </c>
      <c r="P276" s="36" t="str" cm="1">
        <f t="array" ref="P276">IFERROR(INDEX(元マスター!$AC:$AC,SMALL(IF(元マスター!$A$1:$A$400&lt;&gt;"",ROW($A$1:$A$400)),ROW())),"")</f>
        <v/>
      </c>
    </row>
    <row r="277" spans="1:16">
      <c r="A277" s="36" t="str" cm="1">
        <f t="array" ref="A277">IFERROR(INDEX(元マスター!$A:$A,SMALL(IF(元マスター!$A$1:$A$400&lt;&gt;"",ROW($A$1:$A$400)),ROW())),"")</f>
        <v/>
      </c>
      <c r="B277" s="36" t="str">
        <f>IF($A277="","",IF($A277&lt;200000000,INDEX(男子登録情報!$L:$L,MATCH($A277,男子登録情報!$O:$O,0)),INDEX(女子登録情報!$L:$L,MATCH($A277,女子登録情報!$O:$O,0))))</f>
        <v/>
      </c>
      <c r="C277" s="36" t="str">
        <f>IF($A277="","",IF($A277&lt;200000000,INDEX(男子登録情報!$E:$E,MATCH($A277,男子登録情報!$O:$O,0)),INDEX(女子登録情報!$E:$E,MATCH($A277,女子登録情報!$O:$O,0))))</f>
        <v/>
      </c>
      <c r="D277" s="36" t="str">
        <f>IF($A277="","",IF($A277&lt;200000000,INDEX(男子登録情報!$N:$N,MATCH($A277,男子登録情報!$O:$O,0)),INDEX(女子登録情報!$N:$N,MATCH($A277,女子登録情報!$O:$O,0))))</f>
        <v/>
      </c>
      <c r="E277" s="36" t="str">
        <f>IF($A277="","",IF($A277&lt;200000000,INDEX(男子登録情報!$K:$K,MATCH($A277,男子登録情報!$O:$O,0)),INDEX(女子登録情報!$K:$K,MATCH($A277,女子登録情報!$O:$O,0))))</f>
        <v/>
      </c>
      <c r="F277" s="36" t="str">
        <f t="shared" si="4"/>
        <v/>
      </c>
      <c r="G277" s="36" t="str">
        <f>IF($A277="","",IF($A277&lt;200000000,INDEX(男子登録情報!$H:$H,MATCH($A277,男子登録情報!$O:$O,0)),INDEX(女子登録情報!$H:$H,MATCH($A277,女子登録情報!$O:$O,0))))</f>
        <v/>
      </c>
      <c r="H277" s="36" t="str">
        <f>IF($A277="","",IF($A277&lt;200000000,INDEX(男子登録情報!$B:$B,MATCH($A277,男子登録情報!$O:$O,0)),INDEX(女子登録情報!$B:$B,MATCH($A277,女子登録情報!$O:$O,0))))</f>
        <v/>
      </c>
      <c r="K277" s="36" t="str">
        <f>IF($A277="","",IF($A277&lt;200000000,INDEX(男子登録情報!$A:$A,MATCH($A277,男子登録情報!$O:$O,0)),INDEX(女子登録情報!$A:$A,MATCH($A277,女子登録情報!$O:$O,0))))</f>
        <v/>
      </c>
      <c r="L277" s="36" t="str">
        <f>IF($A277="","",INDEX(元マスター!$C:$C,MATCH($P277,元マスター!$AC:$AC,0)))&amp;""</f>
        <v/>
      </c>
      <c r="M277" s="36" t="str">
        <f>IF($A277="","",INDEX(元マスター!$D:$D,MATCH($P277,元マスター!$AC:$AC,0)))&amp;""</f>
        <v/>
      </c>
      <c r="N277" s="36" t="str">
        <f>IF($A277="","",INDEX(元マスター!$E:$E,MATCH($P277,元マスター!$AC:$AC,0)))&amp;""</f>
        <v/>
      </c>
      <c r="P277" s="36" t="str" cm="1">
        <f t="array" ref="P277">IFERROR(INDEX(元マスター!$AC:$AC,SMALL(IF(元マスター!$A$1:$A$400&lt;&gt;"",ROW($A$1:$A$400)),ROW())),"")</f>
        <v/>
      </c>
    </row>
    <row r="278" spans="1:16">
      <c r="A278" s="36" t="str" cm="1">
        <f t="array" ref="A278">IFERROR(INDEX(元マスター!$A:$A,SMALL(IF(元マスター!$A$1:$A$400&lt;&gt;"",ROW($A$1:$A$400)),ROW())),"")</f>
        <v/>
      </c>
      <c r="B278" s="36" t="str">
        <f>IF($A278="","",IF($A278&lt;200000000,INDEX(男子登録情報!$L:$L,MATCH($A278,男子登録情報!$O:$O,0)),INDEX(女子登録情報!$L:$L,MATCH($A278,女子登録情報!$O:$O,0))))</f>
        <v/>
      </c>
      <c r="C278" s="36" t="str">
        <f>IF($A278="","",IF($A278&lt;200000000,INDEX(男子登録情報!$E:$E,MATCH($A278,男子登録情報!$O:$O,0)),INDEX(女子登録情報!$E:$E,MATCH($A278,女子登録情報!$O:$O,0))))</f>
        <v/>
      </c>
      <c r="D278" s="36" t="str">
        <f>IF($A278="","",IF($A278&lt;200000000,INDEX(男子登録情報!$N:$N,MATCH($A278,男子登録情報!$O:$O,0)),INDEX(女子登録情報!$N:$N,MATCH($A278,女子登録情報!$O:$O,0))))</f>
        <v/>
      </c>
      <c r="E278" s="36" t="str">
        <f>IF($A278="","",IF($A278&lt;200000000,INDEX(男子登録情報!$K:$K,MATCH($A278,男子登録情報!$O:$O,0)),INDEX(女子登録情報!$K:$K,MATCH($A278,女子登録情報!$O:$O,0))))</f>
        <v/>
      </c>
      <c r="F278" s="36" t="str">
        <f t="shared" si="4"/>
        <v/>
      </c>
      <c r="G278" s="36" t="str">
        <f>IF($A278="","",IF($A278&lt;200000000,INDEX(男子登録情報!$H:$H,MATCH($A278,男子登録情報!$O:$O,0)),INDEX(女子登録情報!$H:$H,MATCH($A278,女子登録情報!$O:$O,0))))</f>
        <v/>
      </c>
      <c r="H278" s="36" t="str">
        <f>IF($A278="","",IF($A278&lt;200000000,INDEX(男子登録情報!$B:$B,MATCH($A278,男子登録情報!$O:$O,0)),INDEX(女子登録情報!$B:$B,MATCH($A278,女子登録情報!$O:$O,0))))</f>
        <v/>
      </c>
      <c r="K278" s="36" t="str">
        <f>IF($A278="","",IF($A278&lt;200000000,INDEX(男子登録情報!$A:$A,MATCH($A278,男子登録情報!$O:$O,0)),INDEX(女子登録情報!$A:$A,MATCH($A278,女子登録情報!$O:$O,0))))</f>
        <v/>
      </c>
      <c r="L278" s="36" t="str">
        <f>IF($A278="","",INDEX(元マスター!$C:$C,MATCH($P278,元マスター!$AC:$AC,0)))&amp;""</f>
        <v/>
      </c>
      <c r="M278" s="36" t="str">
        <f>IF($A278="","",INDEX(元マスター!$D:$D,MATCH($P278,元マスター!$AC:$AC,0)))&amp;""</f>
        <v/>
      </c>
      <c r="N278" s="36" t="str">
        <f>IF($A278="","",INDEX(元マスター!$E:$E,MATCH($P278,元マスター!$AC:$AC,0)))&amp;""</f>
        <v/>
      </c>
      <c r="P278" s="36" t="str" cm="1">
        <f t="array" ref="P278">IFERROR(INDEX(元マスター!$AC:$AC,SMALL(IF(元マスター!$A$1:$A$400&lt;&gt;"",ROW($A$1:$A$400)),ROW())),"")</f>
        <v/>
      </c>
    </row>
    <row r="279" spans="1:16">
      <c r="A279" s="36" t="str" cm="1">
        <f t="array" ref="A279">IFERROR(INDEX(元マスター!$A:$A,SMALL(IF(元マスター!$A$1:$A$400&lt;&gt;"",ROW($A$1:$A$400)),ROW())),"")</f>
        <v/>
      </c>
      <c r="B279" s="36" t="str">
        <f>IF($A279="","",IF($A279&lt;200000000,INDEX(男子登録情報!$L:$L,MATCH($A279,男子登録情報!$O:$O,0)),INDEX(女子登録情報!$L:$L,MATCH($A279,女子登録情報!$O:$O,0))))</f>
        <v/>
      </c>
      <c r="C279" s="36" t="str">
        <f>IF($A279="","",IF($A279&lt;200000000,INDEX(男子登録情報!$E:$E,MATCH($A279,男子登録情報!$O:$O,0)),INDEX(女子登録情報!$E:$E,MATCH($A279,女子登録情報!$O:$O,0))))</f>
        <v/>
      </c>
      <c r="D279" s="36" t="str">
        <f>IF($A279="","",IF($A279&lt;200000000,INDEX(男子登録情報!$N:$N,MATCH($A279,男子登録情報!$O:$O,0)),INDEX(女子登録情報!$N:$N,MATCH($A279,女子登録情報!$O:$O,0))))</f>
        <v/>
      </c>
      <c r="E279" s="36" t="str">
        <f>IF($A279="","",IF($A279&lt;200000000,INDEX(男子登録情報!$K:$K,MATCH($A279,男子登録情報!$O:$O,0)),INDEX(女子登録情報!$K:$K,MATCH($A279,女子登録情報!$O:$O,0))))</f>
        <v/>
      </c>
      <c r="F279" s="36" t="str">
        <f t="shared" si="4"/>
        <v/>
      </c>
      <c r="G279" s="36" t="str">
        <f>IF($A279="","",IF($A279&lt;200000000,INDEX(男子登録情報!$H:$H,MATCH($A279,男子登録情報!$O:$O,0)),INDEX(女子登録情報!$H:$H,MATCH($A279,女子登録情報!$O:$O,0))))</f>
        <v/>
      </c>
      <c r="H279" s="36" t="str">
        <f>IF($A279="","",IF($A279&lt;200000000,INDEX(男子登録情報!$B:$B,MATCH($A279,男子登録情報!$O:$O,0)),INDEX(女子登録情報!$B:$B,MATCH($A279,女子登録情報!$O:$O,0))))</f>
        <v/>
      </c>
      <c r="K279" s="36" t="str">
        <f>IF($A279="","",IF($A279&lt;200000000,INDEX(男子登録情報!$A:$A,MATCH($A279,男子登録情報!$O:$O,0)),INDEX(女子登録情報!$A:$A,MATCH($A279,女子登録情報!$O:$O,0))))</f>
        <v/>
      </c>
      <c r="L279" s="36" t="str">
        <f>IF($A279="","",INDEX(元マスター!$C:$C,MATCH($P279,元マスター!$AC:$AC,0)))&amp;""</f>
        <v/>
      </c>
      <c r="M279" s="36" t="str">
        <f>IF($A279="","",INDEX(元マスター!$D:$D,MATCH($P279,元マスター!$AC:$AC,0)))&amp;""</f>
        <v/>
      </c>
      <c r="N279" s="36" t="str">
        <f>IF($A279="","",INDEX(元マスター!$E:$E,MATCH($P279,元マスター!$AC:$AC,0)))&amp;""</f>
        <v/>
      </c>
      <c r="P279" s="36" t="str" cm="1">
        <f t="array" ref="P279">IFERROR(INDEX(元マスター!$AC:$AC,SMALL(IF(元マスター!$A$1:$A$400&lt;&gt;"",ROW($A$1:$A$400)),ROW())),"")</f>
        <v/>
      </c>
    </row>
    <row r="280" spans="1:16">
      <c r="A280" s="36" t="str" cm="1">
        <f t="array" ref="A280">IFERROR(INDEX(元マスター!$A:$A,SMALL(IF(元マスター!$A$1:$A$400&lt;&gt;"",ROW($A$1:$A$400)),ROW())),"")</f>
        <v/>
      </c>
      <c r="B280" s="36" t="str">
        <f>IF($A280="","",IF($A280&lt;200000000,INDEX(男子登録情報!$L:$L,MATCH($A280,男子登録情報!$O:$O,0)),INDEX(女子登録情報!$L:$L,MATCH($A280,女子登録情報!$O:$O,0))))</f>
        <v/>
      </c>
      <c r="C280" s="36" t="str">
        <f>IF($A280="","",IF($A280&lt;200000000,INDEX(男子登録情報!$E:$E,MATCH($A280,男子登録情報!$O:$O,0)),INDEX(女子登録情報!$E:$E,MATCH($A280,女子登録情報!$O:$O,0))))</f>
        <v/>
      </c>
      <c r="D280" s="36" t="str">
        <f>IF($A280="","",IF($A280&lt;200000000,INDEX(男子登録情報!$N:$N,MATCH($A280,男子登録情報!$O:$O,0)),INDEX(女子登録情報!$N:$N,MATCH($A280,女子登録情報!$O:$O,0))))</f>
        <v/>
      </c>
      <c r="E280" s="36" t="str">
        <f>IF($A280="","",IF($A280&lt;200000000,INDEX(男子登録情報!$K:$K,MATCH($A280,男子登録情報!$O:$O,0)),INDEX(女子登録情報!$K:$K,MATCH($A280,女子登録情報!$O:$O,0))))</f>
        <v/>
      </c>
      <c r="F280" s="36" t="str">
        <f t="shared" si="4"/>
        <v/>
      </c>
      <c r="G280" s="36" t="str">
        <f>IF($A280="","",IF($A280&lt;200000000,INDEX(男子登録情報!$H:$H,MATCH($A280,男子登録情報!$O:$O,0)),INDEX(女子登録情報!$H:$H,MATCH($A280,女子登録情報!$O:$O,0))))</f>
        <v/>
      </c>
      <c r="H280" s="36" t="str">
        <f>IF($A280="","",IF($A280&lt;200000000,INDEX(男子登録情報!$B:$B,MATCH($A280,男子登録情報!$O:$O,0)),INDEX(女子登録情報!$B:$B,MATCH($A280,女子登録情報!$O:$O,0))))</f>
        <v/>
      </c>
      <c r="K280" s="36" t="str">
        <f>IF($A280="","",IF($A280&lt;200000000,INDEX(男子登録情報!$A:$A,MATCH($A280,男子登録情報!$O:$O,0)),INDEX(女子登録情報!$A:$A,MATCH($A280,女子登録情報!$O:$O,0))))</f>
        <v/>
      </c>
      <c r="L280" s="36" t="str">
        <f>IF($A280="","",INDEX(元マスター!$C:$C,MATCH($P280,元マスター!$AC:$AC,0)))&amp;""</f>
        <v/>
      </c>
      <c r="M280" s="36" t="str">
        <f>IF($A280="","",INDEX(元マスター!$D:$D,MATCH($P280,元マスター!$AC:$AC,0)))&amp;""</f>
        <v/>
      </c>
      <c r="N280" s="36" t="str">
        <f>IF($A280="","",INDEX(元マスター!$E:$E,MATCH($P280,元マスター!$AC:$AC,0)))&amp;""</f>
        <v/>
      </c>
      <c r="P280" s="36" t="str" cm="1">
        <f t="array" ref="P280">IFERROR(INDEX(元マスター!$AC:$AC,SMALL(IF(元マスター!$A$1:$A$400&lt;&gt;"",ROW($A$1:$A$400)),ROW())),"")</f>
        <v/>
      </c>
    </row>
    <row r="281" spans="1:16">
      <c r="A281" s="36" t="str" cm="1">
        <f t="array" ref="A281">IFERROR(INDEX(元マスター!$A:$A,SMALL(IF(元マスター!$A$1:$A$400&lt;&gt;"",ROW($A$1:$A$400)),ROW())),"")</f>
        <v/>
      </c>
      <c r="B281" s="36" t="str">
        <f>IF($A281="","",IF($A281&lt;200000000,INDEX(男子登録情報!$L:$L,MATCH($A281,男子登録情報!$O:$O,0)),INDEX(女子登録情報!$L:$L,MATCH($A281,女子登録情報!$O:$O,0))))</f>
        <v/>
      </c>
      <c r="C281" s="36" t="str">
        <f>IF($A281="","",IF($A281&lt;200000000,INDEX(男子登録情報!$E:$E,MATCH($A281,男子登録情報!$O:$O,0)),INDEX(女子登録情報!$E:$E,MATCH($A281,女子登録情報!$O:$O,0))))</f>
        <v/>
      </c>
      <c r="D281" s="36" t="str">
        <f>IF($A281="","",IF($A281&lt;200000000,INDEX(男子登録情報!$N:$N,MATCH($A281,男子登録情報!$O:$O,0)),INDEX(女子登録情報!$N:$N,MATCH($A281,女子登録情報!$O:$O,0))))</f>
        <v/>
      </c>
      <c r="E281" s="36" t="str">
        <f>IF($A281="","",IF($A281&lt;200000000,INDEX(男子登録情報!$K:$K,MATCH($A281,男子登録情報!$O:$O,0)),INDEX(女子登録情報!$K:$K,MATCH($A281,女子登録情報!$O:$O,0))))</f>
        <v/>
      </c>
      <c r="F281" s="36" t="str">
        <f t="shared" si="4"/>
        <v/>
      </c>
      <c r="G281" s="36" t="str">
        <f>IF($A281="","",IF($A281&lt;200000000,INDEX(男子登録情報!$H:$H,MATCH($A281,男子登録情報!$O:$O,0)),INDEX(女子登録情報!$H:$H,MATCH($A281,女子登録情報!$O:$O,0))))</f>
        <v/>
      </c>
      <c r="H281" s="36" t="str">
        <f>IF($A281="","",IF($A281&lt;200000000,INDEX(男子登録情報!$B:$B,MATCH($A281,男子登録情報!$O:$O,0)),INDEX(女子登録情報!$B:$B,MATCH($A281,女子登録情報!$O:$O,0))))</f>
        <v/>
      </c>
      <c r="K281" s="36" t="str">
        <f>IF($A281="","",IF($A281&lt;200000000,INDEX(男子登録情報!$A:$A,MATCH($A281,男子登録情報!$O:$O,0)),INDEX(女子登録情報!$A:$A,MATCH($A281,女子登録情報!$O:$O,0))))</f>
        <v/>
      </c>
      <c r="L281" s="36" t="str">
        <f>IF($A281="","",INDEX(元マスター!$C:$C,MATCH($P281,元マスター!$AC:$AC,0)))&amp;""</f>
        <v/>
      </c>
      <c r="M281" s="36" t="str">
        <f>IF($A281="","",INDEX(元マスター!$D:$D,MATCH($P281,元マスター!$AC:$AC,0)))&amp;""</f>
        <v/>
      </c>
      <c r="N281" s="36" t="str">
        <f>IF($A281="","",INDEX(元マスター!$E:$E,MATCH($P281,元マスター!$AC:$AC,0)))&amp;""</f>
        <v/>
      </c>
      <c r="P281" s="36" t="str" cm="1">
        <f t="array" ref="P281">IFERROR(INDEX(元マスター!$AC:$AC,SMALL(IF(元マスター!$A$1:$A$400&lt;&gt;"",ROW($A$1:$A$400)),ROW())),"")</f>
        <v/>
      </c>
    </row>
    <row r="282" spans="1:16">
      <c r="A282" s="36" t="str" cm="1">
        <f t="array" ref="A282">IFERROR(INDEX(元マスター!$A:$A,SMALL(IF(元マスター!$A$1:$A$400&lt;&gt;"",ROW($A$1:$A$400)),ROW())),"")</f>
        <v/>
      </c>
      <c r="B282" s="36" t="str">
        <f>IF($A282="","",IF($A282&lt;200000000,INDEX(男子登録情報!$L:$L,MATCH($A282,男子登録情報!$O:$O,0)),INDEX(女子登録情報!$L:$L,MATCH($A282,女子登録情報!$O:$O,0))))</f>
        <v/>
      </c>
      <c r="C282" s="36" t="str">
        <f>IF($A282="","",IF($A282&lt;200000000,INDEX(男子登録情報!$E:$E,MATCH($A282,男子登録情報!$O:$O,0)),INDEX(女子登録情報!$E:$E,MATCH($A282,女子登録情報!$O:$O,0))))</f>
        <v/>
      </c>
      <c r="D282" s="36" t="str">
        <f>IF($A282="","",IF($A282&lt;200000000,INDEX(男子登録情報!$N:$N,MATCH($A282,男子登録情報!$O:$O,0)),INDEX(女子登録情報!$N:$N,MATCH($A282,女子登録情報!$O:$O,0))))</f>
        <v/>
      </c>
      <c r="E282" s="36" t="str">
        <f>IF($A282="","",IF($A282&lt;200000000,INDEX(男子登録情報!$K:$K,MATCH($A282,男子登録情報!$O:$O,0)),INDEX(女子登録情報!$K:$K,MATCH($A282,女子登録情報!$O:$O,0))))</f>
        <v/>
      </c>
      <c r="F282" s="36" t="str">
        <f t="shared" si="4"/>
        <v/>
      </c>
      <c r="G282" s="36" t="str">
        <f>IF($A282="","",IF($A282&lt;200000000,INDEX(男子登録情報!$H:$H,MATCH($A282,男子登録情報!$O:$O,0)),INDEX(女子登録情報!$H:$H,MATCH($A282,女子登録情報!$O:$O,0))))</f>
        <v/>
      </c>
      <c r="H282" s="36" t="str">
        <f>IF($A282="","",IF($A282&lt;200000000,INDEX(男子登録情報!$B:$B,MATCH($A282,男子登録情報!$O:$O,0)),INDEX(女子登録情報!$B:$B,MATCH($A282,女子登録情報!$O:$O,0))))</f>
        <v/>
      </c>
      <c r="K282" s="36" t="str">
        <f>IF($A282="","",IF($A282&lt;200000000,INDEX(男子登録情報!$A:$A,MATCH($A282,男子登録情報!$O:$O,0)),INDEX(女子登録情報!$A:$A,MATCH($A282,女子登録情報!$O:$O,0))))</f>
        <v/>
      </c>
      <c r="L282" s="36" t="str">
        <f>IF($A282="","",INDEX(元マスター!$C:$C,MATCH($P282,元マスター!$AC:$AC,0)))&amp;""</f>
        <v/>
      </c>
      <c r="M282" s="36" t="str">
        <f>IF($A282="","",INDEX(元マスター!$D:$D,MATCH($P282,元マスター!$AC:$AC,0)))&amp;""</f>
        <v/>
      </c>
      <c r="N282" s="36" t="str">
        <f>IF($A282="","",INDEX(元マスター!$E:$E,MATCH($P282,元マスター!$AC:$AC,0)))&amp;""</f>
        <v/>
      </c>
      <c r="P282" s="36" t="str" cm="1">
        <f t="array" ref="P282">IFERROR(INDEX(元マスター!$AC:$AC,SMALL(IF(元マスター!$A$1:$A$400&lt;&gt;"",ROW($A$1:$A$400)),ROW())),"")</f>
        <v/>
      </c>
    </row>
    <row r="283" spans="1:16">
      <c r="A283" s="36" t="str" cm="1">
        <f t="array" ref="A283">IFERROR(INDEX(元マスター!$A:$A,SMALL(IF(元マスター!$A$1:$A$400&lt;&gt;"",ROW($A$1:$A$400)),ROW())),"")</f>
        <v/>
      </c>
      <c r="B283" s="36" t="str">
        <f>IF($A283="","",IF($A283&lt;200000000,INDEX(男子登録情報!$L:$L,MATCH($A283,男子登録情報!$O:$O,0)),INDEX(女子登録情報!$L:$L,MATCH($A283,女子登録情報!$O:$O,0))))</f>
        <v/>
      </c>
      <c r="C283" s="36" t="str">
        <f>IF($A283="","",IF($A283&lt;200000000,INDEX(男子登録情報!$E:$E,MATCH($A283,男子登録情報!$O:$O,0)),INDEX(女子登録情報!$E:$E,MATCH($A283,女子登録情報!$O:$O,0))))</f>
        <v/>
      </c>
      <c r="D283" s="36" t="str">
        <f>IF($A283="","",IF($A283&lt;200000000,INDEX(男子登録情報!$N:$N,MATCH($A283,男子登録情報!$O:$O,0)),INDEX(女子登録情報!$N:$N,MATCH($A283,女子登録情報!$O:$O,0))))</f>
        <v/>
      </c>
      <c r="E283" s="36" t="str">
        <f>IF($A283="","",IF($A283&lt;200000000,INDEX(男子登録情報!$K:$K,MATCH($A283,男子登録情報!$O:$O,0)),INDEX(女子登録情報!$K:$K,MATCH($A283,女子登録情報!$O:$O,0))))</f>
        <v/>
      </c>
      <c r="F283" s="36" t="str">
        <f t="shared" si="4"/>
        <v/>
      </c>
      <c r="G283" s="36" t="str">
        <f>IF($A283="","",IF($A283&lt;200000000,INDEX(男子登録情報!$H:$H,MATCH($A283,男子登録情報!$O:$O,0)),INDEX(女子登録情報!$H:$H,MATCH($A283,女子登録情報!$O:$O,0))))</f>
        <v/>
      </c>
      <c r="H283" s="36" t="str">
        <f>IF($A283="","",IF($A283&lt;200000000,INDEX(男子登録情報!$B:$B,MATCH($A283,男子登録情報!$O:$O,0)),INDEX(女子登録情報!$B:$B,MATCH($A283,女子登録情報!$O:$O,0))))</f>
        <v/>
      </c>
      <c r="K283" s="36" t="str">
        <f>IF($A283="","",IF($A283&lt;200000000,INDEX(男子登録情報!$A:$A,MATCH($A283,男子登録情報!$O:$O,0)),INDEX(女子登録情報!$A:$A,MATCH($A283,女子登録情報!$O:$O,0))))</f>
        <v/>
      </c>
      <c r="L283" s="36" t="str">
        <f>IF($A283="","",INDEX(元マスター!$C:$C,MATCH($P283,元マスター!$AC:$AC,0)))&amp;""</f>
        <v/>
      </c>
      <c r="M283" s="36" t="str">
        <f>IF($A283="","",INDEX(元マスター!$D:$D,MATCH($P283,元マスター!$AC:$AC,0)))&amp;""</f>
        <v/>
      </c>
      <c r="N283" s="36" t="str">
        <f>IF($A283="","",INDEX(元マスター!$E:$E,MATCH($P283,元マスター!$AC:$AC,0)))&amp;""</f>
        <v/>
      </c>
      <c r="P283" s="36" t="str" cm="1">
        <f t="array" ref="P283">IFERROR(INDEX(元マスター!$AC:$AC,SMALL(IF(元マスター!$A$1:$A$400&lt;&gt;"",ROW($A$1:$A$400)),ROW())),"")</f>
        <v/>
      </c>
    </row>
    <row r="284" spans="1:16">
      <c r="A284" s="36" t="str" cm="1">
        <f t="array" ref="A284">IFERROR(INDEX(元マスター!$A:$A,SMALL(IF(元マスター!$A$1:$A$400&lt;&gt;"",ROW($A$1:$A$400)),ROW())),"")</f>
        <v/>
      </c>
      <c r="B284" s="36" t="str">
        <f>IF($A284="","",IF($A284&lt;200000000,INDEX(男子登録情報!$L:$L,MATCH($A284,男子登録情報!$O:$O,0)),INDEX(女子登録情報!$L:$L,MATCH($A284,女子登録情報!$O:$O,0))))</f>
        <v/>
      </c>
      <c r="C284" s="36" t="str">
        <f>IF($A284="","",IF($A284&lt;200000000,INDEX(男子登録情報!$E:$E,MATCH($A284,男子登録情報!$O:$O,0)),INDEX(女子登録情報!$E:$E,MATCH($A284,女子登録情報!$O:$O,0))))</f>
        <v/>
      </c>
      <c r="D284" s="36" t="str">
        <f>IF($A284="","",IF($A284&lt;200000000,INDEX(男子登録情報!$N:$N,MATCH($A284,男子登録情報!$O:$O,0)),INDEX(女子登録情報!$N:$N,MATCH($A284,女子登録情報!$O:$O,0))))</f>
        <v/>
      </c>
      <c r="E284" s="36" t="str">
        <f>IF($A284="","",IF($A284&lt;200000000,INDEX(男子登録情報!$K:$K,MATCH($A284,男子登録情報!$O:$O,0)),INDEX(女子登録情報!$K:$K,MATCH($A284,女子登録情報!$O:$O,0))))</f>
        <v/>
      </c>
      <c r="F284" s="36" t="str">
        <f t="shared" si="4"/>
        <v/>
      </c>
      <c r="G284" s="36" t="str">
        <f>IF($A284="","",IF($A284&lt;200000000,INDEX(男子登録情報!$H:$H,MATCH($A284,男子登録情報!$O:$O,0)),INDEX(女子登録情報!$H:$H,MATCH($A284,女子登録情報!$O:$O,0))))</f>
        <v/>
      </c>
      <c r="H284" s="36" t="str">
        <f>IF($A284="","",IF($A284&lt;200000000,INDEX(男子登録情報!$B:$B,MATCH($A284,男子登録情報!$O:$O,0)),INDEX(女子登録情報!$B:$B,MATCH($A284,女子登録情報!$O:$O,0))))</f>
        <v/>
      </c>
      <c r="K284" s="36" t="str">
        <f>IF($A284="","",IF($A284&lt;200000000,INDEX(男子登録情報!$A:$A,MATCH($A284,男子登録情報!$O:$O,0)),INDEX(女子登録情報!$A:$A,MATCH($A284,女子登録情報!$O:$O,0))))</f>
        <v/>
      </c>
      <c r="L284" s="36" t="str">
        <f>IF($A284="","",INDEX(元マスター!$C:$C,MATCH($P284,元マスター!$AC:$AC,0)))&amp;""</f>
        <v/>
      </c>
      <c r="M284" s="36" t="str">
        <f>IF($A284="","",INDEX(元マスター!$D:$D,MATCH($P284,元マスター!$AC:$AC,0)))&amp;""</f>
        <v/>
      </c>
      <c r="N284" s="36" t="str">
        <f>IF($A284="","",INDEX(元マスター!$E:$E,MATCH($P284,元マスター!$AC:$AC,0)))&amp;""</f>
        <v/>
      </c>
      <c r="P284" s="36" t="str" cm="1">
        <f t="array" ref="P284">IFERROR(INDEX(元マスター!$AC:$AC,SMALL(IF(元マスター!$A$1:$A$400&lt;&gt;"",ROW($A$1:$A$400)),ROW())),"")</f>
        <v/>
      </c>
    </row>
    <row r="285" spans="1:16">
      <c r="A285" s="36" t="str" cm="1">
        <f t="array" ref="A285">IFERROR(INDEX(元マスター!$A:$A,SMALL(IF(元マスター!$A$1:$A$400&lt;&gt;"",ROW($A$1:$A$400)),ROW())),"")</f>
        <v/>
      </c>
      <c r="B285" s="36" t="str">
        <f>IF($A285="","",IF($A285&lt;200000000,INDEX(男子登録情報!$L:$L,MATCH($A285,男子登録情報!$O:$O,0)),INDEX(女子登録情報!$L:$L,MATCH($A285,女子登録情報!$O:$O,0))))</f>
        <v/>
      </c>
      <c r="C285" s="36" t="str">
        <f>IF($A285="","",IF($A285&lt;200000000,INDEX(男子登録情報!$E:$E,MATCH($A285,男子登録情報!$O:$O,0)),INDEX(女子登録情報!$E:$E,MATCH($A285,女子登録情報!$O:$O,0))))</f>
        <v/>
      </c>
      <c r="D285" s="36" t="str">
        <f>IF($A285="","",IF($A285&lt;200000000,INDEX(男子登録情報!$N:$N,MATCH($A285,男子登録情報!$O:$O,0)),INDEX(女子登録情報!$N:$N,MATCH($A285,女子登録情報!$O:$O,0))))</f>
        <v/>
      </c>
      <c r="E285" s="36" t="str">
        <f>IF($A285="","",IF($A285&lt;200000000,INDEX(男子登録情報!$K:$K,MATCH($A285,男子登録情報!$O:$O,0)),INDEX(女子登録情報!$K:$K,MATCH($A285,女子登録情報!$O:$O,0))))</f>
        <v/>
      </c>
      <c r="F285" s="36" t="str">
        <f t="shared" si="4"/>
        <v/>
      </c>
      <c r="G285" s="36" t="str">
        <f>IF($A285="","",IF($A285&lt;200000000,INDEX(男子登録情報!$H:$H,MATCH($A285,男子登録情報!$O:$O,0)),INDEX(女子登録情報!$H:$H,MATCH($A285,女子登録情報!$O:$O,0))))</f>
        <v/>
      </c>
      <c r="H285" s="36" t="str">
        <f>IF($A285="","",IF($A285&lt;200000000,INDEX(男子登録情報!$B:$B,MATCH($A285,男子登録情報!$O:$O,0)),INDEX(女子登録情報!$B:$B,MATCH($A285,女子登録情報!$O:$O,0))))</f>
        <v/>
      </c>
      <c r="K285" s="36" t="str">
        <f>IF($A285="","",IF($A285&lt;200000000,INDEX(男子登録情報!$A:$A,MATCH($A285,男子登録情報!$O:$O,0)),INDEX(女子登録情報!$A:$A,MATCH($A285,女子登録情報!$O:$O,0))))</f>
        <v/>
      </c>
      <c r="L285" s="36" t="str">
        <f>IF($A285="","",INDEX(元マスター!$C:$C,MATCH($P285,元マスター!$AC:$AC,0)))&amp;""</f>
        <v/>
      </c>
      <c r="M285" s="36" t="str">
        <f>IF($A285="","",INDEX(元マスター!$D:$D,MATCH($P285,元マスター!$AC:$AC,0)))&amp;""</f>
        <v/>
      </c>
      <c r="N285" s="36" t="str">
        <f>IF($A285="","",INDEX(元マスター!$E:$E,MATCH($P285,元マスター!$AC:$AC,0)))&amp;""</f>
        <v/>
      </c>
      <c r="P285" s="36" t="str" cm="1">
        <f t="array" ref="P285">IFERROR(INDEX(元マスター!$AC:$AC,SMALL(IF(元マスター!$A$1:$A$400&lt;&gt;"",ROW($A$1:$A$400)),ROW())),"")</f>
        <v/>
      </c>
    </row>
    <row r="286" spans="1:16">
      <c r="A286" s="36" t="str" cm="1">
        <f t="array" ref="A286">IFERROR(INDEX(元マスター!$A:$A,SMALL(IF(元マスター!$A$1:$A$400&lt;&gt;"",ROW($A$1:$A$400)),ROW())),"")</f>
        <v/>
      </c>
      <c r="B286" s="36" t="str">
        <f>IF($A286="","",IF($A286&lt;200000000,INDEX(男子登録情報!$L:$L,MATCH($A286,男子登録情報!$O:$O,0)),INDEX(女子登録情報!$L:$L,MATCH($A286,女子登録情報!$O:$O,0))))</f>
        <v/>
      </c>
      <c r="C286" s="36" t="str">
        <f>IF($A286="","",IF($A286&lt;200000000,INDEX(男子登録情報!$E:$E,MATCH($A286,男子登録情報!$O:$O,0)),INDEX(女子登録情報!$E:$E,MATCH($A286,女子登録情報!$O:$O,0))))</f>
        <v/>
      </c>
      <c r="D286" s="36" t="str">
        <f>IF($A286="","",IF($A286&lt;200000000,INDEX(男子登録情報!$N:$N,MATCH($A286,男子登録情報!$O:$O,0)),INDEX(女子登録情報!$N:$N,MATCH($A286,女子登録情報!$O:$O,0))))</f>
        <v/>
      </c>
      <c r="E286" s="36" t="str">
        <f>IF($A286="","",IF($A286&lt;200000000,INDEX(男子登録情報!$K:$K,MATCH($A286,男子登録情報!$O:$O,0)),INDEX(女子登録情報!$K:$K,MATCH($A286,女子登録情報!$O:$O,0))))</f>
        <v/>
      </c>
      <c r="F286" s="36" t="str">
        <f t="shared" si="4"/>
        <v/>
      </c>
      <c r="G286" s="36" t="str">
        <f>IF($A286="","",IF($A286&lt;200000000,INDEX(男子登録情報!$H:$H,MATCH($A286,男子登録情報!$O:$O,0)),INDEX(女子登録情報!$H:$H,MATCH($A286,女子登録情報!$O:$O,0))))</f>
        <v/>
      </c>
      <c r="H286" s="36" t="str">
        <f>IF($A286="","",IF($A286&lt;200000000,INDEX(男子登録情報!$B:$B,MATCH($A286,男子登録情報!$O:$O,0)),INDEX(女子登録情報!$B:$B,MATCH($A286,女子登録情報!$O:$O,0))))</f>
        <v/>
      </c>
      <c r="K286" s="36" t="str">
        <f>IF($A286="","",IF($A286&lt;200000000,INDEX(男子登録情報!$A:$A,MATCH($A286,男子登録情報!$O:$O,0)),INDEX(女子登録情報!$A:$A,MATCH($A286,女子登録情報!$O:$O,0))))</f>
        <v/>
      </c>
      <c r="L286" s="36" t="str">
        <f>IF($A286="","",INDEX(元マスター!$C:$C,MATCH($P286,元マスター!$AC:$AC,0)))&amp;""</f>
        <v/>
      </c>
      <c r="M286" s="36" t="str">
        <f>IF($A286="","",INDEX(元マスター!$D:$D,MATCH($P286,元マスター!$AC:$AC,0)))&amp;""</f>
        <v/>
      </c>
      <c r="N286" s="36" t="str">
        <f>IF($A286="","",INDEX(元マスター!$E:$E,MATCH($P286,元マスター!$AC:$AC,0)))&amp;""</f>
        <v/>
      </c>
      <c r="P286" s="36" t="str" cm="1">
        <f t="array" ref="P286">IFERROR(INDEX(元マスター!$AC:$AC,SMALL(IF(元マスター!$A$1:$A$400&lt;&gt;"",ROW($A$1:$A$400)),ROW())),"")</f>
        <v/>
      </c>
    </row>
    <row r="287" spans="1:16">
      <c r="A287" s="36" t="str" cm="1">
        <f t="array" ref="A287">IFERROR(INDEX(元マスター!$A:$A,SMALL(IF(元マスター!$A$1:$A$400&lt;&gt;"",ROW($A$1:$A$400)),ROW())),"")</f>
        <v/>
      </c>
      <c r="B287" s="36" t="str">
        <f>IF($A287="","",IF($A287&lt;200000000,INDEX(男子登録情報!$L:$L,MATCH($A287,男子登録情報!$O:$O,0)),INDEX(女子登録情報!$L:$L,MATCH($A287,女子登録情報!$O:$O,0))))</f>
        <v/>
      </c>
      <c r="C287" s="36" t="str">
        <f>IF($A287="","",IF($A287&lt;200000000,INDEX(男子登録情報!$E:$E,MATCH($A287,男子登録情報!$O:$O,0)),INDEX(女子登録情報!$E:$E,MATCH($A287,女子登録情報!$O:$O,0))))</f>
        <v/>
      </c>
      <c r="D287" s="36" t="str">
        <f>IF($A287="","",IF($A287&lt;200000000,INDEX(男子登録情報!$N:$N,MATCH($A287,男子登録情報!$O:$O,0)),INDEX(女子登録情報!$N:$N,MATCH($A287,女子登録情報!$O:$O,0))))</f>
        <v/>
      </c>
      <c r="E287" s="36" t="str">
        <f>IF($A287="","",IF($A287&lt;200000000,INDEX(男子登録情報!$K:$K,MATCH($A287,男子登録情報!$O:$O,0)),INDEX(女子登録情報!$K:$K,MATCH($A287,女子登録情報!$O:$O,0))))</f>
        <v/>
      </c>
      <c r="F287" s="36" t="str">
        <f t="shared" si="4"/>
        <v/>
      </c>
      <c r="G287" s="36" t="str">
        <f>IF($A287="","",IF($A287&lt;200000000,INDEX(男子登録情報!$H:$H,MATCH($A287,男子登録情報!$O:$O,0)),INDEX(女子登録情報!$H:$H,MATCH($A287,女子登録情報!$O:$O,0))))</f>
        <v/>
      </c>
      <c r="H287" s="36" t="str">
        <f>IF($A287="","",IF($A287&lt;200000000,INDEX(男子登録情報!$B:$B,MATCH($A287,男子登録情報!$O:$O,0)),INDEX(女子登録情報!$B:$B,MATCH($A287,女子登録情報!$O:$O,0))))</f>
        <v/>
      </c>
      <c r="K287" s="36" t="str">
        <f>IF($A287="","",IF($A287&lt;200000000,INDEX(男子登録情報!$A:$A,MATCH($A287,男子登録情報!$O:$O,0)),INDEX(女子登録情報!$A:$A,MATCH($A287,女子登録情報!$O:$O,0))))</f>
        <v/>
      </c>
      <c r="L287" s="36" t="str">
        <f>IF($A287="","",INDEX(元マスター!$C:$C,MATCH($P287,元マスター!$AC:$AC,0)))&amp;""</f>
        <v/>
      </c>
      <c r="M287" s="36" t="str">
        <f>IF($A287="","",INDEX(元マスター!$D:$D,MATCH($P287,元マスター!$AC:$AC,0)))&amp;""</f>
        <v/>
      </c>
      <c r="N287" s="36" t="str">
        <f>IF($A287="","",INDEX(元マスター!$E:$E,MATCH($P287,元マスター!$AC:$AC,0)))&amp;""</f>
        <v/>
      </c>
      <c r="P287" s="36" t="str" cm="1">
        <f t="array" ref="P287">IFERROR(INDEX(元マスター!$AC:$AC,SMALL(IF(元マスター!$A$1:$A$400&lt;&gt;"",ROW($A$1:$A$400)),ROW())),"")</f>
        <v/>
      </c>
    </row>
    <row r="288" spans="1:16">
      <c r="A288" s="36" t="str" cm="1">
        <f t="array" ref="A288">IFERROR(INDEX(元マスター!$A:$A,SMALL(IF(元マスター!$A$1:$A$400&lt;&gt;"",ROW($A$1:$A$400)),ROW())),"")</f>
        <v/>
      </c>
      <c r="B288" s="36" t="str">
        <f>IF($A288="","",IF($A288&lt;200000000,INDEX(男子登録情報!$L:$L,MATCH($A288,男子登録情報!$O:$O,0)),INDEX(女子登録情報!$L:$L,MATCH($A288,女子登録情報!$O:$O,0))))</f>
        <v/>
      </c>
      <c r="C288" s="36" t="str">
        <f>IF($A288="","",IF($A288&lt;200000000,INDEX(男子登録情報!$E:$E,MATCH($A288,男子登録情報!$O:$O,0)),INDEX(女子登録情報!$E:$E,MATCH($A288,女子登録情報!$O:$O,0))))</f>
        <v/>
      </c>
      <c r="D288" s="36" t="str">
        <f>IF($A288="","",IF($A288&lt;200000000,INDEX(男子登録情報!$N:$N,MATCH($A288,男子登録情報!$O:$O,0)),INDEX(女子登録情報!$N:$N,MATCH($A288,女子登録情報!$O:$O,0))))</f>
        <v/>
      </c>
      <c r="E288" s="36" t="str">
        <f>IF($A288="","",IF($A288&lt;200000000,INDEX(男子登録情報!$K:$K,MATCH($A288,男子登録情報!$O:$O,0)),INDEX(女子登録情報!$K:$K,MATCH($A288,女子登録情報!$O:$O,0))))</f>
        <v/>
      </c>
      <c r="F288" s="36" t="str">
        <f t="shared" si="4"/>
        <v/>
      </c>
      <c r="G288" s="36" t="str">
        <f>IF($A288="","",IF($A288&lt;200000000,INDEX(男子登録情報!$H:$H,MATCH($A288,男子登録情報!$O:$O,0)),INDEX(女子登録情報!$H:$H,MATCH($A288,女子登録情報!$O:$O,0))))</f>
        <v/>
      </c>
      <c r="H288" s="36" t="str">
        <f>IF($A288="","",IF($A288&lt;200000000,INDEX(男子登録情報!$B:$B,MATCH($A288,男子登録情報!$O:$O,0)),INDEX(女子登録情報!$B:$B,MATCH($A288,女子登録情報!$O:$O,0))))</f>
        <v/>
      </c>
      <c r="K288" s="36" t="str">
        <f>IF($A288="","",IF($A288&lt;200000000,INDEX(男子登録情報!$A:$A,MATCH($A288,男子登録情報!$O:$O,0)),INDEX(女子登録情報!$A:$A,MATCH($A288,女子登録情報!$O:$O,0))))</f>
        <v/>
      </c>
      <c r="L288" s="36" t="str">
        <f>IF($A288="","",INDEX(元マスター!$C:$C,MATCH($P288,元マスター!$AC:$AC,0)))&amp;""</f>
        <v/>
      </c>
      <c r="M288" s="36" t="str">
        <f>IF($A288="","",INDEX(元マスター!$D:$D,MATCH($P288,元マスター!$AC:$AC,0)))&amp;""</f>
        <v/>
      </c>
      <c r="N288" s="36" t="str">
        <f>IF($A288="","",INDEX(元マスター!$E:$E,MATCH($P288,元マスター!$AC:$AC,0)))&amp;""</f>
        <v/>
      </c>
      <c r="P288" s="36" t="str" cm="1">
        <f t="array" ref="P288">IFERROR(INDEX(元マスター!$AC:$AC,SMALL(IF(元マスター!$A$1:$A$400&lt;&gt;"",ROW($A$1:$A$400)),ROW())),"")</f>
        <v/>
      </c>
    </row>
    <row r="289" spans="1:16">
      <c r="A289" s="36" t="str" cm="1">
        <f t="array" ref="A289">IFERROR(INDEX(元マスター!$A:$A,SMALL(IF(元マスター!$A$1:$A$400&lt;&gt;"",ROW($A$1:$A$400)),ROW())),"")</f>
        <v/>
      </c>
      <c r="B289" s="36" t="str">
        <f>IF($A289="","",IF($A289&lt;200000000,INDEX(男子登録情報!$L:$L,MATCH($A289,男子登録情報!$O:$O,0)),INDEX(女子登録情報!$L:$L,MATCH($A289,女子登録情報!$O:$O,0))))</f>
        <v/>
      </c>
      <c r="C289" s="36" t="str">
        <f>IF($A289="","",IF($A289&lt;200000000,INDEX(男子登録情報!$E:$E,MATCH($A289,男子登録情報!$O:$O,0)),INDEX(女子登録情報!$E:$E,MATCH($A289,女子登録情報!$O:$O,0))))</f>
        <v/>
      </c>
      <c r="D289" s="36" t="str">
        <f>IF($A289="","",IF($A289&lt;200000000,INDEX(男子登録情報!$N:$N,MATCH($A289,男子登録情報!$O:$O,0)),INDEX(女子登録情報!$N:$N,MATCH($A289,女子登録情報!$O:$O,0))))</f>
        <v/>
      </c>
      <c r="E289" s="36" t="str">
        <f>IF($A289="","",IF($A289&lt;200000000,INDEX(男子登録情報!$K:$K,MATCH($A289,男子登録情報!$O:$O,0)),INDEX(女子登録情報!$K:$K,MATCH($A289,女子登録情報!$O:$O,0))))</f>
        <v/>
      </c>
      <c r="F289" s="36" t="str">
        <f t="shared" si="4"/>
        <v/>
      </c>
      <c r="G289" s="36" t="str">
        <f>IF($A289="","",IF($A289&lt;200000000,INDEX(男子登録情報!$H:$H,MATCH($A289,男子登録情報!$O:$O,0)),INDEX(女子登録情報!$H:$H,MATCH($A289,女子登録情報!$O:$O,0))))</f>
        <v/>
      </c>
      <c r="H289" s="36" t="str">
        <f>IF($A289="","",IF($A289&lt;200000000,INDEX(男子登録情報!$B:$B,MATCH($A289,男子登録情報!$O:$O,0)),INDEX(女子登録情報!$B:$B,MATCH($A289,女子登録情報!$O:$O,0))))</f>
        <v/>
      </c>
      <c r="K289" s="36" t="str">
        <f>IF($A289="","",IF($A289&lt;200000000,INDEX(男子登録情報!$A:$A,MATCH($A289,男子登録情報!$O:$O,0)),INDEX(女子登録情報!$A:$A,MATCH($A289,女子登録情報!$O:$O,0))))</f>
        <v/>
      </c>
      <c r="L289" s="36" t="str">
        <f>IF($A289="","",INDEX(元マスター!$C:$C,MATCH($P289,元マスター!$AC:$AC,0)))&amp;""</f>
        <v/>
      </c>
      <c r="M289" s="36" t="str">
        <f>IF($A289="","",INDEX(元マスター!$D:$D,MATCH($P289,元マスター!$AC:$AC,0)))&amp;""</f>
        <v/>
      </c>
      <c r="N289" s="36" t="str">
        <f>IF($A289="","",INDEX(元マスター!$E:$E,MATCH($P289,元マスター!$AC:$AC,0)))&amp;""</f>
        <v/>
      </c>
      <c r="P289" s="36" t="str" cm="1">
        <f t="array" ref="P289">IFERROR(INDEX(元マスター!$AC:$AC,SMALL(IF(元マスター!$A$1:$A$400&lt;&gt;"",ROW($A$1:$A$400)),ROW())),"")</f>
        <v/>
      </c>
    </row>
    <row r="290" spans="1:16">
      <c r="A290" s="36" t="str" cm="1">
        <f t="array" ref="A290">IFERROR(INDEX(元マスター!$A:$A,SMALL(IF(元マスター!$A$1:$A$400&lt;&gt;"",ROW($A$1:$A$400)),ROW())),"")</f>
        <v/>
      </c>
      <c r="B290" s="36" t="str">
        <f>IF($A290="","",IF($A290&lt;200000000,INDEX(男子登録情報!$L:$L,MATCH($A290,男子登録情報!$O:$O,0)),INDEX(女子登録情報!$L:$L,MATCH($A290,女子登録情報!$O:$O,0))))</f>
        <v/>
      </c>
      <c r="C290" s="36" t="str">
        <f>IF($A290="","",IF($A290&lt;200000000,INDEX(男子登録情報!$E:$E,MATCH($A290,男子登録情報!$O:$O,0)),INDEX(女子登録情報!$E:$E,MATCH($A290,女子登録情報!$O:$O,0))))</f>
        <v/>
      </c>
      <c r="D290" s="36" t="str">
        <f>IF($A290="","",IF($A290&lt;200000000,INDEX(男子登録情報!$N:$N,MATCH($A290,男子登録情報!$O:$O,0)),INDEX(女子登録情報!$N:$N,MATCH($A290,女子登録情報!$O:$O,0))))</f>
        <v/>
      </c>
      <c r="E290" s="36" t="str">
        <f>IF($A290="","",IF($A290&lt;200000000,INDEX(男子登録情報!$K:$K,MATCH($A290,男子登録情報!$O:$O,0)),INDEX(女子登録情報!$K:$K,MATCH($A290,女子登録情報!$O:$O,0))))</f>
        <v/>
      </c>
      <c r="F290" s="36" t="str">
        <f t="shared" si="4"/>
        <v/>
      </c>
      <c r="G290" s="36" t="str">
        <f>IF($A290="","",IF($A290&lt;200000000,INDEX(男子登録情報!$H:$H,MATCH($A290,男子登録情報!$O:$O,0)),INDEX(女子登録情報!$H:$H,MATCH($A290,女子登録情報!$O:$O,0))))</f>
        <v/>
      </c>
      <c r="H290" s="36" t="str">
        <f>IF($A290="","",IF($A290&lt;200000000,INDEX(男子登録情報!$B:$B,MATCH($A290,男子登録情報!$O:$O,0)),INDEX(女子登録情報!$B:$B,MATCH($A290,女子登録情報!$O:$O,0))))</f>
        <v/>
      </c>
      <c r="K290" s="36" t="str">
        <f>IF($A290="","",IF($A290&lt;200000000,INDEX(男子登録情報!$A:$A,MATCH($A290,男子登録情報!$O:$O,0)),INDEX(女子登録情報!$A:$A,MATCH($A290,女子登録情報!$O:$O,0))))</f>
        <v/>
      </c>
      <c r="L290" s="36" t="str">
        <f>IF($A290="","",INDEX(元マスター!$C:$C,MATCH($P290,元マスター!$AC:$AC,0)))&amp;""</f>
        <v/>
      </c>
      <c r="M290" s="36" t="str">
        <f>IF($A290="","",INDEX(元マスター!$D:$D,MATCH($P290,元マスター!$AC:$AC,0)))&amp;""</f>
        <v/>
      </c>
      <c r="N290" s="36" t="str">
        <f>IF($A290="","",INDEX(元マスター!$E:$E,MATCH($P290,元マスター!$AC:$AC,0)))&amp;""</f>
        <v/>
      </c>
      <c r="P290" s="36" t="str" cm="1">
        <f t="array" ref="P290">IFERROR(INDEX(元マスター!$AC:$AC,SMALL(IF(元マスター!$A$1:$A$400&lt;&gt;"",ROW($A$1:$A$400)),ROW())),"")</f>
        <v/>
      </c>
    </row>
    <row r="291" spans="1:16">
      <c r="A291" s="36" t="str" cm="1">
        <f t="array" ref="A291">IFERROR(INDEX(元マスター!$A:$A,SMALL(IF(元マスター!$A$1:$A$400&lt;&gt;"",ROW($A$1:$A$400)),ROW())),"")</f>
        <v/>
      </c>
      <c r="B291" s="36" t="str">
        <f>IF($A291="","",IF($A291&lt;200000000,INDEX(男子登録情報!$L:$L,MATCH($A291,男子登録情報!$O:$O,0)),INDEX(女子登録情報!$L:$L,MATCH($A291,女子登録情報!$O:$O,0))))</f>
        <v/>
      </c>
      <c r="C291" s="36" t="str">
        <f>IF($A291="","",IF($A291&lt;200000000,INDEX(男子登録情報!$E:$E,MATCH($A291,男子登録情報!$O:$O,0)),INDEX(女子登録情報!$E:$E,MATCH($A291,女子登録情報!$O:$O,0))))</f>
        <v/>
      </c>
      <c r="D291" s="36" t="str">
        <f>IF($A291="","",IF($A291&lt;200000000,INDEX(男子登録情報!$N:$N,MATCH($A291,男子登録情報!$O:$O,0)),INDEX(女子登録情報!$N:$N,MATCH($A291,女子登録情報!$O:$O,0))))</f>
        <v/>
      </c>
      <c r="E291" s="36" t="str">
        <f>IF($A291="","",IF($A291&lt;200000000,INDEX(男子登録情報!$K:$K,MATCH($A291,男子登録情報!$O:$O,0)),INDEX(女子登録情報!$K:$K,MATCH($A291,女子登録情報!$O:$O,0))))</f>
        <v/>
      </c>
      <c r="F291" s="36" t="str">
        <f t="shared" si="4"/>
        <v/>
      </c>
      <c r="G291" s="36" t="str">
        <f>IF($A291="","",IF($A291&lt;200000000,INDEX(男子登録情報!$H:$H,MATCH($A291,男子登録情報!$O:$O,0)),INDEX(女子登録情報!$H:$H,MATCH($A291,女子登録情報!$O:$O,0))))</f>
        <v/>
      </c>
      <c r="H291" s="36" t="str">
        <f>IF($A291="","",IF($A291&lt;200000000,INDEX(男子登録情報!$B:$B,MATCH($A291,男子登録情報!$O:$O,0)),INDEX(女子登録情報!$B:$B,MATCH($A291,女子登録情報!$O:$O,0))))</f>
        <v/>
      </c>
      <c r="K291" s="36" t="str">
        <f>IF($A291="","",IF($A291&lt;200000000,INDEX(男子登録情報!$A:$A,MATCH($A291,男子登録情報!$O:$O,0)),INDEX(女子登録情報!$A:$A,MATCH($A291,女子登録情報!$O:$O,0))))</f>
        <v/>
      </c>
      <c r="L291" s="36" t="str">
        <f>IF($A291="","",INDEX(元マスター!$C:$C,MATCH($P291,元マスター!$AC:$AC,0)))&amp;""</f>
        <v/>
      </c>
      <c r="M291" s="36" t="str">
        <f>IF($A291="","",INDEX(元マスター!$D:$D,MATCH($P291,元マスター!$AC:$AC,0)))&amp;""</f>
        <v/>
      </c>
      <c r="N291" s="36" t="str">
        <f>IF($A291="","",INDEX(元マスター!$E:$E,MATCH($P291,元マスター!$AC:$AC,0)))&amp;""</f>
        <v/>
      </c>
      <c r="P291" s="36" t="str" cm="1">
        <f t="array" ref="P291">IFERROR(INDEX(元マスター!$AC:$AC,SMALL(IF(元マスター!$A$1:$A$400&lt;&gt;"",ROW($A$1:$A$400)),ROW())),"")</f>
        <v/>
      </c>
    </row>
    <row r="292" spans="1:16">
      <c r="A292" s="36" t="str" cm="1">
        <f t="array" ref="A292">IFERROR(INDEX(元マスター!$A:$A,SMALL(IF(元マスター!$A$1:$A$400&lt;&gt;"",ROW($A$1:$A$400)),ROW())),"")</f>
        <v/>
      </c>
      <c r="B292" s="36" t="str">
        <f>IF($A292="","",IF($A292&lt;200000000,INDEX(男子登録情報!$L:$L,MATCH($A292,男子登録情報!$O:$O,0)),INDEX(女子登録情報!$L:$L,MATCH($A292,女子登録情報!$O:$O,0))))</f>
        <v/>
      </c>
      <c r="C292" s="36" t="str">
        <f>IF($A292="","",IF($A292&lt;200000000,INDEX(男子登録情報!$E:$E,MATCH($A292,男子登録情報!$O:$O,0)),INDEX(女子登録情報!$E:$E,MATCH($A292,女子登録情報!$O:$O,0))))</f>
        <v/>
      </c>
      <c r="D292" s="36" t="str">
        <f>IF($A292="","",IF($A292&lt;200000000,INDEX(男子登録情報!$N:$N,MATCH($A292,男子登録情報!$O:$O,0)),INDEX(女子登録情報!$N:$N,MATCH($A292,女子登録情報!$O:$O,0))))</f>
        <v/>
      </c>
      <c r="E292" s="36" t="str">
        <f>IF($A292="","",IF($A292&lt;200000000,INDEX(男子登録情報!$K:$K,MATCH($A292,男子登録情報!$O:$O,0)),INDEX(女子登録情報!$K:$K,MATCH($A292,女子登録情報!$O:$O,0))))</f>
        <v/>
      </c>
      <c r="F292" s="36" t="str">
        <f t="shared" si="4"/>
        <v/>
      </c>
      <c r="G292" s="36" t="str">
        <f>IF($A292="","",IF($A292&lt;200000000,INDEX(男子登録情報!$H:$H,MATCH($A292,男子登録情報!$O:$O,0)),INDEX(女子登録情報!$H:$H,MATCH($A292,女子登録情報!$O:$O,0))))</f>
        <v/>
      </c>
      <c r="H292" s="36" t="str">
        <f>IF($A292="","",IF($A292&lt;200000000,INDEX(男子登録情報!$B:$B,MATCH($A292,男子登録情報!$O:$O,0)),INDEX(女子登録情報!$B:$B,MATCH($A292,女子登録情報!$O:$O,0))))</f>
        <v/>
      </c>
      <c r="K292" s="36" t="str">
        <f>IF($A292="","",IF($A292&lt;200000000,INDEX(男子登録情報!$A:$A,MATCH($A292,男子登録情報!$O:$O,0)),INDEX(女子登録情報!$A:$A,MATCH($A292,女子登録情報!$O:$O,0))))</f>
        <v/>
      </c>
      <c r="L292" s="36" t="str">
        <f>IF($A292="","",INDEX(元マスター!$C:$C,MATCH($P292,元マスター!$AC:$AC,0)))&amp;""</f>
        <v/>
      </c>
      <c r="M292" s="36" t="str">
        <f>IF($A292="","",INDEX(元マスター!$D:$D,MATCH($P292,元マスター!$AC:$AC,0)))&amp;""</f>
        <v/>
      </c>
      <c r="N292" s="36" t="str">
        <f>IF($A292="","",INDEX(元マスター!$E:$E,MATCH($P292,元マスター!$AC:$AC,0)))&amp;""</f>
        <v/>
      </c>
      <c r="P292" s="36" t="str" cm="1">
        <f t="array" ref="P292">IFERROR(INDEX(元マスター!$AC:$AC,SMALL(IF(元マスター!$A$1:$A$400&lt;&gt;"",ROW($A$1:$A$400)),ROW())),"")</f>
        <v/>
      </c>
    </row>
    <row r="293" spans="1:16">
      <c r="A293" s="36" t="str" cm="1">
        <f t="array" ref="A293">IFERROR(INDEX(元マスター!$A:$A,SMALL(IF(元マスター!$A$1:$A$400&lt;&gt;"",ROW($A$1:$A$400)),ROW())),"")</f>
        <v/>
      </c>
      <c r="B293" s="36" t="str">
        <f>IF($A293="","",IF($A293&lt;200000000,INDEX(男子登録情報!$L:$L,MATCH($A293,男子登録情報!$O:$O,0)),INDEX(女子登録情報!$L:$L,MATCH($A293,女子登録情報!$O:$O,0))))</f>
        <v/>
      </c>
      <c r="C293" s="36" t="str">
        <f>IF($A293="","",IF($A293&lt;200000000,INDEX(男子登録情報!$E:$E,MATCH($A293,男子登録情報!$O:$O,0)),INDEX(女子登録情報!$E:$E,MATCH($A293,女子登録情報!$O:$O,0))))</f>
        <v/>
      </c>
      <c r="D293" s="36" t="str">
        <f>IF($A293="","",IF($A293&lt;200000000,INDEX(男子登録情報!$N:$N,MATCH($A293,男子登録情報!$O:$O,0)),INDEX(女子登録情報!$N:$N,MATCH($A293,女子登録情報!$O:$O,0))))</f>
        <v/>
      </c>
      <c r="E293" s="36" t="str">
        <f>IF($A293="","",IF($A293&lt;200000000,INDEX(男子登録情報!$K:$K,MATCH($A293,男子登録情報!$O:$O,0)),INDEX(女子登録情報!$K:$K,MATCH($A293,女子登録情報!$O:$O,0))))</f>
        <v/>
      </c>
      <c r="F293" s="36" t="str">
        <f t="shared" si="4"/>
        <v/>
      </c>
      <c r="G293" s="36" t="str">
        <f>IF($A293="","",IF($A293&lt;200000000,INDEX(男子登録情報!$H:$H,MATCH($A293,男子登録情報!$O:$O,0)),INDEX(女子登録情報!$H:$H,MATCH($A293,女子登録情報!$O:$O,0))))</f>
        <v/>
      </c>
      <c r="H293" s="36" t="str">
        <f>IF($A293="","",IF($A293&lt;200000000,INDEX(男子登録情報!$B:$B,MATCH($A293,男子登録情報!$O:$O,0)),INDEX(女子登録情報!$B:$B,MATCH($A293,女子登録情報!$O:$O,0))))</f>
        <v/>
      </c>
      <c r="K293" s="36" t="str">
        <f>IF($A293="","",IF($A293&lt;200000000,INDEX(男子登録情報!$A:$A,MATCH($A293,男子登録情報!$O:$O,0)),INDEX(女子登録情報!$A:$A,MATCH($A293,女子登録情報!$O:$O,0))))</f>
        <v/>
      </c>
      <c r="L293" s="36" t="str">
        <f>IF($A293="","",INDEX(元マスター!$C:$C,MATCH($P293,元マスター!$AC:$AC,0)))&amp;""</f>
        <v/>
      </c>
      <c r="M293" s="36" t="str">
        <f>IF($A293="","",INDEX(元マスター!$D:$D,MATCH($P293,元マスター!$AC:$AC,0)))&amp;""</f>
        <v/>
      </c>
      <c r="N293" s="36" t="str">
        <f>IF($A293="","",INDEX(元マスター!$E:$E,MATCH($P293,元マスター!$AC:$AC,0)))&amp;""</f>
        <v/>
      </c>
      <c r="P293" s="36" t="str" cm="1">
        <f t="array" ref="P293">IFERROR(INDEX(元マスター!$AC:$AC,SMALL(IF(元マスター!$A$1:$A$400&lt;&gt;"",ROW($A$1:$A$400)),ROW())),"")</f>
        <v/>
      </c>
    </row>
    <row r="294" spans="1:16">
      <c r="A294" s="36" t="str" cm="1">
        <f t="array" ref="A294">IFERROR(INDEX(元マスター!$A:$A,SMALL(IF(元マスター!$A$1:$A$400&lt;&gt;"",ROW($A$1:$A$400)),ROW())),"")</f>
        <v/>
      </c>
      <c r="B294" s="36" t="str">
        <f>IF($A294="","",IF($A294&lt;200000000,INDEX(男子登録情報!$L:$L,MATCH($A294,男子登録情報!$O:$O,0)),INDEX(女子登録情報!$L:$L,MATCH($A294,女子登録情報!$O:$O,0))))</f>
        <v/>
      </c>
      <c r="C294" s="36" t="str">
        <f>IF($A294="","",IF($A294&lt;200000000,INDEX(男子登録情報!$E:$E,MATCH($A294,男子登録情報!$O:$O,0)),INDEX(女子登録情報!$E:$E,MATCH($A294,女子登録情報!$O:$O,0))))</f>
        <v/>
      </c>
      <c r="D294" s="36" t="str">
        <f>IF($A294="","",IF($A294&lt;200000000,INDEX(男子登録情報!$N:$N,MATCH($A294,男子登録情報!$O:$O,0)),INDEX(女子登録情報!$N:$N,MATCH($A294,女子登録情報!$O:$O,0))))</f>
        <v/>
      </c>
      <c r="E294" s="36" t="str">
        <f>IF($A294="","",IF($A294&lt;200000000,INDEX(男子登録情報!$K:$K,MATCH($A294,男子登録情報!$O:$O,0)),INDEX(女子登録情報!$K:$K,MATCH($A294,女子登録情報!$O:$O,0))))</f>
        <v/>
      </c>
      <c r="F294" s="36" t="str">
        <f t="shared" si="4"/>
        <v/>
      </c>
      <c r="G294" s="36" t="str">
        <f>IF($A294="","",IF($A294&lt;200000000,INDEX(男子登録情報!$H:$H,MATCH($A294,男子登録情報!$O:$O,0)),INDEX(女子登録情報!$H:$H,MATCH($A294,女子登録情報!$O:$O,0))))</f>
        <v/>
      </c>
      <c r="H294" s="36" t="str">
        <f>IF($A294="","",IF($A294&lt;200000000,INDEX(男子登録情報!$B:$B,MATCH($A294,男子登録情報!$O:$O,0)),INDEX(女子登録情報!$B:$B,MATCH($A294,女子登録情報!$O:$O,0))))</f>
        <v/>
      </c>
      <c r="K294" s="36" t="str">
        <f>IF($A294="","",IF($A294&lt;200000000,INDEX(男子登録情報!$A:$A,MATCH($A294,男子登録情報!$O:$O,0)),INDEX(女子登録情報!$A:$A,MATCH($A294,女子登録情報!$O:$O,0))))</f>
        <v/>
      </c>
      <c r="L294" s="36" t="str">
        <f>IF($A294="","",INDEX(元マスター!$C:$C,MATCH($P294,元マスター!$AC:$AC,0)))&amp;""</f>
        <v/>
      </c>
      <c r="M294" s="36" t="str">
        <f>IF($A294="","",INDEX(元マスター!$D:$D,MATCH($P294,元マスター!$AC:$AC,0)))&amp;""</f>
        <v/>
      </c>
      <c r="N294" s="36" t="str">
        <f>IF($A294="","",INDEX(元マスター!$E:$E,MATCH($P294,元マスター!$AC:$AC,0)))&amp;""</f>
        <v/>
      </c>
      <c r="P294" s="36" t="str" cm="1">
        <f t="array" ref="P294">IFERROR(INDEX(元マスター!$AC:$AC,SMALL(IF(元マスター!$A$1:$A$400&lt;&gt;"",ROW($A$1:$A$400)),ROW())),"")</f>
        <v/>
      </c>
    </row>
    <row r="295" spans="1:16">
      <c r="A295" s="36" t="str" cm="1">
        <f t="array" ref="A295">IFERROR(INDEX(元マスター!$A:$A,SMALL(IF(元マスター!$A$1:$A$400&lt;&gt;"",ROW($A$1:$A$400)),ROW())),"")</f>
        <v/>
      </c>
      <c r="B295" s="36" t="str">
        <f>IF($A295="","",IF($A295&lt;200000000,INDEX(男子登録情報!$L:$L,MATCH($A295,男子登録情報!$O:$O,0)),INDEX(女子登録情報!$L:$L,MATCH($A295,女子登録情報!$O:$O,0))))</f>
        <v/>
      </c>
      <c r="C295" s="36" t="str">
        <f>IF($A295="","",IF($A295&lt;200000000,INDEX(男子登録情報!$E:$E,MATCH($A295,男子登録情報!$O:$O,0)),INDEX(女子登録情報!$E:$E,MATCH($A295,女子登録情報!$O:$O,0))))</f>
        <v/>
      </c>
      <c r="D295" s="36" t="str">
        <f>IF($A295="","",IF($A295&lt;200000000,INDEX(男子登録情報!$N:$N,MATCH($A295,男子登録情報!$O:$O,0)),INDEX(女子登録情報!$N:$N,MATCH($A295,女子登録情報!$O:$O,0))))</f>
        <v/>
      </c>
      <c r="E295" s="36" t="str">
        <f>IF($A295="","",IF($A295&lt;200000000,INDEX(男子登録情報!$K:$K,MATCH($A295,男子登録情報!$O:$O,0)),INDEX(女子登録情報!$K:$K,MATCH($A295,女子登録情報!$O:$O,0))))</f>
        <v/>
      </c>
      <c r="F295" s="36" t="str">
        <f t="shared" si="4"/>
        <v/>
      </c>
      <c r="G295" s="36" t="str">
        <f>IF($A295="","",IF($A295&lt;200000000,INDEX(男子登録情報!$H:$H,MATCH($A295,男子登録情報!$O:$O,0)),INDEX(女子登録情報!$H:$H,MATCH($A295,女子登録情報!$O:$O,0))))</f>
        <v/>
      </c>
      <c r="H295" s="36" t="str">
        <f>IF($A295="","",IF($A295&lt;200000000,INDEX(男子登録情報!$B:$B,MATCH($A295,男子登録情報!$O:$O,0)),INDEX(女子登録情報!$B:$B,MATCH($A295,女子登録情報!$O:$O,0))))</f>
        <v/>
      </c>
      <c r="K295" s="36" t="str">
        <f>IF($A295="","",IF($A295&lt;200000000,INDEX(男子登録情報!$A:$A,MATCH($A295,男子登録情報!$O:$O,0)),INDEX(女子登録情報!$A:$A,MATCH($A295,女子登録情報!$O:$O,0))))</f>
        <v/>
      </c>
      <c r="L295" s="36" t="str">
        <f>IF($A295="","",INDEX(元マスター!$C:$C,MATCH($P295,元マスター!$AC:$AC,0)))&amp;""</f>
        <v/>
      </c>
      <c r="M295" s="36" t="str">
        <f>IF($A295="","",INDEX(元マスター!$D:$D,MATCH($P295,元マスター!$AC:$AC,0)))&amp;""</f>
        <v/>
      </c>
      <c r="N295" s="36" t="str">
        <f>IF($A295="","",INDEX(元マスター!$E:$E,MATCH($P295,元マスター!$AC:$AC,0)))&amp;""</f>
        <v/>
      </c>
      <c r="P295" s="36" t="str" cm="1">
        <f t="array" ref="P295">IFERROR(INDEX(元マスター!$AC:$AC,SMALL(IF(元マスター!$A$1:$A$400&lt;&gt;"",ROW($A$1:$A$400)),ROW())),"")</f>
        <v/>
      </c>
    </row>
    <row r="296" spans="1:16">
      <c r="A296" s="36" t="str" cm="1">
        <f t="array" ref="A296">IFERROR(INDEX(元マスター!$A:$A,SMALL(IF(元マスター!$A$1:$A$400&lt;&gt;"",ROW($A$1:$A$400)),ROW())),"")</f>
        <v/>
      </c>
      <c r="B296" s="36" t="str">
        <f>IF($A296="","",IF($A296&lt;200000000,INDEX(男子登録情報!$L:$L,MATCH($A296,男子登録情報!$O:$O,0)),INDEX(女子登録情報!$L:$L,MATCH($A296,女子登録情報!$O:$O,0))))</f>
        <v/>
      </c>
      <c r="C296" s="36" t="str">
        <f>IF($A296="","",IF($A296&lt;200000000,INDEX(男子登録情報!$E:$E,MATCH($A296,男子登録情報!$O:$O,0)),INDEX(女子登録情報!$E:$E,MATCH($A296,女子登録情報!$O:$O,0))))</f>
        <v/>
      </c>
      <c r="D296" s="36" t="str">
        <f>IF($A296="","",IF($A296&lt;200000000,INDEX(男子登録情報!$N:$N,MATCH($A296,男子登録情報!$O:$O,0)),INDEX(女子登録情報!$N:$N,MATCH($A296,女子登録情報!$O:$O,0))))</f>
        <v/>
      </c>
      <c r="E296" s="36" t="str">
        <f>IF($A296="","",IF($A296&lt;200000000,INDEX(男子登録情報!$K:$K,MATCH($A296,男子登録情報!$O:$O,0)),INDEX(女子登録情報!$K:$K,MATCH($A296,女子登録情報!$O:$O,0))))</f>
        <v/>
      </c>
      <c r="F296" s="36" t="str">
        <f t="shared" si="4"/>
        <v/>
      </c>
      <c r="G296" s="36" t="str">
        <f>IF($A296="","",IF($A296&lt;200000000,INDEX(男子登録情報!$H:$H,MATCH($A296,男子登録情報!$O:$O,0)),INDEX(女子登録情報!$H:$H,MATCH($A296,女子登録情報!$O:$O,0))))</f>
        <v/>
      </c>
      <c r="H296" s="36" t="str">
        <f>IF($A296="","",IF($A296&lt;200000000,INDEX(男子登録情報!$B:$B,MATCH($A296,男子登録情報!$O:$O,0)),INDEX(女子登録情報!$B:$B,MATCH($A296,女子登録情報!$O:$O,0))))</f>
        <v/>
      </c>
      <c r="K296" s="36" t="str">
        <f>IF($A296="","",IF($A296&lt;200000000,INDEX(男子登録情報!$A:$A,MATCH($A296,男子登録情報!$O:$O,0)),INDEX(女子登録情報!$A:$A,MATCH($A296,女子登録情報!$O:$O,0))))</f>
        <v/>
      </c>
      <c r="L296" s="36" t="str">
        <f>IF($A296="","",INDEX(元マスター!$C:$C,MATCH($P296,元マスター!$AC:$AC,0)))&amp;""</f>
        <v/>
      </c>
      <c r="M296" s="36" t="str">
        <f>IF($A296="","",INDEX(元マスター!$D:$D,MATCH($P296,元マスター!$AC:$AC,0)))&amp;""</f>
        <v/>
      </c>
      <c r="N296" s="36" t="str">
        <f>IF($A296="","",INDEX(元マスター!$E:$E,MATCH($P296,元マスター!$AC:$AC,0)))&amp;""</f>
        <v/>
      </c>
      <c r="P296" s="36" t="str" cm="1">
        <f t="array" ref="P296">IFERROR(INDEX(元マスター!$AC:$AC,SMALL(IF(元マスター!$A$1:$A$400&lt;&gt;"",ROW($A$1:$A$400)),ROW())),"")</f>
        <v/>
      </c>
    </row>
    <row r="297" spans="1:16">
      <c r="A297" s="36" t="str" cm="1">
        <f t="array" ref="A297">IFERROR(INDEX(元マスター!$A:$A,SMALL(IF(元マスター!$A$1:$A$400&lt;&gt;"",ROW($A$1:$A$400)),ROW())),"")</f>
        <v/>
      </c>
      <c r="B297" s="36" t="str">
        <f>IF($A297="","",IF($A297&lt;200000000,INDEX(男子登録情報!$L:$L,MATCH($A297,男子登録情報!$O:$O,0)),INDEX(女子登録情報!$L:$L,MATCH($A297,女子登録情報!$O:$O,0))))</f>
        <v/>
      </c>
      <c r="C297" s="36" t="str">
        <f>IF($A297="","",IF($A297&lt;200000000,INDEX(男子登録情報!$E:$E,MATCH($A297,男子登録情報!$O:$O,0)),INDEX(女子登録情報!$E:$E,MATCH($A297,女子登録情報!$O:$O,0))))</f>
        <v/>
      </c>
      <c r="D297" s="36" t="str">
        <f>IF($A297="","",IF($A297&lt;200000000,INDEX(男子登録情報!$N:$N,MATCH($A297,男子登録情報!$O:$O,0)),INDEX(女子登録情報!$N:$N,MATCH($A297,女子登録情報!$O:$O,0))))</f>
        <v/>
      </c>
      <c r="E297" s="36" t="str">
        <f>IF($A297="","",IF($A297&lt;200000000,INDEX(男子登録情報!$K:$K,MATCH($A297,男子登録情報!$O:$O,0)),INDEX(女子登録情報!$K:$K,MATCH($A297,女子登録情報!$O:$O,0))))</f>
        <v/>
      </c>
      <c r="F297" s="36" t="str">
        <f t="shared" si="4"/>
        <v/>
      </c>
      <c r="G297" s="36" t="str">
        <f>IF($A297="","",IF($A297&lt;200000000,INDEX(男子登録情報!$H:$H,MATCH($A297,男子登録情報!$O:$O,0)),INDEX(女子登録情報!$H:$H,MATCH($A297,女子登録情報!$O:$O,0))))</f>
        <v/>
      </c>
      <c r="H297" s="36" t="str">
        <f>IF($A297="","",IF($A297&lt;200000000,INDEX(男子登録情報!$B:$B,MATCH($A297,男子登録情報!$O:$O,0)),INDEX(女子登録情報!$B:$B,MATCH($A297,女子登録情報!$O:$O,0))))</f>
        <v/>
      </c>
      <c r="K297" s="36" t="str">
        <f>IF($A297="","",IF($A297&lt;200000000,INDEX(男子登録情報!$A:$A,MATCH($A297,男子登録情報!$O:$O,0)),INDEX(女子登録情報!$A:$A,MATCH($A297,女子登録情報!$O:$O,0))))</f>
        <v/>
      </c>
      <c r="L297" s="36" t="str">
        <f>IF($A297="","",INDEX(元マスター!$C:$C,MATCH($P297,元マスター!$AC:$AC,0)))&amp;""</f>
        <v/>
      </c>
      <c r="M297" s="36" t="str">
        <f>IF($A297="","",INDEX(元マスター!$D:$D,MATCH($P297,元マスター!$AC:$AC,0)))&amp;""</f>
        <v/>
      </c>
      <c r="N297" s="36" t="str">
        <f>IF($A297="","",INDEX(元マスター!$E:$E,MATCH($P297,元マスター!$AC:$AC,0)))&amp;""</f>
        <v/>
      </c>
      <c r="P297" s="36" t="str" cm="1">
        <f t="array" ref="P297">IFERROR(INDEX(元マスター!$AC:$AC,SMALL(IF(元マスター!$A$1:$A$400&lt;&gt;"",ROW($A$1:$A$400)),ROW())),"")</f>
        <v/>
      </c>
    </row>
    <row r="298" spans="1:16">
      <c r="A298" s="36" t="str" cm="1">
        <f t="array" ref="A298">IFERROR(INDEX(元マスター!$A:$A,SMALL(IF(元マスター!$A$1:$A$400&lt;&gt;"",ROW($A$1:$A$400)),ROW())),"")</f>
        <v/>
      </c>
      <c r="B298" s="36" t="str">
        <f>IF($A298="","",IF($A298&lt;200000000,INDEX(男子登録情報!$L:$L,MATCH($A298,男子登録情報!$O:$O,0)),INDEX(女子登録情報!$L:$L,MATCH($A298,女子登録情報!$O:$O,0))))</f>
        <v/>
      </c>
      <c r="C298" s="36" t="str">
        <f>IF($A298="","",IF($A298&lt;200000000,INDEX(男子登録情報!$E:$E,MATCH($A298,男子登録情報!$O:$O,0)),INDEX(女子登録情報!$E:$E,MATCH($A298,女子登録情報!$O:$O,0))))</f>
        <v/>
      </c>
      <c r="D298" s="36" t="str">
        <f>IF($A298="","",IF($A298&lt;200000000,INDEX(男子登録情報!$N:$N,MATCH($A298,男子登録情報!$O:$O,0)),INDEX(女子登録情報!$N:$N,MATCH($A298,女子登録情報!$O:$O,0))))</f>
        <v/>
      </c>
      <c r="E298" s="36" t="str">
        <f>IF($A298="","",IF($A298&lt;200000000,INDEX(男子登録情報!$K:$K,MATCH($A298,男子登録情報!$O:$O,0)),INDEX(女子登録情報!$K:$K,MATCH($A298,女子登録情報!$O:$O,0))))</f>
        <v/>
      </c>
      <c r="F298" s="36" t="str">
        <f t="shared" si="4"/>
        <v/>
      </c>
      <c r="G298" s="36" t="str">
        <f>IF($A298="","",IF($A298&lt;200000000,INDEX(男子登録情報!$H:$H,MATCH($A298,男子登録情報!$O:$O,0)),INDEX(女子登録情報!$H:$H,MATCH($A298,女子登録情報!$O:$O,0))))</f>
        <v/>
      </c>
      <c r="H298" s="36" t="str">
        <f>IF($A298="","",IF($A298&lt;200000000,INDEX(男子登録情報!$B:$B,MATCH($A298,男子登録情報!$O:$O,0)),INDEX(女子登録情報!$B:$B,MATCH($A298,女子登録情報!$O:$O,0))))</f>
        <v/>
      </c>
      <c r="K298" s="36" t="str">
        <f>IF($A298="","",IF($A298&lt;200000000,INDEX(男子登録情報!$A:$A,MATCH($A298,男子登録情報!$O:$O,0)),INDEX(女子登録情報!$A:$A,MATCH($A298,女子登録情報!$O:$O,0))))</f>
        <v/>
      </c>
      <c r="L298" s="36" t="str">
        <f>IF($A298="","",INDEX(元マスター!$C:$C,MATCH($P298,元マスター!$AC:$AC,0)))&amp;""</f>
        <v/>
      </c>
      <c r="M298" s="36" t="str">
        <f>IF($A298="","",INDEX(元マスター!$D:$D,MATCH($P298,元マスター!$AC:$AC,0)))&amp;""</f>
        <v/>
      </c>
      <c r="N298" s="36" t="str">
        <f>IF($A298="","",INDEX(元マスター!$E:$E,MATCH($P298,元マスター!$AC:$AC,0)))&amp;""</f>
        <v/>
      </c>
      <c r="P298" s="36" t="str" cm="1">
        <f t="array" ref="P298">IFERROR(INDEX(元マスター!$AC:$AC,SMALL(IF(元マスター!$A$1:$A$400&lt;&gt;"",ROW($A$1:$A$400)),ROW())),"")</f>
        <v/>
      </c>
    </row>
    <row r="299" spans="1:16">
      <c r="A299" s="36" t="str" cm="1">
        <f t="array" ref="A299">IFERROR(INDEX(元マスター!$A:$A,SMALL(IF(元マスター!$A$1:$A$400&lt;&gt;"",ROW($A$1:$A$400)),ROW())),"")</f>
        <v/>
      </c>
      <c r="B299" s="36" t="str">
        <f>IF($A299="","",IF($A299&lt;200000000,INDEX(男子登録情報!$L:$L,MATCH($A299,男子登録情報!$O:$O,0)),INDEX(女子登録情報!$L:$L,MATCH($A299,女子登録情報!$O:$O,0))))</f>
        <v/>
      </c>
      <c r="C299" s="36" t="str">
        <f>IF($A299="","",IF($A299&lt;200000000,INDEX(男子登録情報!$E:$E,MATCH($A299,男子登録情報!$O:$O,0)),INDEX(女子登録情報!$E:$E,MATCH($A299,女子登録情報!$O:$O,0))))</f>
        <v/>
      </c>
      <c r="D299" s="36" t="str">
        <f>IF($A299="","",IF($A299&lt;200000000,INDEX(男子登録情報!$N:$N,MATCH($A299,男子登録情報!$O:$O,0)),INDEX(女子登録情報!$N:$N,MATCH($A299,女子登録情報!$O:$O,0))))</f>
        <v/>
      </c>
      <c r="E299" s="36" t="str">
        <f>IF($A299="","",IF($A299&lt;200000000,INDEX(男子登録情報!$K:$K,MATCH($A299,男子登録情報!$O:$O,0)),INDEX(女子登録情報!$K:$K,MATCH($A299,女子登録情報!$O:$O,0))))</f>
        <v/>
      </c>
      <c r="F299" s="36" t="str">
        <f t="shared" si="4"/>
        <v/>
      </c>
      <c r="G299" s="36" t="str">
        <f>IF($A299="","",IF($A299&lt;200000000,INDEX(男子登録情報!$H:$H,MATCH($A299,男子登録情報!$O:$O,0)),INDEX(女子登録情報!$H:$H,MATCH($A299,女子登録情報!$O:$O,0))))</f>
        <v/>
      </c>
      <c r="H299" s="36" t="str">
        <f>IF($A299="","",IF($A299&lt;200000000,INDEX(男子登録情報!$B:$B,MATCH($A299,男子登録情報!$O:$O,0)),INDEX(女子登録情報!$B:$B,MATCH($A299,女子登録情報!$O:$O,0))))</f>
        <v/>
      </c>
      <c r="K299" s="36" t="str">
        <f>IF($A299="","",IF($A299&lt;200000000,INDEX(男子登録情報!$A:$A,MATCH($A299,男子登録情報!$O:$O,0)),INDEX(女子登録情報!$A:$A,MATCH($A299,女子登録情報!$O:$O,0))))</f>
        <v/>
      </c>
      <c r="L299" s="36" t="str">
        <f>IF($A299="","",INDEX(元マスター!$C:$C,MATCH($P299,元マスター!$AC:$AC,0)))&amp;""</f>
        <v/>
      </c>
      <c r="M299" s="36" t="str">
        <f>IF($A299="","",INDEX(元マスター!$D:$D,MATCH($P299,元マスター!$AC:$AC,0)))&amp;""</f>
        <v/>
      </c>
      <c r="N299" s="36" t="str">
        <f>IF($A299="","",INDEX(元マスター!$E:$E,MATCH($P299,元マスター!$AC:$AC,0)))&amp;""</f>
        <v/>
      </c>
      <c r="P299" s="36" t="str" cm="1">
        <f t="array" ref="P299">IFERROR(INDEX(元マスター!$AC:$AC,SMALL(IF(元マスター!$A$1:$A$400&lt;&gt;"",ROW($A$1:$A$400)),ROW())),"")</f>
        <v/>
      </c>
    </row>
    <row r="300" spans="1:16">
      <c r="A300" s="36" t="str" cm="1">
        <f t="array" ref="A300">IFERROR(INDEX(元マスター!$A:$A,SMALL(IF(元マスター!$A$1:$A$400&lt;&gt;"",ROW($A$1:$A$400)),ROW())),"")</f>
        <v/>
      </c>
      <c r="B300" s="36" t="str">
        <f>IF($A300="","",IF($A300&lt;200000000,INDEX(男子登録情報!$L:$L,MATCH($A300,男子登録情報!$O:$O,0)),INDEX(女子登録情報!$L:$L,MATCH($A300,女子登録情報!$O:$O,0))))</f>
        <v/>
      </c>
      <c r="C300" s="36" t="str">
        <f>IF($A300="","",IF($A300&lt;200000000,INDEX(男子登録情報!$E:$E,MATCH($A300,男子登録情報!$O:$O,0)),INDEX(女子登録情報!$E:$E,MATCH($A300,女子登録情報!$O:$O,0))))</f>
        <v/>
      </c>
      <c r="D300" s="36" t="str">
        <f>IF($A300="","",IF($A300&lt;200000000,INDEX(男子登録情報!$N:$N,MATCH($A300,男子登録情報!$O:$O,0)),INDEX(女子登録情報!$N:$N,MATCH($A300,女子登録情報!$O:$O,0))))</f>
        <v/>
      </c>
      <c r="E300" s="36" t="str">
        <f>IF($A300="","",IF($A300&lt;200000000,INDEX(男子登録情報!$K:$K,MATCH($A300,男子登録情報!$O:$O,0)),INDEX(女子登録情報!$K:$K,MATCH($A300,女子登録情報!$O:$O,0))))</f>
        <v/>
      </c>
      <c r="F300" s="36" t="str">
        <f t="shared" si="4"/>
        <v/>
      </c>
      <c r="G300" s="36" t="str">
        <f>IF($A300="","",IF($A300&lt;200000000,INDEX(男子登録情報!$H:$H,MATCH($A300,男子登録情報!$O:$O,0)),INDEX(女子登録情報!$H:$H,MATCH($A300,女子登録情報!$O:$O,0))))</f>
        <v/>
      </c>
      <c r="H300" s="36" t="str">
        <f>IF($A300="","",IF($A300&lt;200000000,INDEX(男子登録情報!$B:$B,MATCH($A300,男子登録情報!$O:$O,0)),INDEX(女子登録情報!$B:$B,MATCH($A300,女子登録情報!$O:$O,0))))</f>
        <v/>
      </c>
      <c r="K300" s="36" t="str">
        <f>IF($A300="","",IF($A300&lt;200000000,INDEX(男子登録情報!$A:$A,MATCH($A300,男子登録情報!$O:$O,0)),INDEX(女子登録情報!$A:$A,MATCH($A300,女子登録情報!$O:$O,0))))</f>
        <v/>
      </c>
      <c r="L300" s="36" t="str">
        <f>IF($A300="","",INDEX(元マスター!$C:$C,MATCH($P300,元マスター!$AC:$AC,0)))&amp;""</f>
        <v/>
      </c>
      <c r="M300" s="36" t="str">
        <f>IF($A300="","",INDEX(元マスター!$D:$D,MATCH($P300,元マスター!$AC:$AC,0)))&amp;""</f>
        <v/>
      </c>
      <c r="N300" s="36" t="str">
        <f>IF($A300="","",INDEX(元マスター!$E:$E,MATCH($P300,元マスター!$AC:$AC,0)))&amp;""</f>
        <v/>
      </c>
      <c r="P300" s="36" t="str" cm="1">
        <f t="array" ref="P300">IFERROR(INDEX(元マスター!$AC:$AC,SMALL(IF(元マスター!$A$1:$A$400&lt;&gt;"",ROW($A$1:$A$400)),ROW())),"")</f>
        <v/>
      </c>
    </row>
    <row r="301" spans="1:16">
      <c r="A301" s="36" t="str" cm="1">
        <f t="array" ref="A301">IFERROR(INDEX(元マスター!$A:$A,SMALL(IF(元マスター!$A$1:$A$400&lt;&gt;"",ROW($A$1:$A$400)),ROW())),"")</f>
        <v/>
      </c>
      <c r="B301" s="36" t="str">
        <f>IF($A301="","",IF($A301&lt;200000000,INDEX(男子登録情報!$L:$L,MATCH($A301,男子登録情報!$O:$O,0)),INDEX(女子登録情報!$L:$L,MATCH($A301,女子登録情報!$O:$O,0))))</f>
        <v/>
      </c>
      <c r="C301" s="36" t="str">
        <f>IF($A301="","",IF($A301&lt;200000000,INDEX(男子登録情報!$E:$E,MATCH($A301,男子登録情報!$O:$O,0)),INDEX(女子登録情報!$E:$E,MATCH($A301,女子登録情報!$O:$O,0))))</f>
        <v/>
      </c>
      <c r="D301" s="36" t="str">
        <f>IF($A301="","",IF($A301&lt;200000000,INDEX(男子登録情報!$N:$N,MATCH($A301,男子登録情報!$O:$O,0)),INDEX(女子登録情報!$N:$N,MATCH($A301,女子登録情報!$O:$O,0))))</f>
        <v/>
      </c>
      <c r="E301" s="36" t="str">
        <f>IF($A301="","",IF($A301&lt;200000000,INDEX(男子登録情報!$K:$K,MATCH($A301,男子登録情報!$O:$O,0)),INDEX(女子登録情報!$K:$K,MATCH($A301,女子登録情報!$O:$O,0))))</f>
        <v/>
      </c>
      <c r="F301" s="36" t="str">
        <f t="shared" si="4"/>
        <v/>
      </c>
      <c r="G301" s="36" t="str">
        <f>IF($A301="","",IF($A301&lt;200000000,INDEX(男子登録情報!$H:$H,MATCH($A301,男子登録情報!$O:$O,0)),INDEX(女子登録情報!$H:$H,MATCH($A301,女子登録情報!$O:$O,0))))</f>
        <v/>
      </c>
      <c r="H301" s="36" t="str">
        <f>IF($A301="","",IF($A301&lt;200000000,INDEX(男子登録情報!$B:$B,MATCH($A301,男子登録情報!$O:$O,0)),INDEX(女子登録情報!$B:$B,MATCH($A301,女子登録情報!$O:$O,0))))</f>
        <v/>
      </c>
      <c r="K301" s="36" t="str">
        <f>IF($A301="","",IF($A301&lt;200000000,INDEX(男子登録情報!$A:$A,MATCH($A301,男子登録情報!$O:$O,0)),INDEX(女子登録情報!$A:$A,MATCH($A301,女子登録情報!$O:$O,0))))</f>
        <v/>
      </c>
      <c r="L301" s="36" t="str">
        <f>IF($A301="","",INDEX(元マスター!$C:$C,MATCH($P301,元マスター!$AC:$AC,0)))&amp;""</f>
        <v/>
      </c>
      <c r="M301" s="36" t="str">
        <f>IF($A301="","",INDEX(元マスター!$D:$D,MATCH($P301,元マスター!$AC:$AC,0)))&amp;""</f>
        <v/>
      </c>
      <c r="N301" s="36" t="str">
        <f>IF($A301="","",INDEX(元マスター!$E:$E,MATCH($P301,元マスター!$AC:$AC,0)))&amp;""</f>
        <v/>
      </c>
      <c r="P301" s="36" t="str" cm="1">
        <f t="array" ref="P301">IFERROR(INDEX(元マスター!$AC:$AC,SMALL(IF(元マスター!$A$1:$A$400&lt;&gt;"",ROW($A$1:$A$400)),ROW())),"")</f>
        <v/>
      </c>
    </row>
    <row r="302" spans="1:16">
      <c r="A302" s="36" t="str" cm="1">
        <f t="array" ref="A302">IFERROR(INDEX(元マスター!$A:$A,SMALL(IF(元マスター!$A$1:$A$400&lt;&gt;"",ROW($A$1:$A$400)),ROW())),"")</f>
        <v/>
      </c>
      <c r="B302" s="36" t="str">
        <f>IF($A302="","",IF($A302&lt;200000000,INDEX(男子登録情報!$L:$L,MATCH($A302,男子登録情報!$O:$O,0)),INDEX(女子登録情報!$L:$L,MATCH($A302,女子登録情報!$O:$O,0))))</f>
        <v/>
      </c>
      <c r="C302" s="36" t="str">
        <f>IF($A302="","",IF($A302&lt;200000000,INDEX(男子登録情報!$E:$E,MATCH($A302,男子登録情報!$O:$O,0)),INDEX(女子登録情報!$E:$E,MATCH($A302,女子登録情報!$O:$O,0))))</f>
        <v/>
      </c>
      <c r="D302" s="36" t="str">
        <f>IF($A302="","",IF($A302&lt;200000000,INDEX(男子登録情報!$N:$N,MATCH($A302,男子登録情報!$O:$O,0)),INDEX(女子登録情報!$N:$N,MATCH($A302,女子登録情報!$O:$O,0))))</f>
        <v/>
      </c>
      <c r="E302" s="36" t="str">
        <f>IF($A302="","",IF($A302&lt;200000000,INDEX(男子登録情報!$K:$K,MATCH($A302,男子登録情報!$O:$O,0)),INDEX(女子登録情報!$K:$K,MATCH($A302,女子登録情報!$O:$O,0))))</f>
        <v/>
      </c>
      <c r="F302" s="36" t="str">
        <f t="shared" si="4"/>
        <v/>
      </c>
      <c r="G302" s="36" t="str">
        <f>IF($A302="","",IF($A302&lt;200000000,INDEX(男子登録情報!$H:$H,MATCH($A302,男子登録情報!$O:$O,0)),INDEX(女子登録情報!$H:$H,MATCH($A302,女子登録情報!$O:$O,0))))</f>
        <v/>
      </c>
      <c r="H302" s="36" t="str">
        <f>IF($A302="","",IF($A302&lt;200000000,INDEX(男子登録情報!$B:$B,MATCH($A302,男子登録情報!$O:$O,0)),INDEX(女子登録情報!$B:$B,MATCH($A302,女子登録情報!$O:$O,0))))</f>
        <v/>
      </c>
      <c r="K302" s="36" t="str">
        <f>IF($A302="","",IF($A302&lt;200000000,INDEX(男子登録情報!$A:$A,MATCH($A302,男子登録情報!$O:$O,0)),INDEX(女子登録情報!$A:$A,MATCH($A302,女子登録情報!$O:$O,0))))</f>
        <v/>
      </c>
      <c r="L302" s="36" t="str">
        <f>IF($A302="","",INDEX(元マスター!$C:$C,MATCH($P302,元マスター!$AC:$AC,0)))&amp;""</f>
        <v/>
      </c>
      <c r="M302" s="36" t="str">
        <f>IF($A302="","",INDEX(元マスター!$D:$D,MATCH($P302,元マスター!$AC:$AC,0)))&amp;""</f>
        <v/>
      </c>
      <c r="N302" s="36" t="str">
        <f>IF($A302="","",INDEX(元マスター!$E:$E,MATCH($P302,元マスター!$AC:$AC,0)))&amp;""</f>
        <v/>
      </c>
      <c r="P302" s="36" t="str" cm="1">
        <f t="array" ref="P302">IFERROR(INDEX(元マスター!$AC:$AC,SMALL(IF(元マスター!$A$1:$A$400&lt;&gt;"",ROW($A$1:$A$400)),ROW())),"")</f>
        <v/>
      </c>
    </row>
    <row r="303" spans="1:16">
      <c r="A303" s="36" t="str" cm="1">
        <f t="array" ref="A303">IFERROR(INDEX(元マスター!$A:$A,SMALL(IF(元マスター!$A$1:$A$400&lt;&gt;"",ROW($A$1:$A$400)),ROW())),"")</f>
        <v/>
      </c>
      <c r="B303" s="36" t="str">
        <f>IF($A303="","",IF($A303&lt;200000000,INDEX(男子登録情報!$L:$L,MATCH($A303,男子登録情報!$O:$O,0)),INDEX(女子登録情報!$L:$L,MATCH($A303,女子登録情報!$O:$O,0))))</f>
        <v/>
      </c>
      <c r="C303" s="36" t="str">
        <f>IF($A303="","",IF($A303&lt;200000000,INDEX(男子登録情報!$E:$E,MATCH($A303,男子登録情報!$O:$O,0)),INDEX(女子登録情報!$E:$E,MATCH($A303,女子登録情報!$O:$O,0))))</f>
        <v/>
      </c>
      <c r="D303" s="36" t="str">
        <f>IF($A303="","",IF($A303&lt;200000000,INDEX(男子登録情報!$N:$N,MATCH($A303,男子登録情報!$O:$O,0)),INDEX(女子登録情報!$N:$N,MATCH($A303,女子登録情報!$O:$O,0))))</f>
        <v/>
      </c>
      <c r="E303" s="36" t="str">
        <f>IF($A303="","",IF($A303&lt;200000000,INDEX(男子登録情報!$K:$K,MATCH($A303,男子登録情報!$O:$O,0)),INDEX(女子登録情報!$K:$K,MATCH($A303,女子登録情報!$O:$O,0))))</f>
        <v/>
      </c>
      <c r="F303" s="36" t="str">
        <f t="shared" si="4"/>
        <v/>
      </c>
      <c r="G303" s="36" t="str">
        <f>IF($A303="","",IF($A303&lt;200000000,INDEX(男子登録情報!$H:$H,MATCH($A303,男子登録情報!$O:$O,0)),INDEX(女子登録情報!$H:$H,MATCH($A303,女子登録情報!$O:$O,0))))</f>
        <v/>
      </c>
      <c r="H303" s="36" t="str">
        <f>IF($A303="","",IF($A303&lt;200000000,INDEX(男子登録情報!$B:$B,MATCH($A303,男子登録情報!$O:$O,0)),INDEX(女子登録情報!$B:$B,MATCH($A303,女子登録情報!$O:$O,0))))</f>
        <v/>
      </c>
      <c r="K303" s="36" t="str">
        <f>IF($A303="","",IF($A303&lt;200000000,INDEX(男子登録情報!$A:$A,MATCH($A303,男子登録情報!$O:$O,0)),INDEX(女子登録情報!$A:$A,MATCH($A303,女子登録情報!$O:$O,0))))</f>
        <v/>
      </c>
      <c r="L303" s="36" t="str">
        <f>IF($A303="","",INDEX(元マスター!$C:$C,MATCH($P303,元マスター!$AC:$AC,0)))&amp;""</f>
        <v/>
      </c>
      <c r="M303" s="36" t="str">
        <f>IF($A303="","",INDEX(元マスター!$D:$D,MATCH($P303,元マスター!$AC:$AC,0)))&amp;""</f>
        <v/>
      </c>
      <c r="N303" s="36" t="str">
        <f>IF($A303="","",INDEX(元マスター!$E:$E,MATCH($P303,元マスター!$AC:$AC,0)))&amp;""</f>
        <v/>
      </c>
      <c r="P303" s="36" t="str" cm="1">
        <f t="array" ref="P303">IFERROR(INDEX(元マスター!$AC:$AC,SMALL(IF(元マスター!$A$1:$A$400&lt;&gt;"",ROW($A$1:$A$400)),ROW())),"")</f>
        <v/>
      </c>
    </row>
    <row r="304" spans="1:16">
      <c r="A304" s="36" t="str" cm="1">
        <f t="array" ref="A304">IFERROR(INDEX(元マスター!$A:$A,SMALL(IF(元マスター!$A$1:$A$400&lt;&gt;"",ROW($A$1:$A$400)),ROW())),"")</f>
        <v/>
      </c>
      <c r="B304" s="36" t="str">
        <f>IF($A304="","",IF($A304&lt;200000000,INDEX(男子登録情報!$L:$L,MATCH($A304,男子登録情報!$O:$O,0)),INDEX(女子登録情報!$L:$L,MATCH($A304,女子登録情報!$O:$O,0))))</f>
        <v/>
      </c>
      <c r="C304" s="36" t="str">
        <f>IF($A304="","",IF($A304&lt;200000000,INDEX(男子登録情報!$E:$E,MATCH($A304,男子登録情報!$O:$O,0)),INDEX(女子登録情報!$E:$E,MATCH($A304,女子登録情報!$O:$O,0))))</f>
        <v/>
      </c>
      <c r="D304" s="36" t="str">
        <f>IF($A304="","",IF($A304&lt;200000000,INDEX(男子登録情報!$N:$N,MATCH($A304,男子登録情報!$O:$O,0)),INDEX(女子登録情報!$N:$N,MATCH($A304,女子登録情報!$O:$O,0))))</f>
        <v/>
      </c>
      <c r="E304" s="36" t="str">
        <f>IF($A304="","",IF($A304&lt;200000000,INDEX(男子登録情報!$K:$K,MATCH($A304,男子登録情報!$O:$O,0)),INDEX(女子登録情報!$K:$K,MATCH($A304,女子登録情報!$O:$O,0))))</f>
        <v/>
      </c>
      <c r="F304" s="36" t="str">
        <f t="shared" si="4"/>
        <v/>
      </c>
      <c r="G304" s="36" t="str">
        <f>IF($A304="","",IF($A304&lt;200000000,INDEX(男子登録情報!$H:$H,MATCH($A304,男子登録情報!$O:$O,0)),INDEX(女子登録情報!$H:$H,MATCH($A304,女子登録情報!$O:$O,0))))</f>
        <v/>
      </c>
      <c r="H304" s="36" t="str">
        <f>IF($A304="","",IF($A304&lt;200000000,INDEX(男子登録情報!$B:$B,MATCH($A304,男子登録情報!$O:$O,0)),INDEX(女子登録情報!$B:$B,MATCH($A304,女子登録情報!$O:$O,0))))</f>
        <v/>
      </c>
      <c r="K304" s="36" t="str">
        <f>IF($A304="","",IF($A304&lt;200000000,INDEX(男子登録情報!$A:$A,MATCH($A304,男子登録情報!$O:$O,0)),INDEX(女子登録情報!$A:$A,MATCH($A304,女子登録情報!$O:$O,0))))</f>
        <v/>
      </c>
      <c r="L304" s="36" t="str">
        <f>IF($A304="","",INDEX(元マスター!$C:$C,MATCH($P304,元マスター!$AC:$AC,0)))&amp;""</f>
        <v/>
      </c>
      <c r="M304" s="36" t="str">
        <f>IF($A304="","",INDEX(元マスター!$D:$D,MATCH($P304,元マスター!$AC:$AC,0)))&amp;""</f>
        <v/>
      </c>
      <c r="N304" s="36" t="str">
        <f>IF($A304="","",INDEX(元マスター!$E:$E,MATCH($P304,元マスター!$AC:$AC,0)))&amp;""</f>
        <v/>
      </c>
      <c r="P304" s="36" t="str" cm="1">
        <f t="array" ref="P304">IFERROR(INDEX(元マスター!$AC:$AC,SMALL(IF(元マスター!$A$1:$A$400&lt;&gt;"",ROW($A$1:$A$400)),ROW())),"")</f>
        <v/>
      </c>
    </row>
    <row r="305" spans="1:16">
      <c r="A305" s="36" t="str" cm="1">
        <f t="array" ref="A305">IFERROR(INDEX(元マスター!$A:$A,SMALL(IF(元マスター!$A$1:$A$400&lt;&gt;"",ROW($A$1:$A$400)),ROW())),"")</f>
        <v/>
      </c>
      <c r="B305" s="36" t="str">
        <f>IF($A305="","",IF($A305&lt;200000000,INDEX(男子登録情報!$L:$L,MATCH($A305,男子登録情報!$O:$O,0)),INDEX(女子登録情報!$L:$L,MATCH($A305,女子登録情報!$O:$O,0))))</f>
        <v/>
      </c>
      <c r="C305" s="36" t="str">
        <f>IF($A305="","",IF($A305&lt;200000000,INDEX(男子登録情報!$E:$E,MATCH($A305,男子登録情報!$O:$O,0)),INDEX(女子登録情報!$E:$E,MATCH($A305,女子登録情報!$O:$O,0))))</f>
        <v/>
      </c>
      <c r="D305" s="36" t="str">
        <f>IF($A305="","",IF($A305&lt;200000000,INDEX(男子登録情報!$N:$N,MATCH($A305,男子登録情報!$O:$O,0)),INDEX(女子登録情報!$N:$N,MATCH($A305,女子登録情報!$O:$O,0))))</f>
        <v/>
      </c>
      <c r="E305" s="36" t="str">
        <f>IF($A305="","",IF($A305&lt;200000000,INDEX(男子登録情報!$K:$K,MATCH($A305,男子登録情報!$O:$O,0)),INDEX(女子登録情報!$K:$K,MATCH($A305,女子登録情報!$O:$O,0))))</f>
        <v/>
      </c>
      <c r="F305" s="36" t="str">
        <f t="shared" si="4"/>
        <v/>
      </c>
      <c r="G305" s="36" t="str">
        <f>IF($A305="","",IF($A305&lt;200000000,INDEX(男子登録情報!$H:$H,MATCH($A305,男子登録情報!$O:$O,0)),INDEX(女子登録情報!$H:$H,MATCH($A305,女子登録情報!$O:$O,0))))</f>
        <v/>
      </c>
      <c r="H305" s="36" t="str">
        <f>IF($A305="","",IF($A305&lt;200000000,INDEX(男子登録情報!$B:$B,MATCH($A305,男子登録情報!$O:$O,0)),INDEX(女子登録情報!$B:$B,MATCH($A305,女子登録情報!$O:$O,0))))</f>
        <v/>
      </c>
      <c r="K305" s="36" t="str">
        <f>IF($A305="","",IF($A305&lt;200000000,INDEX(男子登録情報!$A:$A,MATCH($A305,男子登録情報!$O:$O,0)),INDEX(女子登録情報!$A:$A,MATCH($A305,女子登録情報!$O:$O,0))))</f>
        <v/>
      </c>
      <c r="L305" s="36" t="str">
        <f>IF($A305="","",INDEX(元マスター!$C:$C,MATCH($P305,元マスター!$AC:$AC,0)))&amp;""</f>
        <v/>
      </c>
      <c r="M305" s="36" t="str">
        <f>IF($A305="","",INDEX(元マスター!$D:$D,MATCH($P305,元マスター!$AC:$AC,0)))&amp;""</f>
        <v/>
      </c>
      <c r="N305" s="36" t="str">
        <f>IF($A305="","",INDEX(元マスター!$E:$E,MATCH($P305,元マスター!$AC:$AC,0)))&amp;""</f>
        <v/>
      </c>
      <c r="P305" s="36" t="str" cm="1">
        <f t="array" ref="P305">IFERROR(INDEX(元マスター!$AC:$AC,SMALL(IF(元マスター!$A$1:$A$400&lt;&gt;"",ROW($A$1:$A$400)),ROW())),"")</f>
        <v/>
      </c>
    </row>
    <row r="306" spans="1:16">
      <c r="A306" s="36" t="str" cm="1">
        <f t="array" ref="A306">IFERROR(INDEX(元マスター!$A:$A,SMALL(IF(元マスター!$A$1:$A$400&lt;&gt;"",ROW($A$1:$A$400)),ROW())),"")</f>
        <v/>
      </c>
      <c r="B306" s="36" t="str">
        <f>IF($A306="","",IF($A306&lt;200000000,INDEX(男子登録情報!$L:$L,MATCH($A306,男子登録情報!$O:$O,0)),INDEX(女子登録情報!$L:$L,MATCH($A306,女子登録情報!$O:$O,0))))</f>
        <v/>
      </c>
      <c r="C306" s="36" t="str">
        <f>IF($A306="","",IF($A306&lt;200000000,INDEX(男子登録情報!$E:$E,MATCH($A306,男子登録情報!$O:$O,0)),INDEX(女子登録情報!$E:$E,MATCH($A306,女子登録情報!$O:$O,0))))</f>
        <v/>
      </c>
      <c r="D306" s="36" t="str">
        <f>IF($A306="","",IF($A306&lt;200000000,INDEX(男子登録情報!$N:$N,MATCH($A306,男子登録情報!$O:$O,0)),INDEX(女子登録情報!$N:$N,MATCH($A306,女子登録情報!$O:$O,0))))</f>
        <v/>
      </c>
      <c r="E306" s="36" t="str">
        <f>IF($A306="","",IF($A306&lt;200000000,INDEX(男子登録情報!$K:$K,MATCH($A306,男子登録情報!$O:$O,0)),INDEX(女子登録情報!$K:$K,MATCH($A306,女子登録情報!$O:$O,0))))</f>
        <v/>
      </c>
      <c r="F306" s="36" t="str">
        <f t="shared" si="4"/>
        <v/>
      </c>
      <c r="G306" s="36" t="str">
        <f>IF($A306="","",IF($A306&lt;200000000,INDEX(男子登録情報!$H:$H,MATCH($A306,男子登録情報!$O:$O,0)),INDEX(女子登録情報!$H:$H,MATCH($A306,女子登録情報!$O:$O,0))))</f>
        <v/>
      </c>
      <c r="H306" s="36" t="str">
        <f>IF($A306="","",IF($A306&lt;200000000,INDEX(男子登録情報!$B:$B,MATCH($A306,男子登録情報!$O:$O,0)),INDEX(女子登録情報!$B:$B,MATCH($A306,女子登録情報!$O:$O,0))))</f>
        <v/>
      </c>
      <c r="K306" s="36" t="str">
        <f>IF($A306="","",IF($A306&lt;200000000,INDEX(男子登録情報!$A:$A,MATCH($A306,男子登録情報!$O:$O,0)),INDEX(女子登録情報!$A:$A,MATCH($A306,女子登録情報!$O:$O,0))))</f>
        <v/>
      </c>
      <c r="L306" s="36" t="str">
        <f>IF($A306="","",INDEX(元マスター!$C:$C,MATCH($P306,元マスター!$AC:$AC,0)))&amp;""</f>
        <v/>
      </c>
      <c r="M306" s="36" t="str">
        <f>IF($A306="","",INDEX(元マスター!$D:$D,MATCH($P306,元マスター!$AC:$AC,0)))&amp;""</f>
        <v/>
      </c>
      <c r="N306" s="36" t="str">
        <f>IF($A306="","",INDEX(元マスター!$E:$E,MATCH($P306,元マスター!$AC:$AC,0)))&amp;""</f>
        <v/>
      </c>
      <c r="P306" s="36" t="str" cm="1">
        <f t="array" ref="P306">IFERROR(INDEX(元マスター!$AC:$AC,SMALL(IF(元マスター!$A$1:$A$400&lt;&gt;"",ROW($A$1:$A$400)),ROW())),"")</f>
        <v/>
      </c>
    </row>
    <row r="307" spans="1:16">
      <c r="A307" s="36" t="str" cm="1">
        <f t="array" ref="A307">IFERROR(INDEX(元マスター!$A:$A,SMALL(IF(元マスター!$A$1:$A$400&lt;&gt;"",ROW($A$1:$A$400)),ROW())),"")</f>
        <v/>
      </c>
      <c r="B307" s="36" t="str">
        <f>IF($A307="","",IF($A307&lt;200000000,INDEX(男子登録情報!$L:$L,MATCH($A307,男子登録情報!$O:$O,0)),INDEX(女子登録情報!$L:$L,MATCH($A307,女子登録情報!$O:$O,0))))</f>
        <v/>
      </c>
      <c r="C307" s="36" t="str">
        <f>IF($A307="","",IF($A307&lt;200000000,INDEX(男子登録情報!$E:$E,MATCH($A307,男子登録情報!$O:$O,0)),INDEX(女子登録情報!$E:$E,MATCH($A307,女子登録情報!$O:$O,0))))</f>
        <v/>
      </c>
      <c r="D307" s="36" t="str">
        <f>IF($A307="","",IF($A307&lt;200000000,INDEX(男子登録情報!$N:$N,MATCH($A307,男子登録情報!$O:$O,0)),INDEX(女子登録情報!$N:$N,MATCH($A307,女子登録情報!$O:$O,0))))</f>
        <v/>
      </c>
      <c r="E307" s="36" t="str">
        <f>IF($A307="","",IF($A307&lt;200000000,INDEX(男子登録情報!$K:$K,MATCH($A307,男子登録情報!$O:$O,0)),INDEX(女子登録情報!$K:$K,MATCH($A307,女子登録情報!$O:$O,0))))</f>
        <v/>
      </c>
      <c r="F307" s="36" t="str">
        <f t="shared" si="4"/>
        <v/>
      </c>
      <c r="G307" s="36" t="str">
        <f>IF($A307="","",IF($A307&lt;200000000,INDEX(男子登録情報!$H:$H,MATCH($A307,男子登録情報!$O:$O,0)),INDEX(女子登録情報!$H:$H,MATCH($A307,女子登録情報!$O:$O,0))))</f>
        <v/>
      </c>
      <c r="H307" s="36" t="str">
        <f>IF($A307="","",IF($A307&lt;200000000,INDEX(男子登録情報!$B:$B,MATCH($A307,男子登録情報!$O:$O,0)),INDEX(女子登録情報!$B:$B,MATCH($A307,女子登録情報!$O:$O,0))))</f>
        <v/>
      </c>
      <c r="K307" s="36" t="str">
        <f>IF($A307="","",IF($A307&lt;200000000,INDEX(男子登録情報!$A:$A,MATCH($A307,男子登録情報!$O:$O,0)),INDEX(女子登録情報!$A:$A,MATCH($A307,女子登録情報!$O:$O,0))))</f>
        <v/>
      </c>
      <c r="L307" s="36" t="str">
        <f>IF($A307="","",INDEX(元マスター!$C:$C,MATCH($P307,元マスター!$AC:$AC,0)))&amp;""</f>
        <v/>
      </c>
      <c r="M307" s="36" t="str">
        <f>IF($A307="","",INDEX(元マスター!$D:$D,MATCH($P307,元マスター!$AC:$AC,0)))&amp;""</f>
        <v/>
      </c>
      <c r="N307" s="36" t="str">
        <f>IF($A307="","",INDEX(元マスター!$E:$E,MATCH($P307,元マスター!$AC:$AC,0)))&amp;""</f>
        <v/>
      </c>
      <c r="P307" s="36" t="str" cm="1">
        <f t="array" ref="P307">IFERROR(INDEX(元マスター!$AC:$AC,SMALL(IF(元マスター!$A$1:$A$400&lt;&gt;"",ROW($A$1:$A$400)),ROW())),"")</f>
        <v/>
      </c>
    </row>
    <row r="308" spans="1:16">
      <c r="A308" s="36" t="str" cm="1">
        <f t="array" ref="A308">IFERROR(INDEX(元マスター!$A:$A,SMALL(IF(元マスター!$A$1:$A$400&lt;&gt;"",ROW($A$1:$A$400)),ROW())),"")</f>
        <v/>
      </c>
      <c r="B308" s="36" t="str">
        <f>IF($A308="","",IF($A308&lt;200000000,INDEX(男子登録情報!$L:$L,MATCH($A308,男子登録情報!$O:$O,0)),INDEX(女子登録情報!$L:$L,MATCH($A308,女子登録情報!$O:$O,0))))</f>
        <v/>
      </c>
      <c r="C308" s="36" t="str">
        <f>IF($A308="","",IF($A308&lt;200000000,INDEX(男子登録情報!$E:$E,MATCH($A308,男子登録情報!$O:$O,0)),INDEX(女子登録情報!$E:$E,MATCH($A308,女子登録情報!$O:$O,0))))</f>
        <v/>
      </c>
      <c r="D308" s="36" t="str">
        <f>IF($A308="","",IF($A308&lt;200000000,INDEX(男子登録情報!$N:$N,MATCH($A308,男子登録情報!$O:$O,0)),INDEX(女子登録情報!$N:$N,MATCH($A308,女子登録情報!$O:$O,0))))</f>
        <v/>
      </c>
      <c r="E308" s="36" t="str">
        <f>IF($A308="","",IF($A308&lt;200000000,INDEX(男子登録情報!$K:$K,MATCH($A308,男子登録情報!$O:$O,0)),INDEX(女子登録情報!$K:$K,MATCH($A308,女子登録情報!$O:$O,0))))</f>
        <v/>
      </c>
      <c r="F308" s="36" t="str">
        <f t="shared" si="4"/>
        <v/>
      </c>
      <c r="G308" s="36" t="str">
        <f>IF($A308="","",IF($A308&lt;200000000,INDEX(男子登録情報!$H:$H,MATCH($A308,男子登録情報!$O:$O,0)),INDEX(女子登録情報!$H:$H,MATCH($A308,女子登録情報!$O:$O,0))))</f>
        <v/>
      </c>
      <c r="H308" s="36" t="str">
        <f>IF($A308="","",IF($A308&lt;200000000,INDEX(男子登録情報!$B:$B,MATCH($A308,男子登録情報!$O:$O,0)),INDEX(女子登録情報!$B:$B,MATCH($A308,女子登録情報!$O:$O,0))))</f>
        <v/>
      </c>
      <c r="K308" s="36" t="str">
        <f>IF($A308="","",IF($A308&lt;200000000,INDEX(男子登録情報!$A:$A,MATCH($A308,男子登録情報!$O:$O,0)),INDEX(女子登録情報!$A:$A,MATCH($A308,女子登録情報!$O:$O,0))))</f>
        <v/>
      </c>
      <c r="L308" s="36" t="str">
        <f>IF($A308="","",INDEX(元マスター!$C:$C,MATCH($P308,元マスター!$AC:$AC,0)))&amp;""</f>
        <v/>
      </c>
      <c r="M308" s="36" t="str">
        <f>IF($A308="","",INDEX(元マスター!$D:$D,MATCH($P308,元マスター!$AC:$AC,0)))&amp;""</f>
        <v/>
      </c>
      <c r="N308" s="36" t="str">
        <f>IF($A308="","",INDEX(元マスター!$E:$E,MATCH($P308,元マスター!$AC:$AC,0)))&amp;""</f>
        <v/>
      </c>
      <c r="P308" s="36" t="str" cm="1">
        <f t="array" ref="P308">IFERROR(INDEX(元マスター!$AC:$AC,SMALL(IF(元マスター!$A$1:$A$400&lt;&gt;"",ROW($A$1:$A$400)),ROW())),"")</f>
        <v/>
      </c>
    </row>
    <row r="309" spans="1:16">
      <c r="A309" s="36" t="str" cm="1">
        <f t="array" ref="A309">IFERROR(INDEX(元マスター!$A:$A,SMALL(IF(元マスター!$A$1:$A$400&lt;&gt;"",ROW($A$1:$A$400)),ROW())),"")</f>
        <v/>
      </c>
      <c r="B309" s="36" t="str">
        <f>IF($A309="","",IF($A309&lt;200000000,INDEX(男子登録情報!$L:$L,MATCH($A309,男子登録情報!$O:$O,0)),INDEX(女子登録情報!$L:$L,MATCH($A309,女子登録情報!$O:$O,0))))</f>
        <v/>
      </c>
      <c r="C309" s="36" t="str">
        <f>IF($A309="","",IF($A309&lt;200000000,INDEX(男子登録情報!$E:$E,MATCH($A309,男子登録情報!$O:$O,0)),INDEX(女子登録情報!$E:$E,MATCH($A309,女子登録情報!$O:$O,0))))</f>
        <v/>
      </c>
      <c r="D309" s="36" t="str">
        <f>IF($A309="","",IF($A309&lt;200000000,INDEX(男子登録情報!$N:$N,MATCH($A309,男子登録情報!$O:$O,0)),INDEX(女子登録情報!$N:$N,MATCH($A309,女子登録情報!$O:$O,0))))</f>
        <v/>
      </c>
      <c r="E309" s="36" t="str">
        <f>IF($A309="","",IF($A309&lt;200000000,INDEX(男子登録情報!$K:$K,MATCH($A309,男子登録情報!$O:$O,0)),INDEX(女子登録情報!$K:$K,MATCH($A309,女子登録情報!$O:$O,0))))</f>
        <v/>
      </c>
      <c r="F309" s="36" t="str">
        <f t="shared" si="4"/>
        <v/>
      </c>
      <c r="G309" s="36" t="str">
        <f>IF($A309="","",IF($A309&lt;200000000,INDEX(男子登録情報!$H:$H,MATCH($A309,男子登録情報!$O:$O,0)),INDEX(女子登録情報!$H:$H,MATCH($A309,女子登録情報!$O:$O,0))))</f>
        <v/>
      </c>
      <c r="H309" s="36" t="str">
        <f>IF($A309="","",IF($A309&lt;200000000,INDEX(男子登録情報!$B:$B,MATCH($A309,男子登録情報!$O:$O,0)),INDEX(女子登録情報!$B:$B,MATCH($A309,女子登録情報!$O:$O,0))))</f>
        <v/>
      </c>
      <c r="K309" s="36" t="str">
        <f>IF($A309="","",IF($A309&lt;200000000,INDEX(男子登録情報!$A:$A,MATCH($A309,男子登録情報!$O:$O,0)),INDEX(女子登録情報!$A:$A,MATCH($A309,女子登録情報!$O:$O,0))))</f>
        <v/>
      </c>
      <c r="L309" s="36" t="str">
        <f>IF($A309="","",INDEX(元マスター!$C:$C,MATCH($P309,元マスター!$AC:$AC,0)))&amp;""</f>
        <v/>
      </c>
      <c r="M309" s="36" t="str">
        <f>IF($A309="","",INDEX(元マスター!$D:$D,MATCH($P309,元マスター!$AC:$AC,0)))&amp;""</f>
        <v/>
      </c>
      <c r="N309" s="36" t="str">
        <f>IF($A309="","",INDEX(元マスター!$E:$E,MATCH($P309,元マスター!$AC:$AC,0)))&amp;""</f>
        <v/>
      </c>
      <c r="P309" s="36" t="str" cm="1">
        <f t="array" ref="P309">IFERROR(INDEX(元マスター!$AC:$AC,SMALL(IF(元マスター!$A$1:$A$400&lt;&gt;"",ROW($A$1:$A$400)),ROW())),"")</f>
        <v/>
      </c>
    </row>
    <row r="310" spans="1:16">
      <c r="A310" s="36" t="str" cm="1">
        <f t="array" ref="A310">IFERROR(INDEX(元マスター!$A:$A,SMALL(IF(元マスター!$A$1:$A$400&lt;&gt;"",ROW($A$1:$A$400)),ROW())),"")</f>
        <v/>
      </c>
      <c r="B310" s="36" t="str">
        <f>IF($A310="","",IF($A310&lt;200000000,INDEX(男子登録情報!$L:$L,MATCH($A310,男子登録情報!$O:$O,0)),INDEX(女子登録情報!$L:$L,MATCH($A310,女子登録情報!$O:$O,0))))</f>
        <v/>
      </c>
      <c r="C310" s="36" t="str">
        <f>IF($A310="","",IF($A310&lt;200000000,INDEX(男子登録情報!$E:$E,MATCH($A310,男子登録情報!$O:$O,0)),INDEX(女子登録情報!$E:$E,MATCH($A310,女子登録情報!$O:$O,0))))</f>
        <v/>
      </c>
      <c r="D310" s="36" t="str">
        <f>IF($A310="","",IF($A310&lt;200000000,INDEX(男子登録情報!$N:$N,MATCH($A310,男子登録情報!$O:$O,0)),INDEX(女子登録情報!$N:$N,MATCH($A310,女子登録情報!$O:$O,0))))</f>
        <v/>
      </c>
      <c r="E310" s="36" t="str">
        <f>IF($A310="","",IF($A310&lt;200000000,INDEX(男子登録情報!$K:$K,MATCH($A310,男子登録情報!$O:$O,0)),INDEX(女子登録情報!$K:$K,MATCH($A310,女子登録情報!$O:$O,0))))</f>
        <v/>
      </c>
      <c r="F310" s="36" t="str">
        <f t="shared" si="4"/>
        <v/>
      </c>
      <c r="G310" s="36" t="str">
        <f>IF($A310="","",IF($A310&lt;200000000,INDEX(男子登録情報!$H:$H,MATCH($A310,男子登録情報!$O:$O,0)),INDEX(女子登録情報!$H:$H,MATCH($A310,女子登録情報!$O:$O,0))))</f>
        <v/>
      </c>
      <c r="H310" s="36" t="str">
        <f>IF($A310="","",IF($A310&lt;200000000,INDEX(男子登録情報!$B:$B,MATCH($A310,男子登録情報!$O:$O,0)),INDEX(女子登録情報!$B:$B,MATCH($A310,女子登録情報!$O:$O,0))))</f>
        <v/>
      </c>
      <c r="K310" s="36" t="str">
        <f>IF($A310="","",IF($A310&lt;200000000,INDEX(男子登録情報!$A:$A,MATCH($A310,男子登録情報!$O:$O,0)),INDEX(女子登録情報!$A:$A,MATCH($A310,女子登録情報!$O:$O,0))))</f>
        <v/>
      </c>
      <c r="L310" s="36" t="str">
        <f>IF($A310="","",INDEX(元マスター!$C:$C,MATCH($P310,元マスター!$AC:$AC,0)))&amp;""</f>
        <v/>
      </c>
      <c r="M310" s="36" t="str">
        <f>IF($A310="","",INDEX(元マスター!$D:$D,MATCH($P310,元マスター!$AC:$AC,0)))&amp;""</f>
        <v/>
      </c>
      <c r="N310" s="36" t="str">
        <f>IF($A310="","",INDEX(元マスター!$E:$E,MATCH($P310,元マスター!$AC:$AC,0)))&amp;""</f>
        <v/>
      </c>
      <c r="P310" s="36" t="str" cm="1">
        <f t="array" ref="P310">IFERROR(INDEX(元マスター!$AC:$AC,SMALL(IF(元マスター!$A$1:$A$400&lt;&gt;"",ROW($A$1:$A$400)),ROW())),"")</f>
        <v/>
      </c>
    </row>
    <row r="311" spans="1:16">
      <c r="A311" s="36" t="str" cm="1">
        <f t="array" ref="A311">IFERROR(INDEX(元マスター!$A:$A,SMALL(IF(元マスター!$A$1:$A$400&lt;&gt;"",ROW($A$1:$A$400)),ROW())),"")</f>
        <v/>
      </c>
      <c r="B311" s="36" t="str">
        <f>IF($A311="","",IF($A311&lt;200000000,INDEX(男子登録情報!$L:$L,MATCH($A311,男子登録情報!$O:$O,0)),INDEX(女子登録情報!$L:$L,MATCH($A311,女子登録情報!$O:$O,0))))</f>
        <v/>
      </c>
      <c r="C311" s="36" t="str">
        <f>IF($A311="","",IF($A311&lt;200000000,INDEX(男子登録情報!$E:$E,MATCH($A311,男子登録情報!$O:$O,0)),INDEX(女子登録情報!$E:$E,MATCH($A311,女子登録情報!$O:$O,0))))</f>
        <v/>
      </c>
      <c r="D311" s="36" t="str">
        <f>IF($A311="","",IF($A311&lt;200000000,INDEX(男子登録情報!$N:$N,MATCH($A311,男子登録情報!$O:$O,0)),INDEX(女子登録情報!$N:$N,MATCH($A311,女子登録情報!$O:$O,0))))</f>
        <v/>
      </c>
      <c r="E311" s="36" t="str">
        <f>IF($A311="","",IF($A311&lt;200000000,INDEX(男子登録情報!$K:$K,MATCH($A311,男子登録情報!$O:$O,0)),INDEX(女子登録情報!$K:$K,MATCH($A311,女子登録情報!$O:$O,0))))</f>
        <v/>
      </c>
      <c r="F311" s="36" t="str">
        <f t="shared" si="4"/>
        <v/>
      </c>
      <c r="G311" s="36" t="str">
        <f>IF($A311="","",IF($A311&lt;200000000,INDEX(男子登録情報!$H:$H,MATCH($A311,男子登録情報!$O:$O,0)),INDEX(女子登録情報!$H:$H,MATCH($A311,女子登録情報!$O:$O,0))))</f>
        <v/>
      </c>
      <c r="H311" s="36" t="str">
        <f>IF($A311="","",IF($A311&lt;200000000,INDEX(男子登録情報!$B:$B,MATCH($A311,男子登録情報!$O:$O,0)),INDEX(女子登録情報!$B:$B,MATCH($A311,女子登録情報!$O:$O,0))))</f>
        <v/>
      </c>
      <c r="K311" s="36" t="str">
        <f>IF($A311="","",IF($A311&lt;200000000,INDEX(男子登録情報!$A:$A,MATCH($A311,男子登録情報!$O:$O,0)),INDEX(女子登録情報!$A:$A,MATCH($A311,女子登録情報!$O:$O,0))))</f>
        <v/>
      </c>
      <c r="L311" s="36" t="str">
        <f>IF($A311="","",INDEX(元マスター!$C:$C,MATCH($P311,元マスター!$AC:$AC,0)))&amp;""</f>
        <v/>
      </c>
      <c r="M311" s="36" t="str">
        <f>IF($A311="","",INDEX(元マスター!$D:$D,MATCH($P311,元マスター!$AC:$AC,0)))&amp;""</f>
        <v/>
      </c>
      <c r="N311" s="36" t="str">
        <f>IF($A311="","",INDEX(元マスター!$E:$E,MATCH($P311,元マスター!$AC:$AC,0)))&amp;""</f>
        <v/>
      </c>
      <c r="P311" s="36" t="str" cm="1">
        <f t="array" ref="P311">IFERROR(INDEX(元マスター!$AC:$AC,SMALL(IF(元マスター!$A$1:$A$400&lt;&gt;"",ROW($A$1:$A$400)),ROW())),"")</f>
        <v/>
      </c>
    </row>
    <row r="312" spans="1:16">
      <c r="A312" s="36" t="str" cm="1">
        <f t="array" ref="A312">IFERROR(INDEX(元マスター!$A:$A,SMALL(IF(元マスター!$A$1:$A$400&lt;&gt;"",ROW($A$1:$A$400)),ROW())),"")</f>
        <v/>
      </c>
      <c r="B312" s="36" t="str">
        <f>IF($A312="","",IF($A312&lt;200000000,INDEX(男子登録情報!$L:$L,MATCH($A312,男子登録情報!$O:$O,0)),INDEX(女子登録情報!$L:$L,MATCH($A312,女子登録情報!$O:$O,0))))</f>
        <v/>
      </c>
      <c r="C312" s="36" t="str">
        <f>IF($A312="","",IF($A312&lt;200000000,INDEX(男子登録情報!$E:$E,MATCH($A312,男子登録情報!$O:$O,0)),INDEX(女子登録情報!$E:$E,MATCH($A312,女子登録情報!$O:$O,0))))</f>
        <v/>
      </c>
      <c r="D312" s="36" t="str">
        <f>IF($A312="","",IF($A312&lt;200000000,INDEX(男子登録情報!$N:$N,MATCH($A312,男子登録情報!$O:$O,0)),INDEX(女子登録情報!$N:$N,MATCH($A312,女子登録情報!$O:$O,0))))</f>
        <v/>
      </c>
      <c r="E312" s="36" t="str">
        <f>IF($A312="","",IF($A312&lt;200000000,INDEX(男子登録情報!$K:$K,MATCH($A312,男子登録情報!$O:$O,0)),INDEX(女子登録情報!$K:$K,MATCH($A312,女子登録情報!$O:$O,0))))</f>
        <v/>
      </c>
      <c r="F312" s="36" t="str">
        <f t="shared" si="4"/>
        <v/>
      </c>
      <c r="G312" s="36" t="str">
        <f>IF($A312="","",IF($A312&lt;200000000,INDEX(男子登録情報!$H:$H,MATCH($A312,男子登録情報!$O:$O,0)),INDEX(女子登録情報!$H:$H,MATCH($A312,女子登録情報!$O:$O,0))))</f>
        <v/>
      </c>
      <c r="H312" s="36" t="str">
        <f>IF($A312="","",IF($A312&lt;200000000,INDEX(男子登録情報!$B:$B,MATCH($A312,男子登録情報!$O:$O,0)),INDEX(女子登録情報!$B:$B,MATCH($A312,女子登録情報!$O:$O,0))))</f>
        <v/>
      </c>
      <c r="K312" s="36" t="str">
        <f>IF($A312="","",IF($A312&lt;200000000,INDEX(男子登録情報!$A:$A,MATCH($A312,男子登録情報!$O:$O,0)),INDEX(女子登録情報!$A:$A,MATCH($A312,女子登録情報!$O:$O,0))))</f>
        <v/>
      </c>
      <c r="L312" s="36" t="str">
        <f>IF($A312="","",INDEX(元マスター!$C:$C,MATCH($P312,元マスター!$AC:$AC,0)))&amp;""</f>
        <v/>
      </c>
      <c r="M312" s="36" t="str">
        <f>IF($A312="","",INDEX(元マスター!$D:$D,MATCH($P312,元マスター!$AC:$AC,0)))&amp;""</f>
        <v/>
      </c>
      <c r="N312" s="36" t="str">
        <f>IF($A312="","",INDEX(元マスター!$E:$E,MATCH($P312,元マスター!$AC:$AC,0)))&amp;""</f>
        <v/>
      </c>
      <c r="P312" s="36" t="str" cm="1">
        <f t="array" ref="P312">IFERROR(INDEX(元マスター!$AC:$AC,SMALL(IF(元マスター!$A$1:$A$400&lt;&gt;"",ROW($A$1:$A$400)),ROW())),"")</f>
        <v/>
      </c>
    </row>
    <row r="313" spans="1:16">
      <c r="A313" s="36" t="str" cm="1">
        <f t="array" ref="A313">IFERROR(INDEX(元マスター!$A:$A,SMALL(IF(元マスター!$A$1:$A$400&lt;&gt;"",ROW($A$1:$A$400)),ROW())),"")</f>
        <v/>
      </c>
      <c r="B313" s="36" t="str">
        <f>IF($A313="","",IF($A313&lt;200000000,INDEX(男子登録情報!$L:$L,MATCH($A313,男子登録情報!$O:$O,0)),INDEX(女子登録情報!$L:$L,MATCH($A313,女子登録情報!$O:$O,0))))</f>
        <v/>
      </c>
      <c r="C313" s="36" t="str">
        <f>IF($A313="","",IF($A313&lt;200000000,INDEX(男子登録情報!$E:$E,MATCH($A313,男子登録情報!$O:$O,0)),INDEX(女子登録情報!$E:$E,MATCH($A313,女子登録情報!$O:$O,0))))</f>
        <v/>
      </c>
      <c r="D313" s="36" t="str">
        <f>IF($A313="","",IF($A313&lt;200000000,INDEX(男子登録情報!$N:$N,MATCH($A313,男子登録情報!$O:$O,0)),INDEX(女子登録情報!$N:$N,MATCH($A313,女子登録情報!$O:$O,0))))</f>
        <v/>
      </c>
      <c r="E313" s="36" t="str">
        <f>IF($A313="","",IF($A313&lt;200000000,INDEX(男子登録情報!$K:$K,MATCH($A313,男子登録情報!$O:$O,0)),INDEX(女子登録情報!$K:$K,MATCH($A313,女子登録情報!$O:$O,0))))</f>
        <v/>
      </c>
      <c r="F313" s="36" t="str">
        <f t="shared" si="4"/>
        <v/>
      </c>
      <c r="G313" s="36" t="str">
        <f>IF($A313="","",IF($A313&lt;200000000,INDEX(男子登録情報!$H:$H,MATCH($A313,男子登録情報!$O:$O,0)),INDEX(女子登録情報!$H:$H,MATCH($A313,女子登録情報!$O:$O,0))))</f>
        <v/>
      </c>
      <c r="H313" s="36" t="str">
        <f>IF($A313="","",IF($A313&lt;200000000,INDEX(男子登録情報!$B:$B,MATCH($A313,男子登録情報!$O:$O,0)),INDEX(女子登録情報!$B:$B,MATCH($A313,女子登録情報!$O:$O,0))))</f>
        <v/>
      </c>
      <c r="K313" s="36" t="str">
        <f>IF($A313="","",IF($A313&lt;200000000,INDEX(男子登録情報!$A:$A,MATCH($A313,男子登録情報!$O:$O,0)),INDEX(女子登録情報!$A:$A,MATCH($A313,女子登録情報!$O:$O,0))))</f>
        <v/>
      </c>
      <c r="L313" s="36" t="str">
        <f>IF($A313="","",INDEX(元マスター!$C:$C,MATCH($P313,元マスター!$AC:$AC,0)))&amp;""</f>
        <v/>
      </c>
      <c r="M313" s="36" t="str">
        <f>IF($A313="","",INDEX(元マスター!$D:$D,MATCH($P313,元マスター!$AC:$AC,0)))&amp;""</f>
        <v/>
      </c>
      <c r="N313" s="36" t="str">
        <f>IF($A313="","",INDEX(元マスター!$E:$E,MATCH($P313,元マスター!$AC:$AC,0)))&amp;""</f>
        <v/>
      </c>
      <c r="P313" s="36" t="str" cm="1">
        <f t="array" ref="P313">IFERROR(INDEX(元マスター!$AC:$AC,SMALL(IF(元マスター!$A$1:$A$400&lt;&gt;"",ROW($A$1:$A$400)),ROW())),"")</f>
        <v/>
      </c>
    </row>
    <row r="314" spans="1:16">
      <c r="A314" s="36" t="str" cm="1">
        <f t="array" ref="A314">IFERROR(INDEX(元マスター!$A:$A,SMALL(IF(元マスター!$A$1:$A$400&lt;&gt;"",ROW($A$1:$A$400)),ROW())),"")</f>
        <v/>
      </c>
      <c r="B314" s="36" t="str">
        <f>IF($A314="","",IF($A314&lt;200000000,INDEX(男子登録情報!$L:$L,MATCH($A314,男子登録情報!$O:$O,0)),INDEX(女子登録情報!$L:$L,MATCH($A314,女子登録情報!$O:$O,0))))</f>
        <v/>
      </c>
      <c r="C314" s="36" t="str">
        <f>IF($A314="","",IF($A314&lt;200000000,INDEX(男子登録情報!$E:$E,MATCH($A314,男子登録情報!$O:$O,0)),INDEX(女子登録情報!$E:$E,MATCH($A314,女子登録情報!$O:$O,0))))</f>
        <v/>
      </c>
      <c r="D314" s="36" t="str">
        <f>IF($A314="","",IF($A314&lt;200000000,INDEX(男子登録情報!$N:$N,MATCH($A314,男子登録情報!$O:$O,0)),INDEX(女子登録情報!$N:$N,MATCH($A314,女子登録情報!$O:$O,0))))</f>
        <v/>
      </c>
      <c r="E314" s="36" t="str">
        <f>IF($A314="","",IF($A314&lt;200000000,INDEX(男子登録情報!$K:$K,MATCH($A314,男子登録情報!$O:$O,0)),INDEX(女子登録情報!$K:$K,MATCH($A314,女子登録情報!$O:$O,0))))</f>
        <v/>
      </c>
      <c r="F314" s="36" t="str">
        <f t="shared" si="4"/>
        <v/>
      </c>
      <c r="G314" s="36" t="str">
        <f>IF($A314="","",IF($A314&lt;200000000,INDEX(男子登録情報!$H:$H,MATCH($A314,男子登録情報!$O:$O,0)),INDEX(女子登録情報!$H:$H,MATCH($A314,女子登録情報!$O:$O,0))))</f>
        <v/>
      </c>
      <c r="H314" s="36" t="str">
        <f>IF($A314="","",IF($A314&lt;200000000,INDEX(男子登録情報!$B:$B,MATCH($A314,男子登録情報!$O:$O,0)),INDEX(女子登録情報!$B:$B,MATCH($A314,女子登録情報!$O:$O,0))))</f>
        <v/>
      </c>
      <c r="K314" s="36" t="str">
        <f>IF($A314="","",IF($A314&lt;200000000,INDEX(男子登録情報!$A:$A,MATCH($A314,男子登録情報!$O:$O,0)),INDEX(女子登録情報!$A:$A,MATCH($A314,女子登録情報!$O:$O,0))))</f>
        <v/>
      </c>
      <c r="L314" s="36" t="str">
        <f>IF($A314="","",INDEX(元マスター!$C:$C,MATCH($P314,元マスター!$AC:$AC,0)))&amp;""</f>
        <v/>
      </c>
      <c r="M314" s="36" t="str">
        <f>IF($A314="","",INDEX(元マスター!$D:$D,MATCH($P314,元マスター!$AC:$AC,0)))&amp;""</f>
        <v/>
      </c>
      <c r="N314" s="36" t="str">
        <f>IF($A314="","",INDEX(元マスター!$E:$E,MATCH($P314,元マスター!$AC:$AC,0)))&amp;""</f>
        <v/>
      </c>
      <c r="P314" s="36" t="str" cm="1">
        <f t="array" ref="P314">IFERROR(INDEX(元マスター!$AC:$AC,SMALL(IF(元マスター!$A$1:$A$400&lt;&gt;"",ROW($A$1:$A$400)),ROW())),"")</f>
        <v/>
      </c>
    </row>
    <row r="315" spans="1:16">
      <c r="A315" s="36" t="str" cm="1">
        <f t="array" ref="A315">IFERROR(INDEX(元マスター!$A:$A,SMALL(IF(元マスター!$A$1:$A$400&lt;&gt;"",ROW($A$1:$A$400)),ROW())),"")</f>
        <v/>
      </c>
      <c r="B315" s="36" t="str">
        <f>IF($A315="","",IF($A315&lt;200000000,INDEX(男子登録情報!$L:$L,MATCH($A315,男子登録情報!$O:$O,0)),INDEX(女子登録情報!$L:$L,MATCH($A315,女子登録情報!$O:$O,0))))</f>
        <v/>
      </c>
      <c r="C315" s="36" t="str">
        <f>IF($A315="","",IF($A315&lt;200000000,INDEX(男子登録情報!$E:$E,MATCH($A315,男子登録情報!$O:$O,0)),INDEX(女子登録情報!$E:$E,MATCH($A315,女子登録情報!$O:$O,0))))</f>
        <v/>
      </c>
      <c r="D315" s="36" t="str">
        <f>IF($A315="","",IF($A315&lt;200000000,INDEX(男子登録情報!$N:$N,MATCH($A315,男子登録情報!$O:$O,0)),INDEX(女子登録情報!$N:$N,MATCH($A315,女子登録情報!$O:$O,0))))</f>
        <v/>
      </c>
      <c r="E315" s="36" t="str">
        <f>IF($A315="","",IF($A315&lt;200000000,INDEX(男子登録情報!$K:$K,MATCH($A315,男子登録情報!$O:$O,0)),INDEX(女子登録情報!$K:$K,MATCH($A315,女子登録情報!$O:$O,0))))</f>
        <v/>
      </c>
      <c r="F315" s="36" t="str">
        <f t="shared" si="4"/>
        <v/>
      </c>
      <c r="G315" s="36" t="str">
        <f>IF($A315="","",IF($A315&lt;200000000,INDEX(男子登録情報!$H:$H,MATCH($A315,男子登録情報!$O:$O,0)),INDEX(女子登録情報!$H:$H,MATCH($A315,女子登録情報!$O:$O,0))))</f>
        <v/>
      </c>
      <c r="H315" s="36" t="str">
        <f>IF($A315="","",IF($A315&lt;200000000,INDEX(男子登録情報!$B:$B,MATCH($A315,男子登録情報!$O:$O,0)),INDEX(女子登録情報!$B:$B,MATCH($A315,女子登録情報!$O:$O,0))))</f>
        <v/>
      </c>
      <c r="K315" s="36" t="str">
        <f>IF($A315="","",IF($A315&lt;200000000,INDEX(男子登録情報!$A:$A,MATCH($A315,男子登録情報!$O:$O,0)),INDEX(女子登録情報!$A:$A,MATCH($A315,女子登録情報!$O:$O,0))))</f>
        <v/>
      </c>
      <c r="L315" s="36" t="str">
        <f>IF($A315="","",INDEX(元マスター!$C:$C,MATCH($P315,元マスター!$AC:$AC,0)))&amp;""</f>
        <v/>
      </c>
      <c r="M315" s="36" t="str">
        <f>IF($A315="","",INDEX(元マスター!$D:$D,MATCH($P315,元マスター!$AC:$AC,0)))&amp;""</f>
        <v/>
      </c>
      <c r="N315" s="36" t="str">
        <f>IF($A315="","",INDEX(元マスター!$E:$E,MATCH($P315,元マスター!$AC:$AC,0)))&amp;""</f>
        <v/>
      </c>
      <c r="P315" s="36" t="str" cm="1">
        <f t="array" ref="P315">IFERROR(INDEX(元マスター!$AC:$AC,SMALL(IF(元マスター!$A$1:$A$400&lt;&gt;"",ROW($A$1:$A$400)),ROW())),"")</f>
        <v/>
      </c>
    </row>
    <row r="316" spans="1:16">
      <c r="A316" s="36" t="str" cm="1">
        <f t="array" ref="A316">IFERROR(INDEX(元マスター!$A:$A,SMALL(IF(元マスター!$A$1:$A$400&lt;&gt;"",ROW($A$1:$A$400)),ROW())),"")</f>
        <v/>
      </c>
      <c r="B316" s="36" t="str">
        <f>IF($A316="","",IF($A316&lt;200000000,INDEX(男子登録情報!$L:$L,MATCH($A316,男子登録情報!$O:$O,0)),INDEX(女子登録情報!$L:$L,MATCH($A316,女子登録情報!$O:$O,0))))</f>
        <v/>
      </c>
      <c r="C316" s="36" t="str">
        <f>IF($A316="","",IF($A316&lt;200000000,INDEX(男子登録情報!$E:$E,MATCH($A316,男子登録情報!$O:$O,0)),INDEX(女子登録情報!$E:$E,MATCH($A316,女子登録情報!$O:$O,0))))</f>
        <v/>
      </c>
      <c r="D316" s="36" t="str">
        <f>IF($A316="","",IF($A316&lt;200000000,INDEX(男子登録情報!$N:$N,MATCH($A316,男子登録情報!$O:$O,0)),INDEX(女子登録情報!$N:$N,MATCH($A316,女子登録情報!$O:$O,0))))</f>
        <v/>
      </c>
      <c r="E316" s="36" t="str">
        <f>IF($A316="","",IF($A316&lt;200000000,INDEX(男子登録情報!$K:$K,MATCH($A316,男子登録情報!$O:$O,0)),INDEX(女子登録情報!$K:$K,MATCH($A316,女子登録情報!$O:$O,0))))</f>
        <v/>
      </c>
      <c r="F316" s="36" t="str">
        <f t="shared" si="4"/>
        <v/>
      </c>
      <c r="G316" s="36" t="str">
        <f>IF($A316="","",IF($A316&lt;200000000,INDEX(男子登録情報!$H:$H,MATCH($A316,男子登録情報!$O:$O,0)),INDEX(女子登録情報!$H:$H,MATCH($A316,女子登録情報!$O:$O,0))))</f>
        <v/>
      </c>
      <c r="H316" s="36" t="str">
        <f>IF($A316="","",IF($A316&lt;200000000,INDEX(男子登録情報!$B:$B,MATCH($A316,男子登録情報!$O:$O,0)),INDEX(女子登録情報!$B:$B,MATCH($A316,女子登録情報!$O:$O,0))))</f>
        <v/>
      </c>
      <c r="K316" s="36" t="str">
        <f>IF($A316="","",IF($A316&lt;200000000,INDEX(男子登録情報!$A:$A,MATCH($A316,男子登録情報!$O:$O,0)),INDEX(女子登録情報!$A:$A,MATCH($A316,女子登録情報!$O:$O,0))))</f>
        <v/>
      </c>
      <c r="L316" s="36" t="str">
        <f>IF($A316="","",INDEX(元マスター!$C:$C,MATCH($P316,元マスター!$AC:$AC,0)))&amp;""</f>
        <v/>
      </c>
      <c r="M316" s="36" t="str">
        <f>IF($A316="","",INDEX(元マスター!$D:$D,MATCH($P316,元マスター!$AC:$AC,0)))&amp;""</f>
        <v/>
      </c>
      <c r="N316" s="36" t="str">
        <f>IF($A316="","",INDEX(元マスター!$E:$E,MATCH($P316,元マスター!$AC:$AC,0)))&amp;""</f>
        <v/>
      </c>
      <c r="P316" s="36" t="str" cm="1">
        <f t="array" ref="P316">IFERROR(INDEX(元マスター!$AC:$AC,SMALL(IF(元マスター!$A$1:$A$400&lt;&gt;"",ROW($A$1:$A$400)),ROW())),"")</f>
        <v/>
      </c>
    </row>
    <row r="317" spans="1:16">
      <c r="A317" s="36" t="str" cm="1">
        <f t="array" ref="A317">IFERROR(INDEX(元マスター!$A:$A,SMALL(IF(元マスター!$A$1:$A$400&lt;&gt;"",ROW($A$1:$A$400)),ROW())),"")</f>
        <v/>
      </c>
      <c r="B317" s="36" t="str">
        <f>IF($A317="","",IF($A317&lt;200000000,INDEX(男子登録情報!$L:$L,MATCH($A317,男子登録情報!$O:$O,0)),INDEX(女子登録情報!$L:$L,MATCH($A317,女子登録情報!$O:$O,0))))</f>
        <v/>
      </c>
      <c r="C317" s="36" t="str">
        <f>IF($A317="","",IF($A317&lt;200000000,INDEX(男子登録情報!$E:$E,MATCH($A317,男子登録情報!$O:$O,0)),INDEX(女子登録情報!$E:$E,MATCH($A317,女子登録情報!$O:$O,0))))</f>
        <v/>
      </c>
      <c r="D317" s="36" t="str">
        <f>IF($A317="","",IF($A317&lt;200000000,INDEX(男子登録情報!$N:$N,MATCH($A317,男子登録情報!$O:$O,0)),INDEX(女子登録情報!$N:$N,MATCH($A317,女子登録情報!$O:$O,0))))</f>
        <v/>
      </c>
      <c r="E317" s="36" t="str">
        <f>IF($A317="","",IF($A317&lt;200000000,INDEX(男子登録情報!$K:$K,MATCH($A317,男子登録情報!$O:$O,0)),INDEX(女子登録情報!$K:$K,MATCH($A317,女子登録情報!$O:$O,0))))</f>
        <v/>
      </c>
      <c r="F317" s="36" t="str">
        <f t="shared" si="4"/>
        <v/>
      </c>
      <c r="G317" s="36" t="str">
        <f>IF($A317="","",IF($A317&lt;200000000,INDEX(男子登録情報!$H:$H,MATCH($A317,男子登録情報!$O:$O,0)),INDEX(女子登録情報!$H:$H,MATCH($A317,女子登録情報!$O:$O,0))))</f>
        <v/>
      </c>
      <c r="H317" s="36" t="str">
        <f>IF($A317="","",IF($A317&lt;200000000,INDEX(男子登録情報!$B:$B,MATCH($A317,男子登録情報!$O:$O,0)),INDEX(女子登録情報!$B:$B,MATCH($A317,女子登録情報!$O:$O,0))))</f>
        <v/>
      </c>
      <c r="K317" s="36" t="str">
        <f>IF($A317="","",IF($A317&lt;200000000,INDEX(男子登録情報!$A:$A,MATCH($A317,男子登録情報!$O:$O,0)),INDEX(女子登録情報!$A:$A,MATCH($A317,女子登録情報!$O:$O,0))))</f>
        <v/>
      </c>
      <c r="L317" s="36" t="str">
        <f>IF($A317="","",INDEX(元マスター!$C:$C,MATCH($P317,元マスター!$AC:$AC,0)))&amp;""</f>
        <v/>
      </c>
      <c r="M317" s="36" t="str">
        <f>IF($A317="","",INDEX(元マスター!$D:$D,MATCH($P317,元マスター!$AC:$AC,0)))&amp;""</f>
        <v/>
      </c>
      <c r="N317" s="36" t="str">
        <f>IF($A317="","",INDEX(元マスター!$E:$E,MATCH($P317,元マスター!$AC:$AC,0)))&amp;""</f>
        <v/>
      </c>
      <c r="P317" s="36" t="str" cm="1">
        <f t="array" ref="P317">IFERROR(INDEX(元マスター!$AC:$AC,SMALL(IF(元マスター!$A$1:$A$400&lt;&gt;"",ROW($A$1:$A$400)),ROW())),"")</f>
        <v/>
      </c>
    </row>
    <row r="318" spans="1:16">
      <c r="A318" s="36" t="str" cm="1">
        <f t="array" ref="A318">IFERROR(INDEX(元マスター!$A:$A,SMALL(IF(元マスター!$A$1:$A$400&lt;&gt;"",ROW($A$1:$A$400)),ROW())),"")</f>
        <v/>
      </c>
      <c r="B318" s="36" t="str">
        <f>IF($A318="","",IF($A318&lt;200000000,INDEX(男子登録情報!$L:$L,MATCH($A318,男子登録情報!$O:$O,0)),INDEX(女子登録情報!$L:$L,MATCH($A318,女子登録情報!$O:$O,0))))</f>
        <v/>
      </c>
      <c r="C318" s="36" t="str">
        <f>IF($A318="","",IF($A318&lt;200000000,INDEX(男子登録情報!$E:$E,MATCH($A318,男子登録情報!$O:$O,0)),INDEX(女子登録情報!$E:$E,MATCH($A318,女子登録情報!$O:$O,0))))</f>
        <v/>
      </c>
      <c r="D318" s="36" t="str">
        <f>IF($A318="","",IF($A318&lt;200000000,INDEX(男子登録情報!$N:$N,MATCH($A318,男子登録情報!$O:$O,0)),INDEX(女子登録情報!$N:$N,MATCH($A318,女子登録情報!$O:$O,0))))</f>
        <v/>
      </c>
      <c r="E318" s="36" t="str">
        <f>IF($A318="","",IF($A318&lt;200000000,INDEX(男子登録情報!$K:$K,MATCH($A318,男子登録情報!$O:$O,0)),INDEX(女子登録情報!$K:$K,MATCH($A318,女子登録情報!$O:$O,0))))</f>
        <v/>
      </c>
      <c r="F318" s="36" t="str">
        <f t="shared" si="4"/>
        <v/>
      </c>
      <c r="G318" s="36" t="str">
        <f>IF($A318="","",IF($A318&lt;200000000,INDEX(男子登録情報!$H:$H,MATCH($A318,男子登録情報!$O:$O,0)),INDEX(女子登録情報!$H:$H,MATCH($A318,女子登録情報!$O:$O,0))))</f>
        <v/>
      </c>
      <c r="H318" s="36" t="str">
        <f>IF($A318="","",IF($A318&lt;200000000,INDEX(男子登録情報!$B:$B,MATCH($A318,男子登録情報!$O:$O,0)),INDEX(女子登録情報!$B:$B,MATCH($A318,女子登録情報!$O:$O,0))))</f>
        <v/>
      </c>
      <c r="K318" s="36" t="str">
        <f>IF($A318="","",IF($A318&lt;200000000,INDEX(男子登録情報!$A:$A,MATCH($A318,男子登録情報!$O:$O,0)),INDEX(女子登録情報!$A:$A,MATCH($A318,女子登録情報!$O:$O,0))))</f>
        <v/>
      </c>
      <c r="L318" s="36" t="str">
        <f>IF($A318="","",INDEX(元マスター!$C:$C,MATCH($P318,元マスター!$AC:$AC,0)))&amp;""</f>
        <v/>
      </c>
      <c r="M318" s="36" t="str">
        <f>IF($A318="","",INDEX(元マスター!$D:$D,MATCH($P318,元マスター!$AC:$AC,0)))&amp;""</f>
        <v/>
      </c>
      <c r="N318" s="36" t="str">
        <f>IF($A318="","",INDEX(元マスター!$E:$E,MATCH($P318,元マスター!$AC:$AC,0)))&amp;""</f>
        <v/>
      </c>
      <c r="P318" s="36" t="str" cm="1">
        <f t="array" ref="P318">IFERROR(INDEX(元マスター!$AC:$AC,SMALL(IF(元マスター!$A$1:$A$400&lt;&gt;"",ROW($A$1:$A$400)),ROW())),"")</f>
        <v/>
      </c>
    </row>
    <row r="319" spans="1:16">
      <c r="A319" s="36" t="str" cm="1">
        <f t="array" ref="A319">IFERROR(INDEX(元マスター!$A:$A,SMALL(IF(元マスター!$A$1:$A$400&lt;&gt;"",ROW($A$1:$A$400)),ROW())),"")</f>
        <v/>
      </c>
      <c r="B319" s="36" t="str">
        <f>IF($A319="","",IF($A319&lt;200000000,INDEX(男子登録情報!$L:$L,MATCH($A319,男子登録情報!$O:$O,0)),INDEX(女子登録情報!$L:$L,MATCH($A319,女子登録情報!$O:$O,0))))</f>
        <v/>
      </c>
      <c r="C319" s="36" t="str">
        <f>IF($A319="","",IF($A319&lt;200000000,INDEX(男子登録情報!$E:$E,MATCH($A319,男子登録情報!$O:$O,0)),INDEX(女子登録情報!$E:$E,MATCH($A319,女子登録情報!$O:$O,0))))</f>
        <v/>
      </c>
      <c r="D319" s="36" t="str">
        <f>IF($A319="","",IF($A319&lt;200000000,INDEX(男子登録情報!$N:$N,MATCH($A319,男子登録情報!$O:$O,0)),INDEX(女子登録情報!$N:$N,MATCH($A319,女子登録情報!$O:$O,0))))</f>
        <v/>
      </c>
      <c r="E319" s="36" t="str">
        <f>IF($A319="","",IF($A319&lt;200000000,INDEX(男子登録情報!$K:$K,MATCH($A319,男子登録情報!$O:$O,0)),INDEX(女子登録情報!$K:$K,MATCH($A319,女子登録情報!$O:$O,0))))</f>
        <v/>
      </c>
      <c r="F319" s="36" t="str">
        <f t="shared" si="4"/>
        <v/>
      </c>
      <c r="G319" s="36" t="str">
        <f>IF($A319="","",IF($A319&lt;200000000,INDEX(男子登録情報!$H:$H,MATCH($A319,男子登録情報!$O:$O,0)),INDEX(女子登録情報!$H:$H,MATCH($A319,女子登録情報!$O:$O,0))))</f>
        <v/>
      </c>
      <c r="H319" s="36" t="str">
        <f>IF($A319="","",IF($A319&lt;200000000,INDEX(男子登録情報!$B:$B,MATCH($A319,男子登録情報!$O:$O,0)),INDEX(女子登録情報!$B:$B,MATCH($A319,女子登録情報!$O:$O,0))))</f>
        <v/>
      </c>
      <c r="K319" s="36" t="str">
        <f>IF($A319="","",IF($A319&lt;200000000,INDEX(男子登録情報!$A:$A,MATCH($A319,男子登録情報!$O:$O,0)),INDEX(女子登録情報!$A:$A,MATCH($A319,女子登録情報!$O:$O,0))))</f>
        <v/>
      </c>
      <c r="L319" s="36" t="str">
        <f>IF($A319="","",INDEX(元マスター!$C:$C,MATCH($P319,元マスター!$AC:$AC,0)))&amp;""</f>
        <v/>
      </c>
      <c r="M319" s="36" t="str">
        <f>IF($A319="","",INDEX(元マスター!$D:$D,MATCH($P319,元マスター!$AC:$AC,0)))&amp;""</f>
        <v/>
      </c>
      <c r="N319" s="36" t="str">
        <f>IF($A319="","",INDEX(元マスター!$E:$E,MATCH($P319,元マスター!$AC:$AC,0)))&amp;""</f>
        <v/>
      </c>
      <c r="P319" s="36" t="str" cm="1">
        <f t="array" ref="P319">IFERROR(INDEX(元マスター!$AC:$AC,SMALL(IF(元マスター!$A$1:$A$400&lt;&gt;"",ROW($A$1:$A$400)),ROW())),"")</f>
        <v/>
      </c>
    </row>
    <row r="320" spans="1:16">
      <c r="A320" s="36" t="str" cm="1">
        <f t="array" ref="A320">IFERROR(INDEX(元マスター!$A:$A,SMALL(IF(元マスター!$A$1:$A$400&lt;&gt;"",ROW($A$1:$A$400)),ROW())),"")</f>
        <v/>
      </c>
      <c r="B320" s="36" t="str">
        <f>IF($A320="","",IF($A320&lt;200000000,INDEX(男子登録情報!$L:$L,MATCH($A320,男子登録情報!$O:$O,0)),INDEX(女子登録情報!$L:$L,MATCH($A320,女子登録情報!$O:$O,0))))</f>
        <v/>
      </c>
      <c r="C320" s="36" t="str">
        <f>IF($A320="","",IF($A320&lt;200000000,INDEX(男子登録情報!$E:$E,MATCH($A320,男子登録情報!$O:$O,0)),INDEX(女子登録情報!$E:$E,MATCH($A320,女子登録情報!$O:$O,0))))</f>
        <v/>
      </c>
      <c r="D320" s="36" t="str">
        <f>IF($A320="","",IF($A320&lt;200000000,INDEX(男子登録情報!$N:$N,MATCH($A320,男子登録情報!$O:$O,0)),INDEX(女子登録情報!$N:$N,MATCH($A320,女子登録情報!$O:$O,0))))</f>
        <v/>
      </c>
      <c r="E320" s="36" t="str">
        <f>IF($A320="","",IF($A320&lt;200000000,INDEX(男子登録情報!$K:$K,MATCH($A320,男子登録情報!$O:$O,0)),INDEX(女子登録情報!$K:$K,MATCH($A320,女子登録情報!$O:$O,0))))</f>
        <v/>
      </c>
      <c r="F320" s="36" t="str">
        <f t="shared" si="4"/>
        <v/>
      </c>
      <c r="G320" s="36" t="str">
        <f>IF($A320="","",IF($A320&lt;200000000,INDEX(男子登録情報!$H:$H,MATCH($A320,男子登録情報!$O:$O,0)),INDEX(女子登録情報!$H:$H,MATCH($A320,女子登録情報!$O:$O,0))))</f>
        <v/>
      </c>
      <c r="H320" s="36" t="str">
        <f>IF($A320="","",IF($A320&lt;200000000,INDEX(男子登録情報!$B:$B,MATCH($A320,男子登録情報!$O:$O,0)),INDEX(女子登録情報!$B:$B,MATCH($A320,女子登録情報!$O:$O,0))))</f>
        <v/>
      </c>
      <c r="K320" s="36" t="str">
        <f>IF($A320="","",IF($A320&lt;200000000,INDEX(男子登録情報!$A:$A,MATCH($A320,男子登録情報!$O:$O,0)),INDEX(女子登録情報!$A:$A,MATCH($A320,女子登録情報!$O:$O,0))))</f>
        <v/>
      </c>
      <c r="L320" s="36" t="str">
        <f>IF($A320="","",INDEX(元マスター!$C:$C,MATCH($P320,元マスター!$AC:$AC,0)))&amp;""</f>
        <v/>
      </c>
      <c r="M320" s="36" t="str">
        <f>IF($A320="","",INDEX(元マスター!$D:$D,MATCH($P320,元マスター!$AC:$AC,0)))&amp;""</f>
        <v/>
      </c>
      <c r="N320" s="36" t="str">
        <f>IF($A320="","",INDEX(元マスター!$E:$E,MATCH($P320,元マスター!$AC:$AC,0)))&amp;""</f>
        <v/>
      </c>
      <c r="P320" s="36" t="str" cm="1">
        <f t="array" ref="P320">IFERROR(INDEX(元マスター!$AC:$AC,SMALL(IF(元マスター!$A$1:$A$400&lt;&gt;"",ROW($A$1:$A$400)),ROW())),"")</f>
        <v/>
      </c>
    </row>
    <row r="321" spans="1:16">
      <c r="A321" s="36" t="str" cm="1">
        <f t="array" ref="A321">IFERROR(INDEX(元マスター!$A:$A,SMALL(IF(元マスター!$A$1:$A$400&lt;&gt;"",ROW($A$1:$A$400)),ROW())),"")</f>
        <v/>
      </c>
      <c r="B321" s="36" t="str">
        <f>IF($A321="","",IF($A321&lt;200000000,INDEX(男子登録情報!$L:$L,MATCH($A321,男子登録情報!$O:$O,0)),INDEX(女子登録情報!$L:$L,MATCH($A321,女子登録情報!$O:$O,0))))</f>
        <v/>
      </c>
      <c r="C321" s="36" t="str">
        <f>IF($A321="","",IF($A321&lt;200000000,INDEX(男子登録情報!$E:$E,MATCH($A321,男子登録情報!$O:$O,0)),INDEX(女子登録情報!$E:$E,MATCH($A321,女子登録情報!$O:$O,0))))</f>
        <v/>
      </c>
      <c r="D321" s="36" t="str">
        <f>IF($A321="","",IF($A321&lt;200000000,INDEX(男子登録情報!$N:$N,MATCH($A321,男子登録情報!$O:$O,0)),INDEX(女子登録情報!$N:$N,MATCH($A321,女子登録情報!$O:$O,0))))</f>
        <v/>
      </c>
      <c r="E321" s="36" t="str">
        <f>IF($A321="","",IF($A321&lt;200000000,INDEX(男子登録情報!$K:$K,MATCH($A321,男子登録情報!$O:$O,0)),INDEX(女子登録情報!$K:$K,MATCH($A321,女子登録情報!$O:$O,0))))</f>
        <v/>
      </c>
      <c r="F321" s="36" t="str">
        <f t="shared" si="4"/>
        <v/>
      </c>
      <c r="G321" s="36" t="str">
        <f>IF($A321="","",IF($A321&lt;200000000,INDEX(男子登録情報!$H:$H,MATCH($A321,男子登録情報!$O:$O,0)),INDEX(女子登録情報!$H:$H,MATCH($A321,女子登録情報!$O:$O,0))))</f>
        <v/>
      </c>
      <c r="H321" s="36" t="str">
        <f>IF($A321="","",IF($A321&lt;200000000,INDEX(男子登録情報!$B:$B,MATCH($A321,男子登録情報!$O:$O,0)),INDEX(女子登録情報!$B:$B,MATCH($A321,女子登録情報!$O:$O,0))))</f>
        <v/>
      </c>
      <c r="K321" s="36" t="str">
        <f>IF($A321="","",IF($A321&lt;200000000,INDEX(男子登録情報!$A:$A,MATCH($A321,男子登録情報!$O:$O,0)),INDEX(女子登録情報!$A:$A,MATCH($A321,女子登録情報!$O:$O,0))))</f>
        <v/>
      </c>
      <c r="L321" s="36" t="str">
        <f>IF($A321="","",INDEX(元マスター!$C:$C,MATCH($P321,元マスター!$AC:$AC,0)))&amp;""</f>
        <v/>
      </c>
      <c r="M321" s="36" t="str">
        <f>IF($A321="","",INDEX(元マスター!$D:$D,MATCH($P321,元マスター!$AC:$AC,0)))&amp;""</f>
        <v/>
      </c>
      <c r="N321" s="36" t="str">
        <f>IF($A321="","",INDEX(元マスター!$E:$E,MATCH($P321,元マスター!$AC:$AC,0)))&amp;""</f>
        <v/>
      </c>
      <c r="P321" s="36" t="str" cm="1">
        <f t="array" ref="P321">IFERROR(INDEX(元マスター!$AC:$AC,SMALL(IF(元マスター!$A$1:$A$400&lt;&gt;"",ROW($A$1:$A$400)),ROW())),"")</f>
        <v/>
      </c>
    </row>
    <row r="322" spans="1:16">
      <c r="A322" s="36" t="str" cm="1">
        <f t="array" ref="A322">IFERROR(INDEX(元マスター!$A:$A,SMALL(IF(元マスター!$A$1:$A$400&lt;&gt;"",ROW($A$1:$A$400)),ROW())),"")</f>
        <v/>
      </c>
      <c r="B322" s="36" t="str">
        <f>IF($A322="","",IF($A322&lt;200000000,INDEX(男子登録情報!$L:$L,MATCH($A322,男子登録情報!$O:$O,0)),INDEX(女子登録情報!$L:$L,MATCH($A322,女子登録情報!$O:$O,0))))</f>
        <v/>
      </c>
      <c r="C322" s="36" t="str">
        <f>IF($A322="","",IF($A322&lt;200000000,INDEX(男子登録情報!$E:$E,MATCH($A322,男子登録情報!$O:$O,0)),INDEX(女子登録情報!$E:$E,MATCH($A322,女子登録情報!$O:$O,0))))</f>
        <v/>
      </c>
      <c r="D322" s="36" t="str">
        <f>IF($A322="","",IF($A322&lt;200000000,INDEX(男子登録情報!$N:$N,MATCH($A322,男子登録情報!$O:$O,0)),INDEX(女子登録情報!$N:$N,MATCH($A322,女子登録情報!$O:$O,0))))</f>
        <v/>
      </c>
      <c r="E322" s="36" t="str">
        <f>IF($A322="","",IF($A322&lt;200000000,INDEX(男子登録情報!$K:$K,MATCH($A322,男子登録情報!$O:$O,0)),INDEX(女子登録情報!$K:$K,MATCH($A322,女子登録情報!$O:$O,0))))</f>
        <v/>
      </c>
      <c r="F322" s="36" t="str">
        <f t="shared" si="4"/>
        <v/>
      </c>
      <c r="G322" s="36" t="str">
        <f>IF($A322="","",IF($A322&lt;200000000,INDEX(男子登録情報!$H:$H,MATCH($A322,男子登録情報!$O:$O,0)),INDEX(女子登録情報!$H:$H,MATCH($A322,女子登録情報!$O:$O,0))))</f>
        <v/>
      </c>
      <c r="H322" s="36" t="str">
        <f>IF($A322="","",IF($A322&lt;200000000,INDEX(男子登録情報!$B:$B,MATCH($A322,男子登録情報!$O:$O,0)),INDEX(女子登録情報!$B:$B,MATCH($A322,女子登録情報!$O:$O,0))))</f>
        <v/>
      </c>
      <c r="K322" s="36" t="str">
        <f>IF($A322="","",IF($A322&lt;200000000,INDEX(男子登録情報!$A:$A,MATCH($A322,男子登録情報!$O:$O,0)),INDEX(女子登録情報!$A:$A,MATCH($A322,女子登録情報!$O:$O,0))))</f>
        <v/>
      </c>
      <c r="L322" s="36" t="str">
        <f>IF($A322="","",INDEX(元マスター!$C:$C,MATCH($P322,元マスター!$AC:$AC,0)))&amp;""</f>
        <v/>
      </c>
      <c r="M322" s="36" t="str">
        <f>IF($A322="","",INDEX(元マスター!$D:$D,MATCH($P322,元マスター!$AC:$AC,0)))&amp;""</f>
        <v/>
      </c>
      <c r="N322" s="36" t="str">
        <f>IF($A322="","",INDEX(元マスター!$E:$E,MATCH($P322,元マスター!$AC:$AC,0)))&amp;""</f>
        <v/>
      </c>
      <c r="P322" s="36" t="str" cm="1">
        <f t="array" ref="P322">IFERROR(INDEX(元マスター!$AC:$AC,SMALL(IF(元マスター!$A$1:$A$400&lt;&gt;"",ROW($A$1:$A$400)),ROW())),"")</f>
        <v/>
      </c>
    </row>
    <row r="323" spans="1:16">
      <c r="A323" s="36" t="str" cm="1">
        <f t="array" ref="A323">IFERROR(INDEX(元マスター!$A:$A,SMALL(IF(元マスター!$A$1:$A$400&lt;&gt;"",ROW($A$1:$A$400)),ROW())),"")</f>
        <v/>
      </c>
      <c r="B323" s="36" t="str">
        <f>IF($A323="","",IF($A323&lt;200000000,INDEX(男子登録情報!$L:$L,MATCH($A323,男子登録情報!$O:$O,0)),INDEX(女子登録情報!$L:$L,MATCH($A323,女子登録情報!$O:$O,0))))</f>
        <v/>
      </c>
      <c r="C323" s="36" t="str">
        <f>IF($A323="","",IF($A323&lt;200000000,INDEX(男子登録情報!$E:$E,MATCH($A323,男子登録情報!$O:$O,0)),INDEX(女子登録情報!$E:$E,MATCH($A323,女子登録情報!$O:$O,0))))</f>
        <v/>
      </c>
      <c r="D323" s="36" t="str">
        <f>IF($A323="","",IF($A323&lt;200000000,INDEX(男子登録情報!$N:$N,MATCH($A323,男子登録情報!$O:$O,0)),INDEX(女子登録情報!$N:$N,MATCH($A323,女子登録情報!$O:$O,0))))</f>
        <v/>
      </c>
      <c r="E323" s="36" t="str">
        <f>IF($A323="","",IF($A323&lt;200000000,INDEX(男子登録情報!$K:$K,MATCH($A323,男子登録情報!$O:$O,0)),INDEX(女子登録情報!$K:$K,MATCH($A323,女子登録情報!$O:$O,0))))</f>
        <v/>
      </c>
      <c r="F323" s="36" t="str">
        <f t="shared" ref="F323:F386" si="5">IF($A323="","",IF($A323&lt;200000000,1,2))</f>
        <v/>
      </c>
      <c r="G323" s="36" t="str">
        <f>IF($A323="","",IF($A323&lt;200000000,INDEX(男子登録情報!$H:$H,MATCH($A323,男子登録情報!$O:$O,0)),INDEX(女子登録情報!$H:$H,MATCH($A323,女子登録情報!$O:$O,0))))</f>
        <v/>
      </c>
      <c r="H323" s="36" t="str">
        <f>IF($A323="","",IF($A323&lt;200000000,INDEX(男子登録情報!$B:$B,MATCH($A323,男子登録情報!$O:$O,0)),INDEX(女子登録情報!$B:$B,MATCH($A323,女子登録情報!$O:$O,0))))</f>
        <v/>
      </c>
      <c r="K323" s="36" t="str">
        <f>IF($A323="","",IF($A323&lt;200000000,INDEX(男子登録情報!$A:$A,MATCH($A323,男子登録情報!$O:$O,0)),INDEX(女子登録情報!$A:$A,MATCH($A323,女子登録情報!$O:$O,0))))</f>
        <v/>
      </c>
      <c r="L323" s="36" t="str">
        <f>IF($A323="","",INDEX(元マスター!$C:$C,MATCH($P323,元マスター!$AC:$AC,0)))&amp;""</f>
        <v/>
      </c>
      <c r="M323" s="36" t="str">
        <f>IF($A323="","",INDEX(元マスター!$D:$D,MATCH($P323,元マスター!$AC:$AC,0)))&amp;""</f>
        <v/>
      </c>
      <c r="N323" s="36" t="str">
        <f>IF($A323="","",INDEX(元マスター!$E:$E,MATCH($P323,元マスター!$AC:$AC,0)))&amp;""</f>
        <v/>
      </c>
      <c r="P323" s="36" t="str" cm="1">
        <f t="array" ref="P323">IFERROR(INDEX(元マスター!$AC:$AC,SMALL(IF(元マスター!$A$1:$A$400&lt;&gt;"",ROW($A$1:$A$400)),ROW())),"")</f>
        <v/>
      </c>
    </row>
    <row r="324" spans="1:16">
      <c r="A324" s="36" t="str" cm="1">
        <f t="array" ref="A324">IFERROR(INDEX(元マスター!$A:$A,SMALL(IF(元マスター!$A$1:$A$400&lt;&gt;"",ROW($A$1:$A$400)),ROW())),"")</f>
        <v/>
      </c>
      <c r="B324" s="36" t="str">
        <f>IF($A324="","",IF($A324&lt;200000000,INDEX(男子登録情報!$L:$L,MATCH($A324,男子登録情報!$O:$O,0)),INDEX(女子登録情報!$L:$L,MATCH($A324,女子登録情報!$O:$O,0))))</f>
        <v/>
      </c>
      <c r="C324" s="36" t="str">
        <f>IF($A324="","",IF($A324&lt;200000000,INDEX(男子登録情報!$E:$E,MATCH($A324,男子登録情報!$O:$O,0)),INDEX(女子登録情報!$E:$E,MATCH($A324,女子登録情報!$O:$O,0))))</f>
        <v/>
      </c>
      <c r="D324" s="36" t="str">
        <f>IF($A324="","",IF($A324&lt;200000000,INDEX(男子登録情報!$N:$N,MATCH($A324,男子登録情報!$O:$O,0)),INDEX(女子登録情報!$N:$N,MATCH($A324,女子登録情報!$O:$O,0))))</f>
        <v/>
      </c>
      <c r="E324" s="36" t="str">
        <f>IF($A324="","",IF($A324&lt;200000000,INDEX(男子登録情報!$K:$K,MATCH($A324,男子登録情報!$O:$O,0)),INDEX(女子登録情報!$K:$K,MATCH($A324,女子登録情報!$O:$O,0))))</f>
        <v/>
      </c>
      <c r="F324" s="36" t="str">
        <f t="shared" si="5"/>
        <v/>
      </c>
      <c r="G324" s="36" t="str">
        <f>IF($A324="","",IF($A324&lt;200000000,INDEX(男子登録情報!$H:$H,MATCH($A324,男子登録情報!$O:$O,0)),INDEX(女子登録情報!$H:$H,MATCH($A324,女子登録情報!$O:$O,0))))</f>
        <v/>
      </c>
      <c r="H324" s="36" t="str">
        <f>IF($A324="","",IF($A324&lt;200000000,INDEX(男子登録情報!$B:$B,MATCH($A324,男子登録情報!$O:$O,0)),INDEX(女子登録情報!$B:$B,MATCH($A324,女子登録情報!$O:$O,0))))</f>
        <v/>
      </c>
      <c r="K324" s="36" t="str">
        <f>IF($A324="","",IF($A324&lt;200000000,INDEX(男子登録情報!$A:$A,MATCH($A324,男子登録情報!$O:$O,0)),INDEX(女子登録情報!$A:$A,MATCH($A324,女子登録情報!$O:$O,0))))</f>
        <v/>
      </c>
      <c r="L324" s="36" t="str">
        <f>IF($A324="","",INDEX(元マスター!$C:$C,MATCH($P324,元マスター!$AC:$AC,0)))&amp;""</f>
        <v/>
      </c>
      <c r="M324" s="36" t="str">
        <f>IF($A324="","",INDEX(元マスター!$D:$D,MATCH($P324,元マスター!$AC:$AC,0)))&amp;""</f>
        <v/>
      </c>
      <c r="N324" s="36" t="str">
        <f>IF($A324="","",INDEX(元マスター!$E:$E,MATCH($P324,元マスター!$AC:$AC,0)))&amp;""</f>
        <v/>
      </c>
      <c r="P324" s="36" t="str" cm="1">
        <f t="array" ref="P324">IFERROR(INDEX(元マスター!$AC:$AC,SMALL(IF(元マスター!$A$1:$A$400&lt;&gt;"",ROW($A$1:$A$400)),ROW())),"")</f>
        <v/>
      </c>
    </row>
    <row r="325" spans="1:16">
      <c r="A325" s="36" t="str" cm="1">
        <f t="array" ref="A325">IFERROR(INDEX(元マスター!$A:$A,SMALL(IF(元マスター!$A$1:$A$400&lt;&gt;"",ROW($A$1:$A$400)),ROW())),"")</f>
        <v/>
      </c>
      <c r="B325" s="36" t="str">
        <f>IF($A325="","",IF($A325&lt;200000000,INDEX(男子登録情報!$L:$L,MATCH($A325,男子登録情報!$O:$O,0)),INDEX(女子登録情報!$L:$L,MATCH($A325,女子登録情報!$O:$O,0))))</f>
        <v/>
      </c>
      <c r="C325" s="36" t="str">
        <f>IF($A325="","",IF($A325&lt;200000000,INDEX(男子登録情報!$E:$E,MATCH($A325,男子登録情報!$O:$O,0)),INDEX(女子登録情報!$E:$E,MATCH($A325,女子登録情報!$O:$O,0))))</f>
        <v/>
      </c>
      <c r="D325" s="36" t="str">
        <f>IF($A325="","",IF($A325&lt;200000000,INDEX(男子登録情報!$N:$N,MATCH($A325,男子登録情報!$O:$O,0)),INDEX(女子登録情報!$N:$N,MATCH($A325,女子登録情報!$O:$O,0))))</f>
        <v/>
      </c>
      <c r="E325" s="36" t="str">
        <f>IF($A325="","",IF($A325&lt;200000000,INDEX(男子登録情報!$K:$K,MATCH($A325,男子登録情報!$O:$O,0)),INDEX(女子登録情報!$K:$K,MATCH($A325,女子登録情報!$O:$O,0))))</f>
        <v/>
      </c>
      <c r="F325" s="36" t="str">
        <f t="shared" si="5"/>
        <v/>
      </c>
      <c r="G325" s="36" t="str">
        <f>IF($A325="","",IF($A325&lt;200000000,INDEX(男子登録情報!$H:$H,MATCH($A325,男子登録情報!$O:$O,0)),INDEX(女子登録情報!$H:$H,MATCH($A325,女子登録情報!$O:$O,0))))</f>
        <v/>
      </c>
      <c r="H325" s="36" t="str">
        <f>IF($A325="","",IF($A325&lt;200000000,INDEX(男子登録情報!$B:$B,MATCH($A325,男子登録情報!$O:$O,0)),INDEX(女子登録情報!$B:$B,MATCH($A325,女子登録情報!$O:$O,0))))</f>
        <v/>
      </c>
      <c r="K325" s="36" t="str">
        <f>IF($A325="","",IF($A325&lt;200000000,INDEX(男子登録情報!$A:$A,MATCH($A325,男子登録情報!$O:$O,0)),INDEX(女子登録情報!$A:$A,MATCH($A325,女子登録情報!$O:$O,0))))</f>
        <v/>
      </c>
      <c r="L325" s="36" t="str">
        <f>IF($A325="","",INDEX(元マスター!$C:$C,MATCH($P325,元マスター!$AC:$AC,0)))&amp;""</f>
        <v/>
      </c>
      <c r="M325" s="36" t="str">
        <f>IF($A325="","",INDEX(元マスター!$D:$D,MATCH($P325,元マスター!$AC:$AC,0)))&amp;""</f>
        <v/>
      </c>
      <c r="N325" s="36" t="str">
        <f>IF($A325="","",INDEX(元マスター!$E:$E,MATCH($P325,元マスター!$AC:$AC,0)))&amp;""</f>
        <v/>
      </c>
      <c r="P325" s="36" t="str" cm="1">
        <f t="array" ref="P325">IFERROR(INDEX(元マスター!$AC:$AC,SMALL(IF(元マスター!$A$1:$A$400&lt;&gt;"",ROW($A$1:$A$400)),ROW())),"")</f>
        <v/>
      </c>
    </row>
    <row r="326" spans="1:16">
      <c r="A326" s="36" t="str" cm="1">
        <f t="array" ref="A326">IFERROR(INDEX(元マスター!$A:$A,SMALL(IF(元マスター!$A$1:$A$400&lt;&gt;"",ROW($A$1:$A$400)),ROW())),"")</f>
        <v/>
      </c>
      <c r="B326" s="36" t="str">
        <f>IF($A326="","",IF($A326&lt;200000000,INDEX(男子登録情報!$L:$L,MATCH($A326,男子登録情報!$O:$O,0)),INDEX(女子登録情報!$L:$L,MATCH($A326,女子登録情報!$O:$O,0))))</f>
        <v/>
      </c>
      <c r="C326" s="36" t="str">
        <f>IF($A326="","",IF($A326&lt;200000000,INDEX(男子登録情報!$E:$E,MATCH($A326,男子登録情報!$O:$O,0)),INDEX(女子登録情報!$E:$E,MATCH($A326,女子登録情報!$O:$O,0))))</f>
        <v/>
      </c>
      <c r="D326" s="36" t="str">
        <f>IF($A326="","",IF($A326&lt;200000000,INDEX(男子登録情報!$N:$N,MATCH($A326,男子登録情報!$O:$O,0)),INDEX(女子登録情報!$N:$N,MATCH($A326,女子登録情報!$O:$O,0))))</f>
        <v/>
      </c>
      <c r="E326" s="36" t="str">
        <f>IF($A326="","",IF($A326&lt;200000000,INDEX(男子登録情報!$K:$K,MATCH($A326,男子登録情報!$O:$O,0)),INDEX(女子登録情報!$K:$K,MATCH($A326,女子登録情報!$O:$O,0))))</f>
        <v/>
      </c>
      <c r="F326" s="36" t="str">
        <f t="shared" si="5"/>
        <v/>
      </c>
      <c r="G326" s="36" t="str">
        <f>IF($A326="","",IF($A326&lt;200000000,INDEX(男子登録情報!$H:$H,MATCH($A326,男子登録情報!$O:$O,0)),INDEX(女子登録情報!$H:$H,MATCH($A326,女子登録情報!$O:$O,0))))</f>
        <v/>
      </c>
      <c r="H326" s="36" t="str">
        <f>IF($A326="","",IF($A326&lt;200000000,INDEX(男子登録情報!$B:$B,MATCH($A326,男子登録情報!$O:$O,0)),INDEX(女子登録情報!$B:$B,MATCH($A326,女子登録情報!$O:$O,0))))</f>
        <v/>
      </c>
      <c r="K326" s="36" t="str">
        <f>IF($A326="","",IF($A326&lt;200000000,INDEX(男子登録情報!$A:$A,MATCH($A326,男子登録情報!$O:$O,0)),INDEX(女子登録情報!$A:$A,MATCH($A326,女子登録情報!$O:$O,0))))</f>
        <v/>
      </c>
      <c r="L326" s="36" t="str">
        <f>IF($A326="","",INDEX(元マスター!$C:$C,MATCH($P326,元マスター!$AC:$AC,0)))&amp;""</f>
        <v/>
      </c>
      <c r="M326" s="36" t="str">
        <f>IF($A326="","",INDEX(元マスター!$D:$D,MATCH($P326,元マスター!$AC:$AC,0)))&amp;""</f>
        <v/>
      </c>
      <c r="N326" s="36" t="str">
        <f>IF($A326="","",INDEX(元マスター!$E:$E,MATCH($P326,元マスター!$AC:$AC,0)))&amp;""</f>
        <v/>
      </c>
      <c r="P326" s="36" t="str" cm="1">
        <f t="array" ref="P326">IFERROR(INDEX(元マスター!$AC:$AC,SMALL(IF(元マスター!$A$1:$A$400&lt;&gt;"",ROW($A$1:$A$400)),ROW())),"")</f>
        <v/>
      </c>
    </row>
    <row r="327" spans="1:16">
      <c r="A327" s="36" t="str" cm="1">
        <f t="array" ref="A327">IFERROR(INDEX(元マスター!$A:$A,SMALL(IF(元マスター!$A$1:$A$400&lt;&gt;"",ROW($A$1:$A$400)),ROW())),"")</f>
        <v/>
      </c>
      <c r="B327" s="36" t="str">
        <f>IF($A327="","",IF($A327&lt;200000000,INDEX(男子登録情報!$L:$L,MATCH($A327,男子登録情報!$O:$O,0)),INDEX(女子登録情報!$L:$L,MATCH($A327,女子登録情報!$O:$O,0))))</f>
        <v/>
      </c>
      <c r="C327" s="36" t="str">
        <f>IF($A327="","",IF($A327&lt;200000000,INDEX(男子登録情報!$E:$E,MATCH($A327,男子登録情報!$O:$O,0)),INDEX(女子登録情報!$E:$E,MATCH($A327,女子登録情報!$O:$O,0))))</f>
        <v/>
      </c>
      <c r="D327" s="36" t="str">
        <f>IF($A327="","",IF($A327&lt;200000000,INDEX(男子登録情報!$N:$N,MATCH($A327,男子登録情報!$O:$O,0)),INDEX(女子登録情報!$N:$N,MATCH($A327,女子登録情報!$O:$O,0))))</f>
        <v/>
      </c>
      <c r="E327" s="36" t="str">
        <f>IF($A327="","",IF($A327&lt;200000000,INDEX(男子登録情報!$K:$K,MATCH($A327,男子登録情報!$O:$O,0)),INDEX(女子登録情報!$K:$K,MATCH($A327,女子登録情報!$O:$O,0))))</f>
        <v/>
      </c>
      <c r="F327" s="36" t="str">
        <f t="shared" si="5"/>
        <v/>
      </c>
      <c r="G327" s="36" t="str">
        <f>IF($A327="","",IF($A327&lt;200000000,INDEX(男子登録情報!$H:$H,MATCH($A327,男子登録情報!$O:$O,0)),INDEX(女子登録情報!$H:$H,MATCH($A327,女子登録情報!$O:$O,0))))</f>
        <v/>
      </c>
      <c r="H327" s="36" t="str">
        <f>IF($A327="","",IF($A327&lt;200000000,INDEX(男子登録情報!$B:$B,MATCH($A327,男子登録情報!$O:$O,0)),INDEX(女子登録情報!$B:$B,MATCH($A327,女子登録情報!$O:$O,0))))</f>
        <v/>
      </c>
      <c r="K327" s="36" t="str">
        <f>IF($A327="","",IF($A327&lt;200000000,INDEX(男子登録情報!$A:$A,MATCH($A327,男子登録情報!$O:$O,0)),INDEX(女子登録情報!$A:$A,MATCH($A327,女子登録情報!$O:$O,0))))</f>
        <v/>
      </c>
      <c r="L327" s="36" t="str">
        <f>IF($A327="","",INDEX(元マスター!$C:$C,MATCH($P327,元マスター!$AC:$AC,0)))&amp;""</f>
        <v/>
      </c>
      <c r="M327" s="36" t="str">
        <f>IF($A327="","",INDEX(元マスター!$D:$D,MATCH($P327,元マスター!$AC:$AC,0)))&amp;""</f>
        <v/>
      </c>
      <c r="N327" s="36" t="str">
        <f>IF($A327="","",INDEX(元マスター!$E:$E,MATCH($P327,元マスター!$AC:$AC,0)))&amp;""</f>
        <v/>
      </c>
      <c r="P327" s="36" t="str" cm="1">
        <f t="array" ref="P327">IFERROR(INDEX(元マスター!$AC:$AC,SMALL(IF(元マスター!$A$1:$A$400&lt;&gt;"",ROW($A$1:$A$400)),ROW())),"")</f>
        <v/>
      </c>
    </row>
    <row r="328" spans="1:16">
      <c r="A328" s="36" t="str" cm="1">
        <f t="array" ref="A328">IFERROR(INDEX(元マスター!$A:$A,SMALL(IF(元マスター!$A$1:$A$400&lt;&gt;"",ROW($A$1:$A$400)),ROW())),"")</f>
        <v/>
      </c>
      <c r="B328" s="36" t="str">
        <f>IF($A328="","",IF($A328&lt;200000000,INDEX(男子登録情報!$L:$L,MATCH($A328,男子登録情報!$O:$O,0)),INDEX(女子登録情報!$L:$L,MATCH($A328,女子登録情報!$O:$O,0))))</f>
        <v/>
      </c>
      <c r="C328" s="36" t="str">
        <f>IF($A328="","",IF($A328&lt;200000000,INDEX(男子登録情報!$E:$E,MATCH($A328,男子登録情報!$O:$O,0)),INDEX(女子登録情報!$E:$E,MATCH($A328,女子登録情報!$O:$O,0))))</f>
        <v/>
      </c>
      <c r="D328" s="36" t="str">
        <f>IF($A328="","",IF($A328&lt;200000000,INDEX(男子登録情報!$N:$N,MATCH($A328,男子登録情報!$O:$O,0)),INDEX(女子登録情報!$N:$N,MATCH($A328,女子登録情報!$O:$O,0))))</f>
        <v/>
      </c>
      <c r="E328" s="36" t="str">
        <f>IF($A328="","",IF($A328&lt;200000000,INDEX(男子登録情報!$K:$K,MATCH($A328,男子登録情報!$O:$O,0)),INDEX(女子登録情報!$K:$K,MATCH($A328,女子登録情報!$O:$O,0))))</f>
        <v/>
      </c>
      <c r="F328" s="36" t="str">
        <f t="shared" si="5"/>
        <v/>
      </c>
      <c r="G328" s="36" t="str">
        <f>IF($A328="","",IF($A328&lt;200000000,INDEX(男子登録情報!$H:$H,MATCH($A328,男子登録情報!$O:$O,0)),INDEX(女子登録情報!$H:$H,MATCH($A328,女子登録情報!$O:$O,0))))</f>
        <v/>
      </c>
      <c r="H328" s="36" t="str">
        <f>IF($A328="","",IF($A328&lt;200000000,INDEX(男子登録情報!$B:$B,MATCH($A328,男子登録情報!$O:$O,0)),INDEX(女子登録情報!$B:$B,MATCH($A328,女子登録情報!$O:$O,0))))</f>
        <v/>
      </c>
      <c r="K328" s="36" t="str">
        <f>IF($A328="","",IF($A328&lt;200000000,INDEX(男子登録情報!$A:$A,MATCH($A328,男子登録情報!$O:$O,0)),INDEX(女子登録情報!$A:$A,MATCH($A328,女子登録情報!$O:$O,0))))</f>
        <v/>
      </c>
      <c r="L328" s="36" t="str">
        <f>IF($A328="","",INDEX(元マスター!$C:$C,MATCH($P328,元マスター!$AC:$AC,0)))&amp;""</f>
        <v/>
      </c>
      <c r="M328" s="36" t="str">
        <f>IF($A328="","",INDEX(元マスター!$D:$D,MATCH($P328,元マスター!$AC:$AC,0)))&amp;""</f>
        <v/>
      </c>
      <c r="N328" s="36" t="str">
        <f>IF($A328="","",INDEX(元マスター!$E:$E,MATCH($P328,元マスター!$AC:$AC,0)))&amp;""</f>
        <v/>
      </c>
      <c r="P328" s="36" t="str" cm="1">
        <f t="array" ref="P328">IFERROR(INDEX(元マスター!$AC:$AC,SMALL(IF(元マスター!$A$1:$A$400&lt;&gt;"",ROW($A$1:$A$400)),ROW())),"")</f>
        <v/>
      </c>
    </row>
    <row r="329" spans="1:16">
      <c r="A329" s="36" t="str" cm="1">
        <f t="array" ref="A329">IFERROR(INDEX(元マスター!$A:$A,SMALL(IF(元マスター!$A$1:$A$400&lt;&gt;"",ROW($A$1:$A$400)),ROW())),"")</f>
        <v/>
      </c>
      <c r="B329" s="36" t="str">
        <f>IF($A329="","",IF($A329&lt;200000000,INDEX(男子登録情報!$L:$L,MATCH($A329,男子登録情報!$O:$O,0)),INDEX(女子登録情報!$L:$L,MATCH($A329,女子登録情報!$O:$O,0))))</f>
        <v/>
      </c>
      <c r="C329" s="36" t="str">
        <f>IF($A329="","",IF($A329&lt;200000000,INDEX(男子登録情報!$E:$E,MATCH($A329,男子登録情報!$O:$O,0)),INDEX(女子登録情報!$E:$E,MATCH($A329,女子登録情報!$O:$O,0))))</f>
        <v/>
      </c>
      <c r="D329" s="36" t="str">
        <f>IF($A329="","",IF($A329&lt;200000000,INDEX(男子登録情報!$N:$N,MATCH($A329,男子登録情報!$O:$O,0)),INDEX(女子登録情報!$N:$N,MATCH($A329,女子登録情報!$O:$O,0))))</f>
        <v/>
      </c>
      <c r="E329" s="36" t="str">
        <f>IF($A329="","",IF($A329&lt;200000000,INDEX(男子登録情報!$K:$K,MATCH($A329,男子登録情報!$O:$O,0)),INDEX(女子登録情報!$K:$K,MATCH($A329,女子登録情報!$O:$O,0))))</f>
        <v/>
      </c>
      <c r="F329" s="36" t="str">
        <f t="shared" si="5"/>
        <v/>
      </c>
      <c r="G329" s="36" t="str">
        <f>IF($A329="","",IF($A329&lt;200000000,INDEX(男子登録情報!$H:$H,MATCH($A329,男子登録情報!$O:$O,0)),INDEX(女子登録情報!$H:$H,MATCH($A329,女子登録情報!$O:$O,0))))</f>
        <v/>
      </c>
      <c r="H329" s="36" t="str">
        <f>IF($A329="","",IF($A329&lt;200000000,INDEX(男子登録情報!$B:$B,MATCH($A329,男子登録情報!$O:$O,0)),INDEX(女子登録情報!$B:$B,MATCH($A329,女子登録情報!$O:$O,0))))</f>
        <v/>
      </c>
      <c r="K329" s="36" t="str">
        <f>IF($A329="","",IF($A329&lt;200000000,INDEX(男子登録情報!$A:$A,MATCH($A329,男子登録情報!$O:$O,0)),INDEX(女子登録情報!$A:$A,MATCH($A329,女子登録情報!$O:$O,0))))</f>
        <v/>
      </c>
      <c r="L329" s="36" t="str">
        <f>IF($A329="","",INDEX(元マスター!$C:$C,MATCH($P329,元マスター!$AC:$AC,0)))&amp;""</f>
        <v/>
      </c>
      <c r="M329" s="36" t="str">
        <f>IF($A329="","",INDEX(元マスター!$D:$D,MATCH($P329,元マスター!$AC:$AC,0)))&amp;""</f>
        <v/>
      </c>
      <c r="N329" s="36" t="str">
        <f>IF($A329="","",INDEX(元マスター!$E:$E,MATCH($P329,元マスター!$AC:$AC,0)))&amp;""</f>
        <v/>
      </c>
      <c r="P329" s="36" t="str" cm="1">
        <f t="array" ref="P329">IFERROR(INDEX(元マスター!$AC:$AC,SMALL(IF(元マスター!$A$1:$A$400&lt;&gt;"",ROW($A$1:$A$400)),ROW())),"")</f>
        <v/>
      </c>
    </row>
    <row r="330" spans="1:16">
      <c r="A330" s="36" t="str" cm="1">
        <f t="array" ref="A330">IFERROR(INDEX(元マスター!$A:$A,SMALL(IF(元マスター!$A$1:$A$400&lt;&gt;"",ROW($A$1:$A$400)),ROW())),"")</f>
        <v/>
      </c>
      <c r="B330" s="36" t="str">
        <f>IF($A330="","",IF($A330&lt;200000000,INDEX(男子登録情報!$L:$L,MATCH($A330,男子登録情報!$O:$O,0)),INDEX(女子登録情報!$L:$L,MATCH($A330,女子登録情報!$O:$O,0))))</f>
        <v/>
      </c>
      <c r="C330" s="36" t="str">
        <f>IF($A330="","",IF($A330&lt;200000000,INDEX(男子登録情報!$E:$E,MATCH($A330,男子登録情報!$O:$O,0)),INDEX(女子登録情報!$E:$E,MATCH($A330,女子登録情報!$O:$O,0))))</f>
        <v/>
      </c>
      <c r="D330" s="36" t="str">
        <f>IF($A330="","",IF($A330&lt;200000000,INDEX(男子登録情報!$N:$N,MATCH($A330,男子登録情報!$O:$O,0)),INDEX(女子登録情報!$N:$N,MATCH($A330,女子登録情報!$O:$O,0))))</f>
        <v/>
      </c>
      <c r="E330" s="36" t="str">
        <f>IF($A330="","",IF($A330&lt;200000000,INDEX(男子登録情報!$K:$K,MATCH($A330,男子登録情報!$O:$O,0)),INDEX(女子登録情報!$K:$K,MATCH($A330,女子登録情報!$O:$O,0))))</f>
        <v/>
      </c>
      <c r="F330" s="36" t="str">
        <f t="shared" si="5"/>
        <v/>
      </c>
      <c r="G330" s="36" t="str">
        <f>IF($A330="","",IF($A330&lt;200000000,INDEX(男子登録情報!$H:$H,MATCH($A330,男子登録情報!$O:$O,0)),INDEX(女子登録情報!$H:$H,MATCH($A330,女子登録情報!$O:$O,0))))</f>
        <v/>
      </c>
      <c r="H330" s="36" t="str">
        <f>IF($A330="","",IF($A330&lt;200000000,INDEX(男子登録情報!$B:$B,MATCH($A330,男子登録情報!$O:$O,0)),INDEX(女子登録情報!$B:$B,MATCH($A330,女子登録情報!$O:$O,0))))</f>
        <v/>
      </c>
      <c r="K330" s="36" t="str">
        <f>IF($A330="","",IF($A330&lt;200000000,INDEX(男子登録情報!$A:$A,MATCH($A330,男子登録情報!$O:$O,0)),INDEX(女子登録情報!$A:$A,MATCH($A330,女子登録情報!$O:$O,0))))</f>
        <v/>
      </c>
      <c r="L330" s="36" t="str">
        <f>IF($A330="","",INDEX(元マスター!$C:$C,MATCH($P330,元マスター!$AC:$AC,0)))&amp;""</f>
        <v/>
      </c>
      <c r="M330" s="36" t="str">
        <f>IF($A330="","",INDEX(元マスター!$D:$D,MATCH($P330,元マスター!$AC:$AC,0)))&amp;""</f>
        <v/>
      </c>
      <c r="N330" s="36" t="str">
        <f>IF($A330="","",INDEX(元マスター!$E:$E,MATCH($P330,元マスター!$AC:$AC,0)))&amp;""</f>
        <v/>
      </c>
      <c r="P330" s="36" t="str" cm="1">
        <f t="array" ref="P330">IFERROR(INDEX(元マスター!$AC:$AC,SMALL(IF(元マスター!$A$1:$A$400&lt;&gt;"",ROW($A$1:$A$400)),ROW())),"")</f>
        <v/>
      </c>
    </row>
    <row r="331" spans="1:16">
      <c r="A331" s="36" t="str" cm="1">
        <f t="array" ref="A331">IFERROR(INDEX(元マスター!$A:$A,SMALL(IF(元マスター!$A$1:$A$400&lt;&gt;"",ROW($A$1:$A$400)),ROW())),"")</f>
        <v/>
      </c>
      <c r="B331" s="36" t="str">
        <f>IF($A331="","",IF($A331&lt;200000000,INDEX(男子登録情報!$L:$L,MATCH($A331,男子登録情報!$O:$O,0)),INDEX(女子登録情報!$L:$L,MATCH($A331,女子登録情報!$O:$O,0))))</f>
        <v/>
      </c>
      <c r="C331" s="36" t="str">
        <f>IF($A331="","",IF($A331&lt;200000000,INDEX(男子登録情報!$E:$E,MATCH($A331,男子登録情報!$O:$O,0)),INDEX(女子登録情報!$E:$E,MATCH($A331,女子登録情報!$O:$O,0))))</f>
        <v/>
      </c>
      <c r="D331" s="36" t="str">
        <f>IF($A331="","",IF($A331&lt;200000000,INDEX(男子登録情報!$N:$N,MATCH($A331,男子登録情報!$O:$O,0)),INDEX(女子登録情報!$N:$N,MATCH($A331,女子登録情報!$O:$O,0))))</f>
        <v/>
      </c>
      <c r="E331" s="36" t="str">
        <f>IF($A331="","",IF($A331&lt;200000000,INDEX(男子登録情報!$K:$K,MATCH($A331,男子登録情報!$O:$O,0)),INDEX(女子登録情報!$K:$K,MATCH($A331,女子登録情報!$O:$O,0))))</f>
        <v/>
      </c>
      <c r="F331" s="36" t="str">
        <f t="shared" si="5"/>
        <v/>
      </c>
      <c r="G331" s="36" t="str">
        <f>IF($A331="","",IF($A331&lt;200000000,INDEX(男子登録情報!$H:$H,MATCH($A331,男子登録情報!$O:$O,0)),INDEX(女子登録情報!$H:$H,MATCH($A331,女子登録情報!$O:$O,0))))</f>
        <v/>
      </c>
      <c r="H331" s="36" t="str">
        <f>IF($A331="","",IF($A331&lt;200000000,INDEX(男子登録情報!$B:$B,MATCH($A331,男子登録情報!$O:$O,0)),INDEX(女子登録情報!$B:$B,MATCH($A331,女子登録情報!$O:$O,0))))</f>
        <v/>
      </c>
      <c r="K331" s="36" t="str">
        <f>IF($A331="","",IF($A331&lt;200000000,INDEX(男子登録情報!$A:$A,MATCH($A331,男子登録情報!$O:$O,0)),INDEX(女子登録情報!$A:$A,MATCH($A331,女子登録情報!$O:$O,0))))</f>
        <v/>
      </c>
      <c r="L331" s="36" t="str">
        <f>IF($A331="","",INDEX(元マスター!$C:$C,MATCH($P331,元マスター!$AC:$AC,0)))&amp;""</f>
        <v/>
      </c>
      <c r="M331" s="36" t="str">
        <f>IF($A331="","",INDEX(元マスター!$D:$D,MATCH($P331,元マスター!$AC:$AC,0)))&amp;""</f>
        <v/>
      </c>
      <c r="N331" s="36" t="str">
        <f>IF($A331="","",INDEX(元マスター!$E:$E,MATCH($P331,元マスター!$AC:$AC,0)))&amp;""</f>
        <v/>
      </c>
      <c r="P331" s="36" t="str" cm="1">
        <f t="array" ref="P331">IFERROR(INDEX(元マスター!$AC:$AC,SMALL(IF(元マスター!$A$1:$A$400&lt;&gt;"",ROW($A$1:$A$400)),ROW())),"")</f>
        <v/>
      </c>
    </row>
    <row r="332" spans="1:16">
      <c r="A332" s="36" t="str" cm="1">
        <f t="array" ref="A332">IFERROR(INDEX(元マスター!$A:$A,SMALL(IF(元マスター!$A$1:$A$400&lt;&gt;"",ROW($A$1:$A$400)),ROW())),"")</f>
        <v/>
      </c>
      <c r="B332" s="36" t="str">
        <f>IF($A332="","",IF($A332&lt;200000000,INDEX(男子登録情報!$L:$L,MATCH($A332,男子登録情報!$O:$O,0)),INDEX(女子登録情報!$L:$L,MATCH($A332,女子登録情報!$O:$O,0))))</f>
        <v/>
      </c>
      <c r="C332" s="36" t="str">
        <f>IF($A332="","",IF($A332&lt;200000000,INDEX(男子登録情報!$E:$E,MATCH($A332,男子登録情報!$O:$O,0)),INDEX(女子登録情報!$E:$E,MATCH($A332,女子登録情報!$O:$O,0))))</f>
        <v/>
      </c>
      <c r="D332" s="36" t="str">
        <f>IF($A332="","",IF($A332&lt;200000000,INDEX(男子登録情報!$N:$N,MATCH($A332,男子登録情報!$O:$O,0)),INDEX(女子登録情報!$N:$N,MATCH($A332,女子登録情報!$O:$O,0))))</f>
        <v/>
      </c>
      <c r="E332" s="36" t="str">
        <f>IF($A332="","",IF($A332&lt;200000000,INDEX(男子登録情報!$K:$K,MATCH($A332,男子登録情報!$O:$O,0)),INDEX(女子登録情報!$K:$K,MATCH($A332,女子登録情報!$O:$O,0))))</f>
        <v/>
      </c>
      <c r="F332" s="36" t="str">
        <f t="shared" si="5"/>
        <v/>
      </c>
      <c r="G332" s="36" t="str">
        <f>IF($A332="","",IF($A332&lt;200000000,INDEX(男子登録情報!$H:$H,MATCH($A332,男子登録情報!$O:$O,0)),INDEX(女子登録情報!$H:$H,MATCH($A332,女子登録情報!$O:$O,0))))</f>
        <v/>
      </c>
      <c r="H332" s="36" t="str">
        <f>IF($A332="","",IF($A332&lt;200000000,INDEX(男子登録情報!$B:$B,MATCH($A332,男子登録情報!$O:$O,0)),INDEX(女子登録情報!$B:$B,MATCH($A332,女子登録情報!$O:$O,0))))</f>
        <v/>
      </c>
      <c r="K332" s="36" t="str">
        <f>IF($A332="","",IF($A332&lt;200000000,INDEX(男子登録情報!$A:$A,MATCH($A332,男子登録情報!$O:$O,0)),INDEX(女子登録情報!$A:$A,MATCH($A332,女子登録情報!$O:$O,0))))</f>
        <v/>
      </c>
      <c r="L332" s="36" t="str">
        <f>IF($A332="","",INDEX(元マスター!$C:$C,MATCH($P332,元マスター!$AC:$AC,0)))&amp;""</f>
        <v/>
      </c>
      <c r="M332" s="36" t="str">
        <f>IF($A332="","",INDEX(元マスター!$D:$D,MATCH($P332,元マスター!$AC:$AC,0)))&amp;""</f>
        <v/>
      </c>
      <c r="N332" s="36" t="str">
        <f>IF($A332="","",INDEX(元マスター!$E:$E,MATCH($P332,元マスター!$AC:$AC,0)))&amp;""</f>
        <v/>
      </c>
      <c r="P332" s="36" t="str" cm="1">
        <f t="array" ref="P332">IFERROR(INDEX(元マスター!$AC:$AC,SMALL(IF(元マスター!$A$1:$A$400&lt;&gt;"",ROW($A$1:$A$400)),ROW())),"")</f>
        <v/>
      </c>
    </row>
    <row r="333" spans="1:16">
      <c r="A333" s="36" t="str" cm="1">
        <f t="array" ref="A333">IFERROR(INDEX(元マスター!$A:$A,SMALL(IF(元マスター!$A$1:$A$400&lt;&gt;"",ROW($A$1:$A$400)),ROW())),"")</f>
        <v/>
      </c>
      <c r="B333" s="36" t="str">
        <f>IF($A333="","",IF($A333&lt;200000000,INDEX(男子登録情報!$L:$L,MATCH($A333,男子登録情報!$O:$O,0)),INDEX(女子登録情報!$L:$L,MATCH($A333,女子登録情報!$O:$O,0))))</f>
        <v/>
      </c>
      <c r="C333" s="36" t="str">
        <f>IF($A333="","",IF($A333&lt;200000000,INDEX(男子登録情報!$E:$E,MATCH($A333,男子登録情報!$O:$O,0)),INDEX(女子登録情報!$E:$E,MATCH($A333,女子登録情報!$O:$O,0))))</f>
        <v/>
      </c>
      <c r="D333" s="36" t="str">
        <f>IF($A333="","",IF($A333&lt;200000000,INDEX(男子登録情報!$N:$N,MATCH($A333,男子登録情報!$O:$O,0)),INDEX(女子登録情報!$N:$N,MATCH($A333,女子登録情報!$O:$O,0))))</f>
        <v/>
      </c>
      <c r="E333" s="36" t="str">
        <f>IF($A333="","",IF($A333&lt;200000000,INDEX(男子登録情報!$K:$K,MATCH($A333,男子登録情報!$O:$O,0)),INDEX(女子登録情報!$K:$K,MATCH($A333,女子登録情報!$O:$O,0))))</f>
        <v/>
      </c>
      <c r="F333" s="36" t="str">
        <f t="shared" si="5"/>
        <v/>
      </c>
      <c r="G333" s="36" t="str">
        <f>IF($A333="","",IF($A333&lt;200000000,INDEX(男子登録情報!$H:$H,MATCH($A333,男子登録情報!$O:$O,0)),INDEX(女子登録情報!$H:$H,MATCH($A333,女子登録情報!$O:$O,0))))</f>
        <v/>
      </c>
      <c r="H333" s="36" t="str">
        <f>IF($A333="","",IF($A333&lt;200000000,INDEX(男子登録情報!$B:$B,MATCH($A333,男子登録情報!$O:$O,0)),INDEX(女子登録情報!$B:$B,MATCH($A333,女子登録情報!$O:$O,0))))</f>
        <v/>
      </c>
      <c r="K333" s="36" t="str">
        <f>IF($A333="","",IF($A333&lt;200000000,INDEX(男子登録情報!$A:$A,MATCH($A333,男子登録情報!$O:$O,0)),INDEX(女子登録情報!$A:$A,MATCH($A333,女子登録情報!$O:$O,0))))</f>
        <v/>
      </c>
      <c r="L333" s="36" t="str">
        <f>IF($A333="","",INDEX(元マスター!$C:$C,MATCH($P333,元マスター!$AC:$AC,0)))&amp;""</f>
        <v/>
      </c>
      <c r="M333" s="36" t="str">
        <f>IF($A333="","",INDEX(元マスター!$D:$D,MATCH($P333,元マスター!$AC:$AC,0)))&amp;""</f>
        <v/>
      </c>
      <c r="N333" s="36" t="str">
        <f>IF($A333="","",INDEX(元マスター!$E:$E,MATCH($P333,元マスター!$AC:$AC,0)))&amp;""</f>
        <v/>
      </c>
      <c r="P333" s="36" t="str" cm="1">
        <f t="array" ref="P333">IFERROR(INDEX(元マスター!$AC:$AC,SMALL(IF(元マスター!$A$1:$A$400&lt;&gt;"",ROW($A$1:$A$400)),ROW())),"")</f>
        <v/>
      </c>
    </row>
    <row r="334" spans="1:16">
      <c r="A334" s="36" t="str" cm="1">
        <f t="array" ref="A334">IFERROR(INDEX(元マスター!$A:$A,SMALL(IF(元マスター!$A$1:$A$400&lt;&gt;"",ROW($A$1:$A$400)),ROW())),"")</f>
        <v/>
      </c>
      <c r="B334" s="36" t="str">
        <f>IF($A334="","",IF($A334&lt;200000000,INDEX(男子登録情報!$L:$L,MATCH($A334,男子登録情報!$O:$O,0)),INDEX(女子登録情報!$L:$L,MATCH($A334,女子登録情報!$O:$O,0))))</f>
        <v/>
      </c>
      <c r="C334" s="36" t="str">
        <f>IF($A334="","",IF($A334&lt;200000000,INDEX(男子登録情報!$E:$E,MATCH($A334,男子登録情報!$O:$O,0)),INDEX(女子登録情報!$E:$E,MATCH($A334,女子登録情報!$O:$O,0))))</f>
        <v/>
      </c>
      <c r="D334" s="36" t="str">
        <f>IF($A334="","",IF($A334&lt;200000000,INDEX(男子登録情報!$N:$N,MATCH($A334,男子登録情報!$O:$O,0)),INDEX(女子登録情報!$N:$N,MATCH($A334,女子登録情報!$O:$O,0))))</f>
        <v/>
      </c>
      <c r="E334" s="36" t="str">
        <f>IF($A334="","",IF($A334&lt;200000000,INDEX(男子登録情報!$K:$K,MATCH($A334,男子登録情報!$O:$O,0)),INDEX(女子登録情報!$K:$K,MATCH($A334,女子登録情報!$O:$O,0))))</f>
        <v/>
      </c>
      <c r="F334" s="36" t="str">
        <f t="shared" si="5"/>
        <v/>
      </c>
      <c r="G334" s="36" t="str">
        <f>IF($A334="","",IF($A334&lt;200000000,INDEX(男子登録情報!$H:$H,MATCH($A334,男子登録情報!$O:$O,0)),INDEX(女子登録情報!$H:$H,MATCH($A334,女子登録情報!$O:$O,0))))</f>
        <v/>
      </c>
      <c r="H334" s="36" t="str">
        <f>IF($A334="","",IF($A334&lt;200000000,INDEX(男子登録情報!$B:$B,MATCH($A334,男子登録情報!$O:$O,0)),INDEX(女子登録情報!$B:$B,MATCH($A334,女子登録情報!$O:$O,0))))</f>
        <v/>
      </c>
      <c r="K334" s="36" t="str">
        <f>IF($A334="","",IF($A334&lt;200000000,INDEX(男子登録情報!$A:$A,MATCH($A334,男子登録情報!$O:$O,0)),INDEX(女子登録情報!$A:$A,MATCH($A334,女子登録情報!$O:$O,0))))</f>
        <v/>
      </c>
      <c r="L334" s="36" t="str">
        <f>IF($A334="","",INDEX(元マスター!$C:$C,MATCH($P334,元マスター!$AC:$AC,0)))&amp;""</f>
        <v/>
      </c>
      <c r="M334" s="36" t="str">
        <f>IF($A334="","",INDEX(元マスター!$D:$D,MATCH($P334,元マスター!$AC:$AC,0)))&amp;""</f>
        <v/>
      </c>
      <c r="N334" s="36" t="str">
        <f>IF($A334="","",INDEX(元マスター!$E:$E,MATCH($P334,元マスター!$AC:$AC,0)))&amp;""</f>
        <v/>
      </c>
      <c r="P334" s="36" t="str" cm="1">
        <f t="array" ref="P334">IFERROR(INDEX(元マスター!$AC:$AC,SMALL(IF(元マスター!$A$1:$A$400&lt;&gt;"",ROW($A$1:$A$400)),ROW())),"")</f>
        <v/>
      </c>
    </row>
    <row r="335" spans="1:16">
      <c r="A335" s="36" t="str" cm="1">
        <f t="array" ref="A335">IFERROR(INDEX(元マスター!$A:$A,SMALL(IF(元マスター!$A$1:$A$400&lt;&gt;"",ROW($A$1:$A$400)),ROW())),"")</f>
        <v/>
      </c>
      <c r="B335" s="36" t="str">
        <f>IF($A335="","",IF($A335&lt;200000000,INDEX(男子登録情報!$L:$L,MATCH($A335,男子登録情報!$O:$O,0)),INDEX(女子登録情報!$L:$L,MATCH($A335,女子登録情報!$O:$O,0))))</f>
        <v/>
      </c>
      <c r="C335" s="36" t="str">
        <f>IF($A335="","",IF($A335&lt;200000000,INDEX(男子登録情報!$E:$E,MATCH($A335,男子登録情報!$O:$O,0)),INDEX(女子登録情報!$E:$E,MATCH($A335,女子登録情報!$O:$O,0))))</f>
        <v/>
      </c>
      <c r="D335" s="36" t="str">
        <f>IF($A335="","",IF($A335&lt;200000000,INDEX(男子登録情報!$N:$N,MATCH($A335,男子登録情報!$O:$O,0)),INDEX(女子登録情報!$N:$N,MATCH($A335,女子登録情報!$O:$O,0))))</f>
        <v/>
      </c>
      <c r="E335" s="36" t="str">
        <f>IF($A335="","",IF($A335&lt;200000000,INDEX(男子登録情報!$K:$K,MATCH($A335,男子登録情報!$O:$O,0)),INDEX(女子登録情報!$K:$K,MATCH($A335,女子登録情報!$O:$O,0))))</f>
        <v/>
      </c>
      <c r="F335" s="36" t="str">
        <f t="shared" si="5"/>
        <v/>
      </c>
      <c r="G335" s="36" t="str">
        <f>IF($A335="","",IF($A335&lt;200000000,INDEX(男子登録情報!$H:$H,MATCH($A335,男子登録情報!$O:$O,0)),INDEX(女子登録情報!$H:$H,MATCH($A335,女子登録情報!$O:$O,0))))</f>
        <v/>
      </c>
      <c r="H335" s="36" t="str">
        <f>IF($A335="","",IF($A335&lt;200000000,INDEX(男子登録情報!$B:$B,MATCH($A335,男子登録情報!$O:$O,0)),INDEX(女子登録情報!$B:$B,MATCH($A335,女子登録情報!$O:$O,0))))</f>
        <v/>
      </c>
      <c r="K335" s="36" t="str">
        <f>IF($A335="","",IF($A335&lt;200000000,INDEX(男子登録情報!$A:$A,MATCH($A335,男子登録情報!$O:$O,0)),INDEX(女子登録情報!$A:$A,MATCH($A335,女子登録情報!$O:$O,0))))</f>
        <v/>
      </c>
      <c r="L335" s="36" t="str">
        <f>IF($A335="","",INDEX(元マスター!$C:$C,MATCH($P335,元マスター!$AC:$AC,0)))&amp;""</f>
        <v/>
      </c>
      <c r="M335" s="36" t="str">
        <f>IF($A335="","",INDEX(元マスター!$D:$D,MATCH($P335,元マスター!$AC:$AC,0)))&amp;""</f>
        <v/>
      </c>
      <c r="N335" s="36" t="str">
        <f>IF($A335="","",INDEX(元マスター!$E:$E,MATCH($P335,元マスター!$AC:$AC,0)))&amp;""</f>
        <v/>
      </c>
      <c r="P335" s="36" t="str" cm="1">
        <f t="array" ref="P335">IFERROR(INDEX(元マスター!$AC:$AC,SMALL(IF(元マスター!$A$1:$A$400&lt;&gt;"",ROW($A$1:$A$400)),ROW())),"")</f>
        <v/>
      </c>
    </row>
    <row r="336" spans="1:16">
      <c r="A336" s="36" t="str" cm="1">
        <f t="array" ref="A336">IFERROR(INDEX(元マスター!$A:$A,SMALL(IF(元マスター!$A$1:$A$400&lt;&gt;"",ROW($A$1:$A$400)),ROW())),"")</f>
        <v/>
      </c>
      <c r="B336" s="36" t="str">
        <f>IF($A336="","",IF($A336&lt;200000000,INDEX(男子登録情報!$L:$L,MATCH($A336,男子登録情報!$O:$O,0)),INDEX(女子登録情報!$L:$L,MATCH($A336,女子登録情報!$O:$O,0))))</f>
        <v/>
      </c>
      <c r="C336" s="36" t="str">
        <f>IF($A336="","",IF($A336&lt;200000000,INDEX(男子登録情報!$E:$E,MATCH($A336,男子登録情報!$O:$O,0)),INDEX(女子登録情報!$E:$E,MATCH($A336,女子登録情報!$O:$O,0))))</f>
        <v/>
      </c>
      <c r="D336" s="36" t="str">
        <f>IF($A336="","",IF($A336&lt;200000000,INDEX(男子登録情報!$N:$N,MATCH($A336,男子登録情報!$O:$O,0)),INDEX(女子登録情報!$N:$N,MATCH($A336,女子登録情報!$O:$O,0))))</f>
        <v/>
      </c>
      <c r="E336" s="36" t="str">
        <f>IF($A336="","",IF($A336&lt;200000000,INDEX(男子登録情報!$K:$K,MATCH($A336,男子登録情報!$O:$O,0)),INDEX(女子登録情報!$K:$K,MATCH($A336,女子登録情報!$O:$O,0))))</f>
        <v/>
      </c>
      <c r="F336" s="36" t="str">
        <f t="shared" si="5"/>
        <v/>
      </c>
      <c r="G336" s="36" t="str">
        <f>IF($A336="","",IF($A336&lt;200000000,INDEX(男子登録情報!$H:$H,MATCH($A336,男子登録情報!$O:$O,0)),INDEX(女子登録情報!$H:$H,MATCH($A336,女子登録情報!$O:$O,0))))</f>
        <v/>
      </c>
      <c r="H336" s="36" t="str">
        <f>IF($A336="","",IF($A336&lt;200000000,INDEX(男子登録情報!$B:$B,MATCH($A336,男子登録情報!$O:$O,0)),INDEX(女子登録情報!$B:$B,MATCH($A336,女子登録情報!$O:$O,0))))</f>
        <v/>
      </c>
      <c r="K336" s="36" t="str">
        <f>IF($A336="","",IF($A336&lt;200000000,INDEX(男子登録情報!$A:$A,MATCH($A336,男子登録情報!$O:$O,0)),INDEX(女子登録情報!$A:$A,MATCH($A336,女子登録情報!$O:$O,0))))</f>
        <v/>
      </c>
      <c r="L336" s="36" t="str">
        <f>IF($A336="","",INDEX(元マスター!$C:$C,MATCH($P336,元マスター!$AC:$AC,0)))&amp;""</f>
        <v/>
      </c>
      <c r="M336" s="36" t="str">
        <f>IF($A336="","",INDEX(元マスター!$D:$D,MATCH($P336,元マスター!$AC:$AC,0)))&amp;""</f>
        <v/>
      </c>
      <c r="N336" s="36" t="str">
        <f>IF($A336="","",INDEX(元マスター!$E:$E,MATCH($P336,元マスター!$AC:$AC,0)))&amp;""</f>
        <v/>
      </c>
      <c r="P336" s="36" t="str" cm="1">
        <f t="array" ref="P336">IFERROR(INDEX(元マスター!$AC:$AC,SMALL(IF(元マスター!$A$1:$A$400&lt;&gt;"",ROW($A$1:$A$400)),ROW())),"")</f>
        <v/>
      </c>
    </row>
    <row r="337" spans="1:16">
      <c r="A337" s="36" t="str" cm="1">
        <f t="array" ref="A337">IFERROR(INDEX(元マスター!$A:$A,SMALL(IF(元マスター!$A$1:$A$400&lt;&gt;"",ROW($A$1:$A$400)),ROW())),"")</f>
        <v/>
      </c>
      <c r="B337" s="36" t="str">
        <f>IF($A337="","",IF($A337&lt;200000000,INDEX(男子登録情報!$L:$L,MATCH($A337,男子登録情報!$O:$O,0)),INDEX(女子登録情報!$L:$L,MATCH($A337,女子登録情報!$O:$O,0))))</f>
        <v/>
      </c>
      <c r="C337" s="36" t="str">
        <f>IF($A337="","",IF($A337&lt;200000000,INDEX(男子登録情報!$E:$E,MATCH($A337,男子登録情報!$O:$O,0)),INDEX(女子登録情報!$E:$E,MATCH($A337,女子登録情報!$O:$O,0))))</f>
        <v/>
      </c>
      <c r="D337" s="36" t="str">
        <f>IF($A337="","",IF($A337&lt;200000000,INDEX(男子登録情報!$N:$N,MATCH($A337,男子登録情報!$O:$O,0)),INDEX(女子登録情報!$N:$N,MATCH($A337,女子登録情報!$O:$O,0))))</f>
        <v/>
      </c>
      <c r="E337" s="36" t="str">
        <f>IF($A337="","",IF($A337&lt;200000000,INDEX(男子登録情報!$K:$K,MATCH($A337,男子登録情報!$O:$O,0)),INDEX(女子登録情報!$K:$K,MATCH($A337,女子登録情報!$O:$O,0))))</f>
        <v/>
      </c>
      <c r="F337" s="36" t="str">
        <f t="shared" si="5"/>
        <v/>
      </c>
      <c r="G337" s="36" t="str">
        <f>IF($A337="","",IF($A337&lt;200000000,INDEX(男子登録情報!$H:$H,MATCH($A337,男子登録情報!$O:$O,0)),INDEX(女子登録情報!$H:$H,MATCH($A337,女子登録情報!$O:$O,0))))</f>
        <v/>
      </c>
      <c r="H337" s="36" t="str">
        <f>IF($A337="","",IF($A337&lt;200000000,INDEX(男子登録情報!$B:$B,MATCH($A337,男子登録情報!$O:$O,0)),INDEX(女子登録情報!$B:$B,MATCH($A337,女子登録情報!$O:$O,0))))</f>
        <v/>
      </c>
      <c r="K337" s="36" t="str">
        <f>IF($A337="","",IF($A337&lt;200000000,INDEX(男子登録情報!$A:$A,MATCH($A337,男子登録情報!$O:$O,0)),INDEX(女子登録情報!$A:$A,MATCH($A337,女子登録情報!$O:$O,0))))</f>
        <v/>
      </c>
      <c r="L337" s="36" t="str">
        <f>IF($A337="","",INDEX(元マスター!$C:$C,MATCH($P337,元マスター!$AC:$AC,0)))&amp;""</f>
        <v/>
      </c>
      <c r="M337" s="36" t="str">
        <f>IF($A337="","",INDEX(元マスター!$D:$D,MATCH($P337,元マスター!$AC:$AC,0)))&amp;""</f>
        <v/>
      </c>
      <c r="N337" s="36" t="str">
        <f>IF($A337="","",INDEX(元マスター!$E:$E,MATCH($P337,元マスター!$AC:$AC,0)))&amp;""</f>
        <v/>
      </c>
      <c r="P337" s="36" t="str" cm="1">
        <f t="array" ref="P337">IFERROR(INDEX(元マスター!$AC:$AC,SMALL(IF(元マスター!$A$1:$A$400&lt;&gt;"",ROW($A$1:$A$400)),ROW())),"")</f>
        <v/>
      </c>
    </row>
    <row r="338" spans="1:16">
      <c r="A338" s="36" t="str" cm="1">
        <f t="array" ref="A338">IFERROR(INDEX(元マスター!$A:$A,SMALL(IF(元マスター!$A$1:$A$400&lt;&gt;"",ROW($A$1:$A$400)),ROW())),"")</f>
        <v/>
      </c>
      <c r="B338" s="36" t="str">
        <f>IF($A338="","",IF($A338&lt;200000000,INDEX(男子登録情報!$L:$L,MATCH($A338,男子登録情報!$O:$O,0)),INDEX(女子登録情報!$L:$L,MATCH($A338,女子登録情報!$O:$O,0))))</f>
        <v/>
      </c>
      <c r="C338" s="36" t="str">
        <f>IF($A338="","",IF($A338&lt;200000000,INDEX(男子登録情報!$E:$E,MATCH($A338,男子登録情報!$O:$O,0)),INDEX(女子登録情報!$E:$E,MATCH($A338,女子登録情報!$O:$O,0))))</f>
        <v/>
      </c>
      <c r="D338" s="36" t="str">
        <f>IF($A338="","",IF($A338&lt;200000000,INDEX(男子登録情報!$N:$N,MATCH($A338,男子登録情報!$O:$O,0)),INDEX(女子登録情報!$N:$N,MATCH($A338,女子登録情報!$O:$O,0))))</f>
        <v/>
      </c>
      <c r="E338" s="36" t="str">
        <f>IF($A338="","",IF($A338&lt;200000000,INDEX(男子登録情報!$K:$K,MATCH($A338,男子登録情報!$O:$O,0)),INDEX(女子登録情報!$K:$K,MATCH($A338,女子登録情報!$O:$O,0))))</f>
        <v/>
      </c>
      <c r="F338" s="36" t="str">
        <f t="shared" si="5"/>
        <v/>
      </c>
      <c r="G338" s="36" t="str">
        <f>IF($A338="","",IF($A338&lt;200000000,INDEX(男子登録情報!$H:$H,MATCH($A338,男子登録情報!$O:$O,0)),INDEX(女子登録情報!$H:$H,MATCH($A338,女子登録情報!$O:$O,0))))</f>
        <v/>
      </c>
      <c r="H338" s="36" t="str">
        <f>IF($A338="","",IF($A338&lt;200000000,INDEX(男子登録情報!$B:$B,MATCH($A338,男子登録情報!$O:$O,0)),INDEX(女子登録情報!$B:$B,MATCH($A338,女子登録情報!$O:$O,0))))</f>
        <v/>
      </c>
      <c r="K338" s="36" t="str">
        <f>IF($A338="","",IF($A338&lt;200000000,INDEX(男子登録情報!$A:$A,MATCH($A338,男子登録情報!$O:$O,0)),INDEX(女子登録情報!$A:$A,MATCH($A338,女子登録情報!$O:$O,0))))</f>
        <v/>
      </c>
      <c r="L338" s="36" t="str">
        <f>IF($A338="","",INDEX(元マスター!$C:$C,MATCH($P338,元マスター!$AC:$AC,0)))&amp;""</f>
        <v/>
      </c>
      <c r="M338" s="36" t="str">
        <f>IF($A338="","",INDEX(元マスター!$D:$D,MATCH($P338,元マスター!$AC:$AC,0)))&amp;""</f>
        <v/>
      </c>
      <c r="N338" s="36" t="str">
        <f>IF($A338="","",INDEX(元マスター!$E:$E,MATCH($P338,元マスター!$AC:$AC,0)))&amp;""</f>
        <v/>
      </c>
      <c r="P338" s="36" t="str" cm="1">
        <f t="array" ref="P338">IFERROR(INDEX(元マスター!$AC:$AC,SMALL(IF(元マスター!$A$1:$A$400&lt;&gt;"",ROW($A$1:$A$400)),ROW())),"")</f>
        <v/>
      </c>
    </row>
    <row r="339" spans="1:16">
      <c r="A339" s="36" t="str" cm="1">
        <f t="array" ref="A339">IFERROR(INDEX(元マスター!$A:$A,SMALL(IF(元マスター!$A$1:$A$400&lt;&gt;"",ROW($A$1:$A$400)),ROW())),"")</f>
        <v/>
      </c>
      <c r="B339" s="36" t="str">
        <f>IF($A339="","",IF($A339&lt;200000000,INDEX(男子登録情報!$L:$L,MATCH($A339,男子登録情報!$O:$O,0)),INDEX(女子登録情報!$L:$L,MATCH($A339,女子登録情報!$O:$O,0))))</f>
        <v/>
      </c>
      <c r="C339" s="36" t="str">
        <f>IF($A339="","",IF($A339&lt;200000000,INDEX(男子登録情報!$E:$E,MATCH($A339,男子登録情報!$O:$O,0)),INDEX(女子登録情報!$E:$E,MATCH($A339,女子登録情報!$O:$O,0))))</f>
        <v/>
      </c>
      <c r="D339" s="36" t="str">
        <f>IF($A339="","",IF($A339&lt;200000000,INDEX(男子登録情報!$N:$N,MATCH($A339,男子登録情報!$O:$O,0)),INDEX(女子登録情報!$N:$N,MATCH($A339,女子登録情報!$O:$O,0))))</f>
        <v/>
      </c>
      <c r="E339" s="36" t="str">
        <f>IF($A339="","",IF($A339&lt;200000000,INDEX(男子登録情報!$K:$K,MATCH($A339,男子登録情報!$O:$O,0)),INDEX(女子登録情報!$K:$K,MATCH($A339,女子登録情報!$O:$O,0))))</f>
        <v/>
      </c>
      <c r="F339" s="36" t="str">
        <f t="shared" si="5"/>
        <v/>
      </c>
      <c r="G339" s="36" t="str">
        <f>IF($A339="","",IF($A339&lt;200000000,INDEX(男子登録情報!$H:$H,MATCH($A339,男子登録情報!$O:$O,0)),INDEX(女子登録情報!$H:$H,MATCH($A339,女子登録情報!$O:$O,0))))</f>
        <v/>
      </c>
      <c r="H339" s="36" t="str">
        <f>IF($A339="","",IF($A339&lt;200000000,INDEX(男子登録情報!$B:$B,MATCH($A339,男子登録情報!$O:$O,0)),INDEX(女子登録情報!$B:$B,MATCH($A339,女子登録情報!$O:$O,0))))</f>
        <v/>
      </c>
      <c r="K339" s="36" t="str">
        <f>IF($A339="","",IF($A339&lt;200000000,INDEX(男子登録情報!$A:$A,MATCH($A339,男子登録情報!$O:$O,0)),INDEX(女子登録情報!$A:$A,MATCH($A339,女子登録情報!$O:$O,0))))</f>
        <v/>
      </c>
      <c r="L339" s="36" t="str">
        <f>IF($A339="","",INDEX(元マスター!$C:$C,MATCH($P339,元マスター!$AC:$AC,0)))&amp;""</f>
        <v/>
      </c>
      <c r="M339" s="36" t="str">
        <f>IF($A339="","",INDEX(元マスター!$D:$D,MATCH($P339,元マスター!$AC:$AC,0)))&amp;""</f>
        <v/>
      </c>
      <c r="N339" s="36" t="str">
        <f>IF($A339="","",INDEX(元マスター!$E:$E,MATCH($P339,元マスター!$AC:$AC,0)))&amp;""</f>
        <v/>
      </c>
      <c r="P339" s="36" t="str" cm="1">
        <f t="array" ref="P339">IFERROR(INDEX(元マスター!$AC:$AC,SMALL(IF(元マスター!$A$1:$A$400&lt;&gt;"",ROW($A$1:$A$400)),ROW())),"")</f>
        <v/>
      </c>
    </row>
    <row r="340" spans="1:16">
      <c r="A340" s="36" t="str" cm="1">
        <f t="array" ref="A340">IFERROR(INDEX(元マスター!$A:$A,SMALL(IF(元マスター!$A$1:$A$400&lt;&gt;"",ROW($A$1:$A$400)),ROW())),"")</f>
        <v/>
      </c>
      <c r="B340" s="36" t="str">
        <f>IF($A340="","",IF($A340&lt;200000000,INDEX(男子登録情報!$L:$L,MATCH($A340,男子登録情報!$O:$O,0)),INDEX(女子登録情報!$L:$L,MATCH($A340,女子登録情報!$O:$O,0))))</f>
        <v/>
      </c>
      <c r="C340" s="36" t="str">
        <f>IF($A340="","",IF($A340&lt;200000000,INDEX(男子登録情報!$E:$E,MATCH($A340,男子登録情報!$O:$O,0)),INDEX(女子登録情報!$E:$E,MATCH($A340,女子登録情報!$O:$O,0))))</f>
        <v/>
      </c>
      <c r="D340" s="36" t="str">
        <f>IF($A340="","",IF($A340&lt;200000000,INDEX(男子登録情報!$N:$N,MATCH($A340,男子登録情報!$O:$O,0)),INDEX(女子登録情報!$N:$N,MATCH($A340,女子登録情報!$O:$O,0))))</f>
        <v/>
      </c>
      <c r="E340" s="36" t="str">
        <f>IF($A340="","",IF($A340&lt;200000000,INDEX(男子登録情報!$K:$K,MATCH($A340,男子登録情報!$O:$O,0)),INDEX(女子登録情報!$K:$K,MATCH($A340,女子登録情報!$O:$O,0))))</f>
        <v/>
      </c>
      <c r="F340" s="36" t="str">
        <f t="shared" si="5"/>
        <v/>
      </c>
      <c r="G340" s="36" t="str">
        <f>IF($A340="","",IF($A340&lt;200000000,INDEX(男子登録情報!$H:$H,MATCH($A340,男子登録情報!$O:$O,0)),INDEX(女子登録情報!$H:$H,MATCH($A340,女子登録情報!$O:$O,0))))</f>
        <v/>
      </c>
      <c r="H340" s="36" t="str">
        <f>IF($A340="","",IF($A340&lt;200000000,INDEX(男子登録情報!$B:$B,MATCH($A340,男子登録情報!$O:$O,0)),INDEX(女子登録情報!$B:$B,MATCH($A340,女子登録情報!$O:$O,0))))</f>
        <v/>
      </c>
      <c r="K340" s="36" t="str">
        <f>IF($A340="","",IF($A340&lt;200000000,INDEX(男子登録情報!$A:$A,MATCH($A340,男子登録情報!$O:$O,0)),INDEX(女子登録情報!$A:$A,MATCH($A340,女子登録情報!$O:$O,0))))</f>
        <v/>
      </c>
      <c r="L340" s="36" t="str">
        <f>IF($A340="","",INDEX(元マスター!$C:$C,MATCH($P340,元マスター!$AC:$AC,0)))&amp;""</f>
        <v/>
      </c>
      <c r="M340" s="36" t="str">
        <f>IF($A340="","",INDEX(元マスター!$D:$D,MATCH($P340,元マスター!$AC:$AC,0)))&amp;""</f>
        <v/>
      </c>
      <c r="N340" s="36" t="str">
        <f>IF($A340="","",INDEX(元マスター!$E:$E,MATCH($P340,元マスター!$AC:$AC,0)))&amp;""</f>
        <v/>
      </c>
      <c r="P340" s="36" t="str" cm="1">
        <f t="array" ref="P340">IFERROR(INDEX(元マスター!$AC:$AC,SMALL(IF(元マスター!$A$1:$A$400&lt;&gt;"",ROW($A$1:$A$400)),ROW())),"")</f>
        <v/>
      </c>
    </row>
    <row r="341" spans="1:16">
      <c r="A341" s="36" t="str" cm="1">
        <f t="array" ref="A341">IFERROR(INDEX(元マスター!$A:$A,SMALL(IF(元マスター!$A$1:$A$400&lt;&gt;"",ROW($A$1:$A$400)),ROW())),"")</f>
        <v/>
      </c>
      <c r="B341" s="36" t="str">
        <f>IF($A341="","",IF($A341&lt;200000000,INDEX(男子登録情報!$L:$L,MATCH($A341,男子登録情報!$O:$O,0)),INDEX(女子登録情報!$L:$L,MATCH($A341,女子登録情報!$O:$O,0))))</f>
        <v/>
      </c>
      <c r="C341" s="36" t="str">
        <f>IF($A341="","",IF($A341&lt;200000000,INDEX(男子登録情報!$E:$E,MATCH($A341,男子登録情報!$O:$O,0)),INDEX(女子登録情報!$E:$E,MATCH($A341,女子登録情報!$O:$O,0))))</f>
        <v/>
      </c>
      <c r="D341" s="36" t="str">
        <f>IF($A341="","",IF($A341&lt;200000000,INDEX(男子登録情報!$N:$N,MATCH($A341,男子登録情報!$O:$O,0)),INDEX(女子登録情報!$N:$N,MATCH($A341,女子登録情報!$O:$O,0))))</f>
        <v/>
      </c>
      <c r="E341" s="36" t="str">
        <f>IF($A341="","",IF($A341&lt;200000000,INDEX(男子登録情報!$K:$K,MATCH($A341,男子登録情報!$O:$O,0)),INDEX(女子登録情報!$K:$K,MATCH($A341,女子登録情報!$O:$O,0))))</f>
        <v/>
      </c>
      <c r="F341" s="36" t="str">
        <f t="shared" si="5"/>
        <v/>
      </c>
      <c r="G341" s="36" t="str">
        <f>IF($A341="","",IF($A341&lt;200000000,INDEX(男子登録情報!$H:$H,MATCH($A341,男子登録情報!$O:$O,0)),INDEX(女子登録情報!$H:$H,MATCH($A341,女子登録情報!$O:$O,0))))</f>
        <v/>
      </c>
      <c r="H341" s="36" t="str">
        <f>IF($A341="","",IF($A341&lt;200000000,INDEX(男子登録情報!$B:$B,MATCH($A341,男子登録情報!$O:$O,0)),INDEX(女子登録情報!$B:$B,MATCH($A341,女子登録情報!$O:$O,0))))</f>
        <v/>
      </c>
      <c r="K341" s="36" t="str">
        <f>IF($A341="","",IF($A341&lt;200000000,INDEX(男子登録情報!$A:$A,MATCH($A341,男子登録情報!$O:$O,0)),INDEX(女子登録情報!$A:$A,MATCH($A341,女子登録情報!$O:$O,0))))</f>
        <v/>
      </c>
      <c r="L341" s="36" t="str">
        <f>IF($A341="","",INDEX(元マスター!$C:$C,MATCH($P341,元マスター!$AC:$AC,0)))&amp;""</f>
        <v/>
      </c>
      <c r="M341" s="36" t="str">
        <f>IF($A341="","",INDEX(元マスター!$D:$D,MATCH($P341,元マスター!$AC:$AC,0)))&amp;""</f>
        <v/>
      </c>
      <c r="N341" s="36" t="str">
        <f>IF($A341="","",INDEX(元マスター!$E:$E,MATCH($P341,元マスター!$AC:$AC,0)))&amp;""</f>
        <v/>
      </c>
      <c r="P341" s="36" t="str" cm="1">
        <f t="array" ref="P341">IFERROR(INDEX(元マスター!$AC:$AC,SMALL(IF(元マスター!$A$1:$A$400&lt;&gt;"",ROW($A$1:$A$400)),ROW())),"")</f>
        <v/>
      </c>
    </row>
    <row r="342" spans="1:16">
      <c r="A342" s="36" t="str" cm="1">
        <f t="array" ref="A342">IFERROR(INDEX(元マスター!$A:$A,SMALL(IF(元マスター!$A$1:$A$400&lt;&gt;"",ROW($A$1:$A$400)),ROW())),"")</f>
        <v/>
      </c>
      <c r="B342" s="36" t="str">
        <f>IF($A342="","",IF($A342&lt;200000000,INDEX(男子登録情報!$L:$L,MATCH($A342,男子登録情報!$O:$O,0)),INDEX(女子登録情報!$L:$L,MATCH($A342,女子登録情報!$O:$O,0))))</f>
        <v/>
      </c>
      <c r="C342" s="36" t="str">
        <f>IF($A342="","",IF($A342&lt;200000000,INDEX(男子登録情報!$E:$E,MATCH($A342,男子登録情報!$O:$O,0)),INDEX(女子登録情報!$E:$E,MATCH($A342,女子登録情報!$O:$O,0))))</f>
        <v/>
      </c>
      <c r="D342" s="36" t="str">
        <f>IF($A342="","",IF($A342&lt;200000000,INDEX(男子登録情報!$N:$N,MATCH($A342,男子登録情報!$O:$O,0)),INDEX(女子登録情報!$N:$N,MATCH($A342,女子登録情報!$O:$O,0))))</f>
        <v/>
      </c>
      <c r="E342" s="36" t="str">
        <f>IF($A342="","",IF($A342&lt;200000000,INDEX(男子登録情報!$K:$K,MATCH($A342,男子登録情報!$O:$O,0)),INDEX(女子登録情報!$K:$K,MATCH($A342,女子登録情報!$O:$O,0))))</f>
        <v/>
      </c>
      <c r="F342" s="36" t="str">
        <f t="shared" si="5"/>
        <v/>
      </c>
      <c r="G342" s="36" t="str">
        <f>IF($A342="","",IF($A342&lt;200000000,INDEX(男子登録情報!$H:$H,MATCH($A342,男子登録情報!$O:$O,0)),INDEX(女子登録情報!$H:$H,MATCH($A342,女子登録情報!$O:$O,0))))</f>
        <v/>
      </c>
      <c r="H342" s="36" t="str">
        <f>IF($A342="","",IF($A342&lt;200000000,INDEX(男子登録情報!$B:$B,MATCH($A342,男子登録情報!$O:$O,0)),INDEX(女子登録情報!$B:$B,MATCH($A342,女子登録情報!$O:$O,0))))</f>
        <v/>
      </c>
      <c r="K342" s="36" t="str">
        <f>IF($A342="","",IF($A342&lt;200000000,INDEX(男子登録情報!$A:$A,MATCH($A342,男子登録情報!$O:$O,0)),INDEX(女子登録情報!$A:$A,MATCH($A342,女子登録情報!$O:$O,0))))</f>
        <v/>
      </c>
      <c r="L342" s="36" t="str">
        <f>IF($A342="","",INDEX(元マスター!$C:$C,MATCH($P342,元マスター!$AC:$AC,0)))&amp;""</f>
        <v/>
      </c>
      <c r="M342" s="36" t="str">
        <f>IF($A342="","",INDEX(元マスター!$D:$D,MATCH($P342,元マスター!$AC:$AC,0)))&amp;""</f>
        <v/>
      </c>
      <c r="N342" s="36" t="str">
        <f>IF($A342="","",INDEX(元マスター!$E:$E,MATCH($P342,元マスター!$AC:$AC,0)))&amp;""</f>
        <v/>
      </c>
      <c r="P342" s="36" t="str" cm="1">
        <f t="array" ref="P342">IFERROR(INDEX(元マスター!$AC:$AC,SMALL(IF(元マスター!$A$1:$A$400&lt;&gt;"",ROW($A$1:$A$400)),ROW())),"")</f>
        <v/>
      </c>
    </row>
    <row r="343" spans="1:16">
      <c r="A343" s="36" t="str" cm="1">
        <f t="array" ref="A343">IFERROR(INDEX(元マスター!$A:$A,SMALL(IF(元マスター!$A$1:$A$400&lt;&gt;"",ROW($A$1:$A$400)),ROW())),"")</f>
        <v/>
      </c>
      <c r="B343" s="36" t="str">
        <f>IF($A343="","",IF($A343&lt;200000000,INDEX(男子登録情報!$L:$L,MATCH($A343,男子登録情報!$O:$O,0)),INDEX(女子登録情報!$L:$L,MATCH($A343,女子登録情報!$O:$O,0))))</f>
        <v/>
      </c>
      <c r="C343" s="36" t="str">
        <f>IF($A343="","",IF($A343&lt;200000000,INDEX(男子登録情報!$E:$E,MATCH($A343,男子登録情報!$O:$O,0)),INDEX(女子登録情報!$E:$E,MATCH($A343,女子登録情報!$O:$O,0))))</f>
        <v/>
      </c>
      <c r="D343" s="36" t="str">
        <f>IF($A343="","",IF($A343&lt;200000000,INDEX(男子登録情報!$N:$N,MATCH($A343,男子登録情報!$O:$O,0)),INDEX(女子登録情報!$N:$N,MATCH($A343,女子登録情報!$O:$O,0))))</f>
        <v/>
      </c>
      <c r="E343" s="36" t="str">
        <f>IF($A343="","",IF($A343&lt;200000000,INDEX(男子登録情報!$K:$K,MATCH($A343,男子登録情報!$O:$O,0)),INDEX(女子登録情報!$K:$K,MATCH($A343,女子登録情報!$O:$O,0))))</f>
        <v/>
      </c>
      <c r="F343" s="36" t="str">
        <f t="shared" si="5"/>
        <v/>
      </c>
      <c r="G343" s="36" t="str">
        <f>IF($A343="","",IF($A343&lt;200000000,INDEX(男子登録情報!$H:$H,MATCH($A343,男子登録情報!$O:$O,0)),INDEX(女子登録情報!$H:$H,MATCH($A343,女子登録情報!$O:$O,0))))</f>
        <v/>
      </c>
      <c r="H343" s="36" t="str">
        <f>IF($A343="","",IF($A343&lt;200000000,INDEX(男子登録情報!$B:$B,MATCH($A343,男子登録情報!$O:$O,0)),INDEX(女子登録情報!$B:$B,MATCH($A343,女子登録情報!$O:$O,0))))</f>
        <v/>
      </c>
      <c r="K343" s="36" t="str">
        <f>IF($A343="","",IF($A343&lt;200000000,INDEX(男子登録情報!$A:$A,MATCH($A343,男子登録情報!$O:$O,0)),INDEX(女子登録情報!$A:$A,MATCH($A343,女子登録情報!$O:$O,0))))</f>
        <v/>
      </c>
      <c r="L343" s="36" t="str">
        <f>IF($A343="","",INDEX(元マスター!$C:$C,MATCH($P343,元マスター!$AC:$AC,0)))&amp;""</f>
        <v/>
      </c>
      <c r="M343" s="36" t="str">
        <f>IF($A343="","",INDEX(元マスター!$D:$D,MATCH($P343,元マスター!$AC:$AC,0)))&amp;""</f>
        <v/>
      </c>
      <c r="N343" s="36" t="str">
        <f>IF($A343="","",INDEX(元マスター!$E:$E,MATCH($P343,元マスター!$AC:$AC,0)))&amp;""</f>
        <v/>
      </c>
      <c r="P343" s="36" t="str" cm="1">
        <f t="array" ref="P343">IFERROR(INDEX(元マスター!$AC:$AC,SMALL(IF(元マスター!$A$1:$A$400&lt;&gt;"",ROW($A$1:$A$400)),ROW())),"")</f>
        <v/>
      </c>
    </row>
    <row r="344" spans="1:16">
      <c r="A344" s="36" t="str" cm="1">
        <f t="array" ref="A344">IFERROR(INDEX(元マスター!$A:$A,SMALL(IF(元マスター!$A$1:$A$400&lt;&gt;"",ROW($A$1:$A$400)),ROW())),"")</f>
        <v/>
      </c>
      <c r="B344" s="36" t="str">
        <f>IF($A344="","",IF($A344&lt;200000000,INDEX(男子登録情報!$L:$L,MATCH($A344,男子登録情報!$O:$O,0)),INDEX(女子登録情報!$L:$L,MATCH($A344,女子登録情報!$O:$O,0))))</f>
        <v/>
      </c>
      <c r="C344" s="36" t="str">
        <f>IF($A344="","",IF($A344&lt;200000000,INDEX(男子登録情報!$E:$E,MATCH($A344,男子登録情報!$O:$O,0)),INDEX(女子登録情報!$E:$E,MATCH($A344,女子登録情報!$O:$O,0))))</f>
        <v/>
      </c>
      <c r="D344" s="36" t="str">
        <f>IF($A344="","",IF($A344&lt;200000000,INDEX(男子登録情報!$N:$N,MATCH($A344,男子登録情報!$O:$O,0)),INDEX(女子登録情報!$N:$N,MATCH($A344,女子登録情報!$O:$O,0))))</f>
        <v/>
      </c>
      <c r="E344" s="36" t="str">
        <f>IF($A344="","",IF($A344&lt;200000000,INDEX(男子登録情報!$K:$K,MATCH($A344,男子登録情報!$O:$O,0)),INDEX(女子登録情報!$K:$K,MATCH($A344,女子登録情報!$O:$O,0))))</f>
        <v/>
      </c>
      <c r="F344" s="36" t="str">
        <f t="shared" si="5"/>
        <v/>
      </c>
      <c r="G344" s="36" t="str">
        <f>IF($A344="","",IF($A344&lt;200000000,INDEX(男子登録情報!$H:$H,MATCH($A344,男子登録情報!$O:$O,0)),INDEX(女子登録情報!$H:$H,MATCH($A344,女子登録情報!$O:$O,0))))</f>
        <v/>
      </c>
      <c r="H344" s="36" t="str">
        <f>IF($A344="","",IF($A344&lt;200000000,INDEX(男子登録情報!$B:$B,MATCH($A344,男子登録情報!$O:$O,0)),INDEX(女子登録情報!$B:$B,MATCH($A344,女子登録情報!$O:$O,0))))</f>
        <v/>
      </c>
      <c r="K344" s="36" t="str">
        <f>IF($A344="","",IF($A344&lt;200000000,INDEX(男子登録情報!$A:$A,MATCH($A344,男子登録情報!$O:$O,0)),INDEX(女子登録情報!$A:$A,MATCH($A344,女子登録情報!$O:$O,0))))</f>
        <v/>
      </c>
      <c r="L344" s="36" t="str">
        <f>IF($A344="","",INDEX(元マスター!$C:$C,MATCH($P344,元マスター!$AC:$AC,0)))&amp;""</f>
        <v/>
      </c>
      <c r="M344" s="36" t="str">
        <f>IF($A344="","",INDEX(元マスター!$D:$D,MATCH($P344,元マスター!$AC:$AC,0)))&amp;""</f>
        <v/>
      </c>
      <c r="N344" s="36" t="str">
        <f>IF($A344="","",INDEX(元マスター!$E:$E,MATCH($P344,元マスター!$AC:$AC,0)))&amp;""</f>
        <v/>
      </c>
      <c r="P344" s="36" t="str" cm="1">
        <f t="array" ref="P344">IFERROR(INDEX(元マスター!$AC:$AC,SMALL(IF(元マスター!$A$1:$A$400&lt;&gt;"",ROW($A$1:$A$400)),ROW())),"")</f>
        <v/>
      </c>
    </row>
    <row r="345" spans="1:16">
      <c r="A345" s="36" t="str" cm="1">
        <f t="array" ref="A345">IFERROR(INDEX(元マスター!$A:$A,SMALL(IF(元マスター!$A$1:$A$400&lt;&gt;"",ROW($A$1:$A$400)),ROW())),"")</f>
        <v/>
      </c>
      <c r="B345" s="36" t="str">
        <f>IF($A345="","",IF($A345&lt;200000000,INDEX(男子登録情報!$L:$L,MATCH($A345,男子登録情報!$O:$O,0)),INDEX(女子登録情報!$L:$L,MATCH($A345,女子登録情報!$O:$O,0))))</f>
        <v/>
      </c>
      <c r="C345" s="36" t="str">
        <f>IF($A345="","",IF($A345&lt;200000000,INDEX(男子登録情報!$E:$E,MATCH($A345,男子登録情報!$O:$O,0)),INDEX(女子登録情報!$E:$E,MATCH($A345,女子登録情報!$O:$O,0))))</f>
        <v/>
      </c>
      <c r="D345" s="36" t="str">
        <f>IF($A345="","",IF($A345&lt;200000000,INDEX(男子登録情報!$N:$N,MATCH($A345,男子登録情報!$O:$O,0)),INDEX(女子登録情報!$N:$N,MATCH($A345,女子登録情報!$O:$O,0))))</f>
        <v/>
      </c>
      <c r="E345" s="36" t="str">
        <f>IF($A345="","",IF($A345&lt;200000000,INDEX(男子登録情報!$K:$K,MATCH($A345,男子登録情報!$O:$O,0)),INDEX(女子登録情報!$K:$K,MATCH($A345,女子登録情報!$O:$O,0))))</f>
        <v/>
      </c>
      <c r="F345" s="36" t="str">
        <f t="shared" si="5"/>
        <v/>
      </c>
      <c r="G345" s="36" t="str">
        <f>IF($A345="","",IF($A345&lt;200000000,INDEX(男子登録情報!$H:$H,MATCH($A345,男子登録情報!$O:$O,0)),INDEX(女子登録情報!$H:$H,MATCH($A345,女子登録情報!$O:$O,0))))</f>
        <v/>
      </c>
      <c r="H345" s="36" t="str">
        <f>IF($A345="","",IF($A345&lt;200000000,INDEX(男子登録情報!$B:$B,MATCH($A345,男子登録情報!$O:$O,0)),INDEX(女子登録情報!$B:$B,MATCH($A345,女子登録情報!$O:$O,0))))</f>
        <v/>
      </c>
      <c r="K345" s="36" t="str">
        <f>IF($A345="","",IF($A345&lt;200000000,INDEX(男子登録情報!$A:$A,MATCH($A345,男子登録情報!$O:$O,0)),INDEX(女子登録情報!$A:$A,MATCH($A345,女子登録情報!$O:$O,0))))</f>
        <v/>
      </c>
      <c r="L345" s="36" t="str">
        <f>IF($A345="","",INDEX(元マスター!$C:$C,MATCH($P345,元マスター!$AC:$AC,0)))&amp;""</f>
        <v/>
      </c>
      <c r="M345" s="36" t="str">
        <f>IF($A345="","",INDEX(元マスター!$D:$D,MATCH($P345,元マスター!$AC:$AC,0)))&amp;""</f>
        <v/>
      </c>
      <c r="N345" s="36" t="str">
        <f>IF($A345="","",INDEX(元マスター!$E:$E,MATCH($P345,元マスター!$AC:$AC,0)))&amp;""</f>
        <v/>
      </c>
      <c r="P345" s="36" t="str" cm="1">
        <f t="array" ref="P345">IFERROR(INDEX(元マスター!$AC:$AC,SMALL(IF(元マスター!$A$1:$A$400&lt;&gt;"",ROW($A$1:$A$400)),ROW())),"")</f>
        <v/>
      </c>
    </row>
    <row r="346" spans="1:16">
      <c r="A346" s="36" t="str" cm="1">
        <f t="array" ref="A346">IFERROR(INDEX(元マスター!$A:$A,SMALL(IF(元マスター!$A$1:$A$400&lt;&gt;"",ROW($A$1:$A$400)),ROW())),"")</f>
        <v/>
      </c>
      <c r="B346" s="36" t="str">
        <f>IF($A346="","",IF($A346&lt;200000000,INDEX(男子登録情報!$L:$L,MATCH($A346,男子登録情報!$O:$O,0)),INDEX(女子登録情報!$L:$L,MATCH($A346,女子登録情報!$O:$O,0))))</f>
        <v/>
      </c>
      <c r="C346" s="36" t="str">
        <f>IF($A346="","",IF($A346&lt;200000000,INDEX(男子登録情報!$E:$E,MATCH($A346,男子登録情報!$O:$O,0)),INDEX(女子登録情報!$E:$E,MATCH($A346,女子登録情報!$O:$O,0))))</f>
        <v/>
      </c>
      <c r="D346" s="36" t="str">
        <f>IF($A346="","",IF($A346&lt;200000000,INDEX(男子登録情報!$N:$N,MATCH($A346,男子登録情報!$O:$O,0)),INDEX(女子登録情報!$N:$N,MATCH($A346,女子登録情報!$O:$O,0))))</f>
        <v/>
      </c>
      <c r="E346" s="36" t="str">
        <f>IF($A346="","",IF($A346&lt;200000000,INDEX(男子登録情報!$K:$K,MATCH($A346,男子登録情報!$O:$O,0)),INDEX(女子登録情報!$K:$K,MATCH($A346,女子登録情報!$O:$O,0))))</f>
        <v/>
      </c>
      <c r="F346" s="36" t="str">
        <f t="shared" si="5"/>
        <v/>
      </c>
      <c r="G346" s="36" t="str">
        <f>IF($A346="","",IF($A346&lt;200000000,INDEX(男子登録情報!$H:$H,MATCH($A346,男子登録情報!$O:$O,0)),INDEX(女子登録情報!$H:$H,MATCH($A346,女子登録情報!$O:$O,0))))</f>
        <v/>
      </c>
      <c r="H346" s="36" t="str">
        <f>IF($A346="","",IF($A346&lt;200000000,INDEX(男子登録情報!$B:$B,MATCH($A346,男子登録情報!$O:$O,0)),INDEX(女子登録情報!$B:$B,MATCH($A346,女子登録情報!$O:$O,0))))</f>
        <v/>
      </c>
      <c r="K346" s="36" t="str">
        <f>IF($A346="","",IF($A346&lt;200000000,INDEX(男子登録情報!$A:$A,MATCH($A346,男子登録情報!$O:$O,0)),INDEX(女子登録情報!$A:$A,MATCH($A346,女子登録情報!$O:$O,0))))</f>
        <v/>
      </c>
      <c r="L346" s="36" t="str">
        <f>IF($A346="","",INDEX(元マスター!$C:$C,MATCH($P346,元マスター!$AC:$AC,0)))&amp;""</f>
        <v/>
      </c>
      <c r="M346" s="36" t="str">
        <f>IF($A346="","",INDEX(元マスター!$D:$D,MATCH($P346,元マスター!$AC:$AC,0)))&amp;""</f>
        <v/>
      </c>
      <c r="N346" s="36" t="str">
        <f>IF($A346="","",INDEX(元マスター!$E:$E,MATCH($P346,元マスター!$AC:$AC,0)))&amp;""</f>
        <v/>
      </c>
      <c r="P346" s="36" t="str" cm="1">
        <f t="array" ref="P346">IFERROR(INDEX(元マスター!$AC:$AC,SMALL(IF(元マスター!$A$1:$A$400&lt;&gt;"",ROW($A$1:$A$400)),ROW())),"")</f>
        <v/>
      </c>
    </row>
    <row r="347" spans="1:16">
      <c r="A347" s="36" t="str" cm="1">
        <f t="array" ref="A347">IFERROR(INDEX(元マスター!$A:$A,SMALL(IF(元マスター!$A$1:$A$400&lt;&gt;"",ROW($A$1:$A$400)),ROW())),"")</f>
        <v/>
      </c>
      <c r="B347" s="36" t="str">
        <f>IF($A347="","",IF($A347&lt;200000000,INDEX(男子登録情報!$L:$L,MATCH($A347,男子登録情報!$O:$O,0)),INDEX(女子登録情報!$L:$L,MATCH($A347,女子登録情報!$O:$O,0))))</f>
        <v/>
      </c>
      <c r="C347" s="36" t="str">
        <f>IF($A347="","",IF($A347&lt;200000000,INDEX(男子登録情報!$E:$E,MATCH($A347,男子登録情報!$O:$O,0)),INDEX(女子登録情報!$E:$E,MATCH($A347,女子登録情報!$O:$O,0))))</f>
        <v/>
      </c>
      <c r="D347" s="36" t="str">
        <f>IF($A347="","",IF($A347&lt;200000000,INDEX(男子登録情報!$N:$N,MATCH($A347,男子登録情報!$O:$O,0)),INDEX(女子登録情報!$N:$N,MATCH($A347,女子登録情報!$O:$O,0))))</f>
        <v/>
      </c>
      <c r="E347" s="36" t="str">
        <f>IF($A347="","",IF($A347&lt;200000000,INDEX(男子登録情報!$K:$K,MATCH($A347,男子登録情報!$O:$O,0)),INDEX(女子登録情報!$K:$K,MATCH($A347,女子登録情報!$O:$O,0))))</f>
        <v/>
      </c>
      <c r="F347" s="36" t="str">
        <f t="shared" si="5"/>
        <v/>
      </c>
      <c r="G347" s="36" t="str">
        <f>IF($A347="","",IF($A347&lt;200000000,INDEX(男子登録情報!$H:$H,MATCH($A347,男子登録情報!$O:$O,0)),INDEX(女子登録情報!$H:$H,MATCH($A347,女子登録情報!$O:$O,0))))</f>
        <v/>
      </c>
      <c r="H347" s="36" t="str">
        <f>IF($A347="","",IF($A347&lt;200000000,INDEX(男子登録情報!$B:$B,MATCH($A347,男子登録情報!$O:$O,0)),INDEX(女子登録情報!$B:$B,MATCH($A347,女子登録情報!$O:$O,0))))</f>
        <v/>
      </c>
      <c r="K347" s="36" t="str">
        <f>IF($A347="","",IF($A347&lt;200000000,INDEX(男子登録情報!$A:$A,MATCH($A347,男子登録情報!$O:$O,0)),INDEX(女子登録情報!$A:$A,MATCH($A347,女子登録情報!$O:$O,0))))</f>
        <v/>
      </c>
      <c r="L347" s="36" t="str">
        <f>IF($A347="","",INDEX(元マスター!$C:$C,MATCH($P347,元マスター!$AC:$AC,0)))&amp;""</f>
        <v/>
      </c>
      <c r="M347" s="36" t="str">
        <f>IF($A347="","",INDEX(元マスター!$D:$D,MATCH($P347,元マスター!$AC:$AC,0)))&amp;""</f>
        <v/>
      </c>
      <c r="N347" s="36" t="str">
        <f>IF($A347="","",INDEX(元マスター!$E:$E,MATCH($P347,元マスター!$AC:$AC,0)))&amp;""</f>
        <v/>
      </c>
      <c r="P347" s="36" t="str" cm="1">
        <f t="array" ref="P347">IFERROR(INDEX(元マスター!$AC:$AC,SMALL(IF(元マスター!$A$1:$A$400&lt;&gt;"",ROW($A$1:$A$400)),ROW())),"")</f>
        <v/>
      </c>
    </row>
    <row r="348" spans="1:16">
      <c r="A348" s="36" t="str" cm="1">
        <f t="array" ref="A348">IFERROR(INDEX(元マスター!$A:$A,SMALL(IF(元マスター!$A$1:$A$400&lt;&gt;"",ROW($A$1:$A$400)),ROW())),"")</f>
        <v/>
      </c>
      <c r="B348" s="36" t="str">
        <f>IF($A348="","",IF($A348&lt;200000000,INDEX(男子登録情報!$L:$L,MATCH($A348,男子登録情報!$O:$O,0)),INDEX(女子登録情報!$L:$L,MATCH($A348,女子登録情報!$O:$O,0))))</f>
        <v/>
      </c>
      <c r="C348" s="36" t="str">
        <f>IF($A348="","",IF($A348&lt;200000000,INDEX(男子登録情報!$E:$E,MATCH($A348,男子登録情報!$O:$O,0)),INDEX(女子登録情報!$E:$E,MATCH($A348,女子登録情報!$O:$O,0))))</f>
        <v/>
      </c>
      <c r="D348" s="36" t="str">
        <f>IF($A348="","",IF($A348&lt;200000000,INDEX(男子登録情報!$N:$N,MATCH($A348,男子登録情報!$O:$O,0)),INDEX(女子登録情報!$N:$N,MATCH($A348,女子登録情報!$O:$O,0))))</f>
        <v/>
      </c>
      <c r="E348" s="36" t="str">
        <f>IF($A348="","",IF($A348&lt;200000000,INDEX(男子登録情報!$K:$K,MATCH($A348,男子登録情報!$O:$O,0)),INDEX(女子登録情報!$K:$K,MATCH($A348,女子登録情報!$O:$O,0))))</f>
        <v/>
      </c>
      <c r="F348" s="36" t="str">
        <f t="shared" si="5"/>
        <v/>
      </c>
      <c r="G348" s="36" t="str">
        <f>IF($A348="","",IF($A348&lt;200000000,INDEX(男子登録情報!$H:$H,MATCH($A348,男子登録情報!$O:$O,0)),INDEX(女子登録情報!$H:$H,MATCH($A348,女子登録情報!$O:$O,0))))</f>
        <v/>
      </c>
      <c r="H348" s="36" t="str">
        <f>IF($A348="","",IF($A348&lt;200000000,INDEX(男子登録情報!$B:$B,MATCH($A348,男子登録情報!$O:$O,0)),INDEX(女子登録情報!$B:$B,MATCH($A348,女子登録情報!$O:$O,0))))</f>
        <v/>
      </c>
      <c r="K348" s="36" t="str">
        <f>IF($A348="","",IF($A348&lt;200000000,INDEX(男子登録情報!$A:$A,MATCH($A348,男子登録情報!$O:$O,0)),INDEX(女子登録情報!$A:$A,MATCH($A348,女子登録情報!$O:$O,0))))</f>
        <v/>
      </c>
      <c r="L348" s="36" t="str">
        <f>IF($A348="","",INDEX(元マスター!$C:$C,MATCH($P348,元マスター!$AC:$AC,0)))&amp;""</f>
        <v/>
      </c>
      <c r="M348" s="36" t="str">
        <f>IF($A348="","",INDEX(元マスター!$D:$D,MATCH($P348,元マスター!$AC:$AC,0)))&amp;""</f>
        <v/>
      </c>
      <c r="N348" s="36" t="str">
        <f>IF($A348="","",INDEX(元マスター!$E:$E,MATCH($P348,元マスター!$AC:$AC,0)))&amp;""</f>
        <v/>
      </c>
      <c r="P348" s="36" t="str" cm="1">
        <f t="array" ref="P348">IFERROR(INDEX(元マスター!$AC:$AC,SMALL(IF(元マスター!$A$1:$A$400&lt;&gt;"",ROW($A$1:$A$400)),ROW())),"")</f>
        <v/>
      </c>
    </row>
    <row r="349" spans="1:16">
      <c r="A349" s="36" t="str" cm="1">
        <f t="array" ref="A349">IFERROR(INDEX(元マスター!$A:$A,SMALL(IF(元マスター!$A$1:$A$400&lt;&gt;"",ROW($A$1:$A$400)),ROW())),"")</f>
        <v/>
      </c>
      <c r="B349" s="36" t="str">
        <f>IF($A349="","",IF($A349&lt;200000000,INDEX(男子登録情報!$L:$L,MATCH($A349,男子登録情報!$O:$O,0)),INDEX(女子登録情報!$L:$L,MATCH($A349,女子登録情報!$O:$O,0))))</f>
        <v/>
      </c>
      <c r="C349" s="36" t="str">
        <f>IF($A349="","",IF($A349&lt;200000000,INDEX(男子登録情報!$E:$E,MATCH($A349,男子登録情報!$O:$O,0)),INDEX(女子登録情報!$E:$E,MATCH($A349,女子登録情報!$O:$O,0))))</f>
        <v/>
      </c>
      <c r="D349" s="36" t="str">
        <f>IF($A349="","",IF($A349&lt;200000000,INDEX(男子登録情報!$N:$N,MATCH($A349,男子登録情報!$O:$O,0)),INDEX(女子登録情報!$N:$N,MATCH($A349,女子登録情報!$O:$O,0))))</f>
        <v/>
      </c>
      <c r="E349" s="36" t="str">
        <f>IF($A349="","",IF($A349&lt;200000000,INDEX(男子登録情報!$K:$K,MATCH($A349,男子登録情報!$O:$O,0)),INDEX(女子登録情報!$K:$K,MATCH($A349,女子登録情報!$O:$O,0))))</f>
        <v/>
      </c>
      <c r="F349" s="36" t="str">
        <f t="shared" si="5"/>
        <v/>
      </c>
      <c r="G349" s="36" t="str">
        <f>IF($A349="","",IF($A349&lt;200000000,INDEX(男子登録情報!$H:$H,MATCH($A349,男子登録情報!$O:$O,0)),INDEX(女子登録情報!$H:$H,MATCH($A349,女子登録情報!$O:$O,0))))</f>
        <v/>
      </c>
      <c r="H349" s="36" t="str">
        <f>IF($A349="","",IF($A349&lt;200000000,INDEX(男子登録情報!$B:$B,MATCH($A349,男子登録情報!$O:$O,0)),INDEX(女子登録情報!$B:$B,MATCH($A349,女子登録情報!$O:$O,0))))</f>
        <v/>
      </c>
      <c r="K349" s="36" t="str">
        <f>IF($A349="","",IF($A349&lt;200000000,INDEX(男子登録情報!$A:$A,MATCH($A349,男子登録情報!$O:$O,0)),INDEX(女子登録情報!$A:$A,MATCH($A349,女子登録情報!$O:$O,0))))</f>
        <v/>
      </c>
      <c r="L349" s="36" t="str">
        <f>IF($A349="","",INDEX(元マスター!$C:$C,MATCH($P349,元マスター!$AC:$AC,0)))&amp;""</f>
        <v/>
      </c>
      <c r="M349" s="36" t="str">
        <f>IF($A349="","",INDEX(元マスター!$D:$D,MATCH($P349,元マスター!$AC:$AC,0)))&amp;""</f>
        <v/>
      </c>
      <c r="N349" s="36" t="str">
        <f>IF($A349="","",INDEX(元マスター!$E:$E,MATCH($P349,元マスター!$AC:$AC,0)))&amp;""</f>
        <v/>
      </c>
      <c r="P349" s="36" t="str" cm="1">
        <f t="array" ref="P349">IFERROR(INDEX(元マスター!$AC:$AC,SMALL(IF(元マスター!$A$1:$A$400&lt;&gt;"",ROW($A$1:$A$400)),ROW())),"")</f>
        <v/>
      </c>
    </row>
    <row r="350" spans="1:16">
      <c r="A350" s="36" t="str" cm="1">
        <f t="array" ref="A350">IFERROR(INDEX(元マスター!$A:$A,SMALL(IF(元マスター!$A$1:$A$400&lt;&gt;"",ROW($A$1:$A$400)),ROW())),"")</f>
        <v/>
      </c>
      <c r="B350" s="36" t="str">
        <f>IF($A350="","",IF($A350&lt;200000000,INDEX(男子登録情報!$L:$L,MATCH($A350,男子登録情報!$O:$O,0)),INDEX(女子登録情報!$L:$L,MATCH($A350,女子登録情報!$O:$O,0))))</f>
        <v/>
      </c>
      <c r="C350" s="36" t="str">
        <f>IF($A350="","",IF($A350&lt;200000000,INDEX(男子登録情報!$E:$E,MATCH($A350,男子登録情報!$O:$O,0)),INDEX(女子登録情報!$E:$E,MATCH($A350,女子登録情報!$O:$O,0))))</f>
        <v/>
      </c>
      <c r="D350" s="36" t="str">
        <f>IF($A350="","",IF($A350&lt;200000000,INDEX(男子登録情報!$N:$N,MATCH($A350,男子登録情報!$O:$O,0)),INDEX(女子登録情報!$N:$N,MATCH($A350,女子登録情報!$O:$O,0))))</f>
        <v/>
      </c>
      <c r="E350" s="36" t="str">
        <f>IF($A350="","",IF($A350&lt;200000000,INDEX(男子登録情報!$K:$K,MATCH($A350,男子登録情報!$O:$O,0)),INDEX(女子登録情報!$K:$K,MATCH($A350,女子登録情報!$O:$O,0))))</f>
        <v/>
      </c>
      <c r="F350" s="36" t="str">
        <f t="shared" si="5"/>
        <v/>
      </c>
      <c r="G350" s="36" t="str">
        <f>IF($A350="","",IF($A350&lt;200000000,INDEX(男子登録情報!$H:$H,MATCH($A350,男子登録情報!$O:$O,0)),INDEX(女子登録情報!$H:$H,MATCH($A350,女子登録情報!$O:$O,0))))</f>
        <v/>
      </c>
      <c r="H350" s="36" t="str">
        <f>IF($A350="","",IF($A350&lt;200000000,INDEX(男子登録情報!$B:$B,MATCH($A350,男子登録情報!$O:$O,0)),INDEX(女子登録情報!$B:$B,MATCH($A350,女子登録情報!$O:$O,0))))</f>
        <v/>
      </c>
      <c r="K350" s="36" t="str">
        <f>IF($A350="","",IF($A350&lt;200000000,INDEX(男子登録情報!$A:$A,MATCH($A350,男子登録情報!$O:$O,0)),INDEX(女子登録情報!$A:$A,MATCH($A350,女子登録情報!$O:$O,0))))</f>
        <v/>
      </c>
      <c r="L350" s="36" t="str">
        <f>IF($A350="","",INDEX(元マスター!$C:$C,MATCH($P350,元マスター!$AC:$AC,0)))&amp;""</f>
        <v/>
      </c>
      <c r="M350" s="36" t="str">
        <f>IF($A350="","",INDEX(元マスター!$D:$D,MATCH($P350,元マスター!$AC:$AC,0)))&amp;""</f>
        <v/>
      </c>
      <c r="N350" s="36" t="str">
        <f>IF($A350="","",INDEX(元マスター!$E:$E,MATCH($P350,元マスター!$AC:$AC,0)))&amp;""</f>
        <v/>
      </c>
      <c r="P350" s="36" t="str" cm="1">
        <f t="array" ref="P350">IFERROR(INDEX(元マスター!$AC:$AC,SMALL(IF(元マスター!$A$1:$A$400&lt;&gt;"",ROW($A$1:$A$400)),ROW())),"")</f>
        <v/>
      </c>
    </row>
    <row r="351" spans="1:16">
      <c r="A351" s="36" t="str" cm="1">
        <f t="array" ref="A351">IFERROR(INDEX(元マスター!$A:$A,SMALL(IF(元マスター!$A$1:$A$400&lt;&gt;"",ROW($A$1:$A$400)),ROW())),"")</f>
        <v/>
      </c>
      <c r="B351" s="36" t="str">
        <f>IF($A351="","",IF($A351&lt;200000000,INDEX(男子登録情報!$L:$L,MATCH($A351,男子登録情報!$O:$O,0)),INDEX(女子登録情報!$L:$L,MATCH($A351,女子登録情報!$O:$O,0))))</f>
        <v/>
      </c>
      <c r="C351" s="36" t="str">
        <f>IF($A351="","",IF($A351&lt;200000000,INDEX(男子登録情報!$E:$E,MATCH($A351,男子登録情報!$O:$O,0)),INDEX(女子登録情報!$E:$E,MATCH($A351,女子登録情報!$O:$O,0))))</f>
        <v/>
      </c>
      <c r="D351" s="36" t="str">
        <f>IF($A351="","",IF($A351&lt;200000000,INDEX(男子登録情報!$N:$N,MATCH($A351,男子登録情報!$O:$O,0)),INDEX(女子登録情報!$N:$N,MATCH($A351,女子登録情報!$O:$O,0))))</f>
        <v/>
      </c>
      <c r="E351" s="36" t="str">
        <f>IF($A351="","",IF($A351&lt;200000000,INDEX(男子登録情報!$K:$K,MATCH($A351,男子登録情報!$O:$O,0)),INDEX(女子登録情報!$K:$K,MATCH($A351,女子登録情報!$O:$O,0))))</f>
        <v/>
      </c>
      <c r="F351" s="36" t="str">
        <f t="shared" si="5"/>
        <v/>
      </c>
      <c r="G351" s="36" t="str">
        <f>IF($A351="","",IF($A351&lt;200000000,INDEX(男子登録情報!$H:$H,MATCH($A351,男子登録情報!$O:$O,0)),INDEX(女子登録情報!$H:$H,MATCH($A351,女子登録情報!$O:$O,0))))</f>
        <v/>
      </c>
      <c r="H351" s="36" t="str">
        <f>IF($A351="","",IF($A351&lt;200000000,INDEX(男子登録情報!$B:$B,MATCH($A351,男子登録情報!$O:$O,0)),INDEX(女子登録情報!$B:$B,MATCH($A351,女子登録情報!$O:$O,0))))</f>
        <v/>
      </c>
      <c r="K351" s="36" t="str">
        <f>IF($A351="","",IF($A351&lt;200000000,INDEX(男子登録情報!$A:$A,MATCH($A351,男子登録情報!$O:$O,0)),INDEX(女子登録情報!$A:$A,MATCH($A351,女子登録情報!$O:$O,0))))</f>
        <v/>
      </c>
      <c r="L351" s="36" t="str">
        <f>IF($A351="","",INDEX(元マスター!$C:$C,MATCH($P351,元マスター!$AC:$AC,0)))&amp;""</f>
        <v/>
      </c>
      <c r="M351" s="36" t="str">
        <f>IF($A351="","",INDEX(元マスター!$D:$D,MATCH($P351,元マスター!$AC:$AC,0)))&amp;""</f>
        <v/>
      </c>
      <c r="N351" s="36" t="str">
        <f>IF($A351="","",INDEX(元マスター!$E:$E,MATCH($P351,元マスター!$AC:$AC,0)))&amp;""</f>
        <v/>
      </c>
      <c r="P351" s="36" t="str" cm="1">
        <f t="array" ref="P351">IFERROR(INDEX(元マスター!$AC:$AC,SMALL(IF(元マスター!$A$1:$A$400&lt;&gt;"",ROW($A$1:$A$400)),ROW())),"")</f>
        <v/>
      </c>
    </row>
    <row r="352" spans="1:16">
      <c r="A352" s="36" t="str" cm="1">
        <f t="array" ref="A352">IFERROR(INDEX(元マスター!$A:$A,SMALL(IF(元マスター!$A$1:$A$400&lt;&gt;"",ROW($A$1:$A$400)),ROW())),"")</f>
        <v/>
      </c>
      <c r="B352" s="36" t="str">
        <f>IF($A352="","",IF($A352&lt;200000000,INDEX(男子登録情報!$L:$L,MATCH($A352,男子登録情報!$O:$O,0)),INDEX(女子登録情報!$L:$L,MATCH($A352,女子登録情報!$O:$O,0))))</f>
        <v/>
      </c>
      <c r="C352" s="36" t="str">
        <f>IF($A352="","",IF($A352&lt;200000000,INDEX(男子登録情報!$E:$E,MATCH($A352,男子登録情報!$O:$O,0)),INDEX(女子登録情報!$E:$E,MATCH($A352,女子登録情報!$O:$O,0))))</f>
        <v/>
      </c>
      <c r="D352" s="36" t="str">
        <f>IF($A352="","",IF($A352&lt;200000000,INDEX(男子登録情報!$N:$N,MATCH($A352,男子登録情報!$O:$O,0)),INDEX(女子登録情報!$N:$N,MATCH($A352,女子登録情報!$O:$O,0))))</f>
        <v/>
      </c>
      <c r="E352" s="36" t="str">
        <f>IF($A352="","",IF($A352&lt;200000000,INDEX(男子登録情報!$K:$K,MATCH($A352,男子登録情報!$O:$O,0)),INDEX(女子登録情報!$K:$K,MATCH($A352,女子登録情報!$O:$O,0))))</f>
        <v/>
      </c>
      <c r="F352" s="36" t="str">
        <f t="shared" si="5"/>
        <v/>
      </c>
      <c r="G352" s="36" t="str">
        <f>IF($A352="","",IF($A352&lt;200000000,INDEX(男子登録情報!$H:$H,MATCH($A352,男子登録情報!$O:$O,0)),INDEX(女子登録情報!$H:$H,MATCH($A352,女子登録情報!$O:$O,0))))</f>
        <v/>
      </c>
      <c r="H352" s="36" t="str">
        <f>IF($A352="","",IF($A352&lt;200000000,INDEX(男子登録情報!$B:$B,MATCH($A352,男子登録情報!$O:$O,0)),INDEX(女子登録情報!$B:$B,MATCH($A352,女子登録情報!$O:$O,0))))</f>
        <v/>
      </c>
      <c r="K352" s="36" t="str">
        <f>IF($A352="","",IF($A352&lt;200000000,INDEX(男子登録情報!$A:$A,MATCH($A352,男子登録情報!$O:$O,0)),INDEX(女子登録情報!$A:$A,MATCH($A352,女子登録情報!$O:$O,0))))</f>
        <v/>
      </c>
      <c r="L352" s="36" t="str">
        <f>IF($A352="","",INDEX(元マスター!$C:$C,MATCH($P352,元マスター!$AC:$AC,0)))&amp;""</f>
        <v/>
      </c>
      <c r="M352" s="36" t="str">
        <f>IF($A352="","",INDEX(元マスター!$D:$D,MATCH($P352,元マスター!$AC:$AC,0)))&amp;""</f>
        <v/>
      </c>
      <c r="N352" s="36" t="str">
        <f>IF($A352="","",INDEX(元マスター!$E:$E,MATCH($P352,元マスター!$AC:$AC,0)))&amp;""</f>
        <v/>
      </c>
      <c r="P352" s="36" t="str" cm="1">
        <f t="array" ref="P352">IFERROR(INDEX(元マスター!$AC:$AC,SMALL(IF(元マスター!$A$1:$A$400&lt;&gt;"",ROW($A$1:$A$400)),ROW())),"")</f>
        <v/>
      </c>
    </row>
    <row r="353" spans="1:16">
      <c r="A353" s="36" t="str" cm="1">
        <f t="array" ref="A353">IFERROR(INDEX(元マスター!$A:$A,SMALL(IF(元マスター!$A$1:$A$400&lt;&gt;"",ROW($A$1:$A$400)),ROW())),"")</f>
        <v/>
      </c>
      <c r="B353" s="36" t="str">
        <f>IF($A353="","",IF($A353&lt;200000000,INDEX(男子登録情報!$L:$L,MATCH($A353,男子登録情報!$O:$O,0)),INDEX(女子登録情報!$L:$L,MATCH($A353,女子登録情報!$O:$O,0))))</f>
        <v/>
      </c>
      <c r="C353" s="36" t="str">
        <f>IF($A353="","",IF($A353&lt;200000000,INDEX(男子登録情報!$E:$E,MATCH($A353,男子登録情報!$O:$O,0)),INDEX(女子登録情報!$E:$E,MATCH($A353,女子登録情報!$O:$O,0))))</f>
        <v/>
      </c>
      <c r="D353" s="36" t="str">
        <f>IF($A353="","",IF($A353&lt;200000000,INDEX(男子登録情報!$N:$N,MATCH($A353,男子登録情報!$O:$O,0)),INDEX(女子登録情報!$N:$N,MATCH($A353,女子登録情報!$O:$O,0))))</f>
        <v/>
      </c>
      <c r="E353" s="36" t="str">
        <f>IF($A353="","",IF($A353&lt;200000000,INDEX(男子登録情報!$K:$K,MATCH($A353,男子登録情報!$O:$O,0)),INDEX(女子登録情報!$K:$K,MATCH($A353,女子登録情報!$O:$O,0))))</f>
        <v/>
      </c>
      <c r="F353" s="36" t="str">
        <f t="shared" si="5"/>
        <v/>
      </c>
      <c r="G353" s="36" t="str">
        <f>IF($A353="","",IF($A353&lt;200000000,INDEX(男子登録情報!$H:$H,MATCH($A353,男子登録情報!$O:$O,0)),INDEX(女子登録情報!$H:$H,MATCH($A353,女子登録情報!$O:$O,0))))</f>
        <v/>
      </c>
      <c r="H353" s="36" t="str">
        <f>IF($A353="","",IF($A353&lt;200000000,INDEX(男子登録情報!$B:$B,MATCH($A353,男子登録情報!$O:$O,0)),INDEX(女子登録情報!$B:$B,MATCH($A353,女子登録情報!$O:$O,0))))</f>
        <v/>
      </c>
      <c r="K353" s="36" t="str">
        <f>IF($A353="","",IF($A353&lt;200000000,INDEX(男子登録情報!$A:$A,MATCH($A353,男子登録情報!$O:$O,0)),INDEX(女子登録情報!$A:$A,MATCH($A353,女子登録情報!$O:$O,0))))</f>
        <v/>
      </c>
      <c r="L353" s="36" t="str">
        <f>IF($A353="","",INDEX(元マスター!$C:$C,MATCH($P353,元マスター!$AC:$AC,0)))&amp;""</f>
        <v/>
      </c>
      <c r="M353" s="36" t="str">
        <f>IF($A353="","",INDEX(元マスター!$D:$D,MATCH($P353,元マスター!$AC:$AC,0)))&amp;""</f>
        <v/>
      </c>
      <c r="N353" s="36" t="str">
        <f>IF($A353="","",INDEX(元マスター!$E:$E,MATCH($P353,元マスター!$AC:$AC,0)))&amp;""</f>
        <v/>
      </c>
      <c r="P353" s="36" t="str" cm="1">
        <f t="array" ref="P353">IFERROR(INDEX(元マスター!$AC:$AC,SMALL(IF(元マスター!$A$1:$A$400&lt;&gt;"",ROW($A$1:$A$400)),ROW())),"")</f>
        <v/>
      </c>
    </row>
    <row r="354" spans="1:16">
      <c r="A354" s="36" t="str" cm="1">
        <f t="array" ref="A354">IFERROR(INDEX(元マスター!$A:$A,SMALL(IF(元マスター!$A$1:$A$400&lt;&gt;"",ROW($A$1:$A$400)),ROW())),"")</f>
        <v/>
      </c>
      <c r="B354" s="36" t="str">
        <f>IF($A354="","",IF($A354&lt;200000000,INDEX(男子登録情報!$L:$L,MATCH($A354,男子登録情報!$O:$O,0)),INDEX(女子登録情報!$L:$L,MATCH($A354,女子登録情報!$O:$O,0))))</f>
        <v/>
      </c>
      <c r="C354" s="36" t="str">
        <f>IF($A354="","",IF($A354&lt;200000000,INDEX(男子登録情報!$E:$E,MATCH($A354,男子登録情報!$O:$O,0)),INDEX(女子登録情報!$E:$E,MATCH($A354,女子登録情報!$O:$O,0))))</f>
        <v/>
      </c>
      <c r="D354" s="36" t="str">
        <f>IF($A354="","",IF($A354&lt;200000000,INDEX(男子登録情報!$N:$N,MATCH($A354,男子登録情報!$O:$O,0)),INDEX(女子登録情報!$N:$N,MATCH($A354,女子登録情報!$O:$O,0))))</f>
        <v/>
      </c>
      <c r="E354" s="36" t="str">
        <f>IF($A354="","",IF($A354&lt;200000000,INDEX(男子登録情報!$K:$K,MATCH($A354,男子登録情報!$O:$O,0)),INDEX(女子登録情報!$K:$K,MATCH($A354,女子登録情報!$O:$O,0))))</f>
        <v/>
      </c>
      <c r="F354" s="36" t="str">
        <f t="shared" si="5"/>
        <v/>
      </c>
      <c r="G354" s="36" t="str">
        <f>IF($A354="","",IF($A354&lt;200000000,INDEX(男子登録情報!$H:$H,MATCH($A354,男子登録情報!$O:$O,0)),INDEX(女子登録情報!$H:$H,MATCH($A354,女子登録情報!$O:$O,0))))</f>
        <v/>
      </c>
      <c r="H354" s="36" t="str">
        <f>IF($A354="","",IF($A354&lt;200000000,INDEX(男子登録情報!$B:$B,MATCH($A354,男子登録情報!$O:$O,0)),INDEX(女子登録情報!$B:$B,MATCH($A354,女子登録情報!$O:$O,0))))</f>
        <v/>
      </c>
      <c r="K354" s="36" t="str">
        <f>IF($A354="","",IF($A354&lt;200000000,INDEX(男子登録情報!$A:$A,MATCH($A354,男子登録情報!$O:$O,0)),INDEX(女子登録情報!$A:$A,MATCH($A354,女子登録情報!$O:$O,0))))</f>
        <v/>
      </c>
      <c r="L354" s="36" t="str">
        <f>IF($A354="","",INDEX(元マスター!$C:$C,MATCH($P354,元マスター!$AC:$AC,0)))&amp;""</f>
        <v/>
      </c>
      <c r="M354" s="36" t="str">
        <f>IF($A354="","",INDEX(元マスター!$D:$D,MATCH($P354,元マスター!$AC:$AC,0)))&amp;""</f>
        <v/>
      </c>
      <c r="N354" s="36" t="str">
        <f>IF($A354="","",INDEX(元マスター!$E:$E,MATCH($P354,元マスター!$AC:$AC,0)))&amp;""</f>
        <v/>
      </c>
      <c r="P354" s="36" t="str" cm="1">
        <f t="array" ref="P354">IFERROR(INDEX(元マスター!$AC:$AC,SMALL(IF(元マスター!$A$1:$A$400&lt;&gt;"",ROW($A$1:$A$400)),ROW())),"")</f>
        <v/>
      </c>
    </row>
    <row r="355" spans="1:16">
      <c r="A355" s="36" t="str" cm="1">
        <f t="array" ref="A355">IFERROR(INDEX(元マスター!$A:$A,SMALL(IF(元マスター!$A$1:$A$400&lt;&gt;"",ROW($A$1:$A$400)),ROW())),"")</f>
        <v/>
      </c>
      <c r="B355" s="36" t="str">
        <f>IF($A355="","",IF($A355&lt;200000000,INDEX(男子登録情報!$L:$L,MATCH($A355,男子登録情報!$O:$O,0)),INDEX(女子登録情報!$L:$L,MATCH($A355,女子登録情報!$O:$O,0))))</f>
        <v/>
      </c>
      <c r="C355" s="36" t="str">
        <f>IF($A355="","",IF($A355&lt;200000000,INDEX(男子登録情報!$E:$E,MATCH($A355,男子登録情報!$O:$O,0)),INDEX(女子登録情報!$E:$E,MATCH($A355,女子登録情報!$O:$O,0))))</f>
        <v/>
      </c>
      <c r="D355" s="36" t="str">
        <f>IF($A355="","",IF($A355&lt;200000000,INDEX(男子登録情報!$N:$N,MATCH($A355,男子登録情報!$O:$O,0)),INDEX(女子登録情報!$N:$N,MATCH($A355,女子登録情報!$O:$O,0))))</f>
        <v/>
      </c>
      <c r="E355" s="36" t="str">
        <f>IF($A355="","",IF($A355&lt;200000000,INDEX(男子登録情報!$K:$K,MATCH($A355,男子登録情報!$O:$O,0)),INDEX(女子登録情報!$K:$K,MATCH($A355,女子登録情報!$O:$O,0))))</f>
        <v/>
      </c>
      <c r="F355" s="36" t="str">
        <f t="shared" si="5"/>
        <v/>
      </c>
      <c r="G355" s="36" t="str">
        <f>IF($A355="","",IF($A355&lt;200000000,INDEX(男子登録情報!$H:$H,MATCH($A355,男子登録情報!$O:$O,0)),INDEX(女子登録情報!$H:$H,MATCH($A355,女子登録情報!$O:$O,0))))</f>
        <v/>
      </c>
      <c r="H355" s="36" t="str">
        <f>IF($A355="","",IF($A355&lt;200000000,INDEX(男子登録情報!$B:$B,MATCH($A355,男子登録情報!$O:$O,0)),INDEX(女子登録情報!$B:$B,MATCH($A355,女子登録情報!$O:$O,0))))</f>
        <v/>
      </c>
      <c r="K355" s="36" t="str">
        <f>IF($A355="","",IF($A355&lt;200000000,INDEX(男子登録情報!$A:$A,MATCH($A355,男子登録情報!$O:$O,0)),INDEX(女子登録情報!$A:$A,MATCH($A355,女子登録情報!$O:$O,0))))</f>
        <v/>
      </c>
      <c r="L355" s="36" t="str">
        <f>IF($A355="","",INDEX(元マスター!$C:$C,MATCH($P355,元マスター!$AC:$AC,0)))&amp;""</f>
        <v/>
      </c>
      <c r="M355" s="36" t="str">
        <f>IF($A355="","",INDEX(元マスター!$D:$D,MATCH($P355,元マスター!$AC:$AC,0)))&amp;""</f>
        <v/>
      </c>
      <c r="N355" s="36" t="str">
        <f>IF($A355="","",INDEX(元マスター!$E:$E,MATCH($P355,元マスター!$AC:$AC,0)))&amp;""</f>
        <v/>
      </c>
      <c r="P355" s="36" t="str" cm="1">
        <f t="array" ref="P355">IFERROR(INDEX(元マスター!$AC:$AC,SMALL(IF(元マスター!$A$1:$A$400&lt;&gt;"",ROW($A$1:$A$400)),ROW())),"")</f>
        <v/>
      </c>
    </row>
    <row r="356" spans="1:16">
      <c r="A356" s="36" t="str" cm="1">
        <f t="array" ref="A356">IFERROR(INDEX(元マスター!$A:$A,SMALL(IF(元マスター!$A$1:$A$400&lt;&gt;"",ROW($A$1:$A$400)),ROW())),"")</f>
        <v/>
      </c>
      <c r="B356" s="36" t="str">
        <f>IF($A356="","",IF($A356&lt;200000000,INDEX(男子登録情報!$L:$L,MATCH($A356,男子登録情報!$O:$O,0)),INDEX(女子登録情報!$L:$L,MATCH($A356,女子登録情報!$O:$O,0))))</f>
        <v/>
      </c>
      <c r="C356" s="36" t="str">
        <f>IF($A356="","",IF($A356&lt;200000000,INDEX(男子登録情報!$E:$E,MATCH($A356,男子登録情報!$O:$O,0)),INDEX(女子登録情報!$E:$E,MATCH($A356,女子登録情報!$O:$O,0))))</f>
        <v/>
      </c>
      <c r="D356" s="36" t="str">
        <f>IF($A356="","",IF($A356&lt;200000000,INDEX(男子登録情報!$N:$N,MATCH($A356,男子登録情報!$O:$O,0)),INDEX(女子登録情報!$N:$N,MATCH($A356,女子登録情報!$O:$O,0))))</f>
        <v/>
      </c>
      <c r="E356" s="36" t="str">
        <f>IF($A356="","",IF($A356&lt;200000000,INDEX(男子登録情報!$K:$K,MATCH($A356,男子登録情報!$O:$O,0)),INDEX(女子登録情報!$K:$K,MATCH($A356,女子登録情報!$O:$O,0))))</f>
        <v/>
      </c>
      <c r="F356" s="36" t="str">
        <f t="shared" si="5"/>
        <v/>
      </c>
      <c r="G356" s="36" t="str">
        <f>IF($A356="","",IF($A356&lt;200000000,INDEX(男子登録情報!$H:$H,MATCH($A356,男子登録情報!$O:$O,0)),INDEX(女子登録情報!$H:$H,MATCH($A356,女子登録情報!$O:$O,0))))</f>
        <v/>
      </c>
      <c r="H356" s="36" t="str">
        <f>IF($A356="","",IF($A356&lt;200000000,INDEX(男子登録情報!$B:$B,MATCH($A356,男子登録情報!$O:$O,0)),INDEX(女子登録情報!$B:$B,MATCH($A356,女子登録情報!$O:$O,0))))</f>
        <v/>
      </c>
      <c r="K356" s="36" t="str">
        <f>IF($A356="","",IF($A356&lt;200000000,INDEX(男子登録情報!$A:$A,MATCH($A356,男子登録情報!$O:$O,0)),INDEX(女子登録情報!$A:$A,MATCH($A356,女子登録情報!$O:$O,0))))</f>
        <v/>
      </c>
      <c r="L356" s="36" t="str">
        <f>IF($A356="","",INDEX(元マスター!$C:$C,MATCH($P356,元マスター!$AC:$AC,0)))&amp;""</f>
        <v/>
      </c>
      <c r="M356" s="36" t="str">
        <f>IF($A356="","",INDEX(元マスター!$D:$D,MATCH($P356,元マスター!$AC:$AC,0)))&amp;""</f>
        <v/>
      </c>
      <c r="N356" s="36" t="str">
        <f>IF($A356="","",INDEX(元マスター!$E:$E,MATCH($P356,元マスター!$AC:$AC,0)))&amp;""</f>
        <v/>
      </c>
      <c r="P356" s="36" t="str" cm="1">
        <f t="array" ref="P356">IFERROR(INDEX(元マスター!$AC:$AC,SMALL(IF(元マスター!$A$1:$A$400&lt;&gt;"",ROW($A$1:$A$400)),ROW())),"")</f>
        <v/>
      </c>
    </row>
    <row r="357" spans="1:16">
      <c r="A357" s="36" t="str" cm="1">
        <f t="array" ref="A357">IFERROR(INDEX(元マスター!$A:$A,SMALL(IF(元マスター!$A$1:$A$400&lt;&gt;"",ROW($A$1:$A$400)),ROW())),"")</f>
        <v/>
      </c>
      <c r="B357" s="36" t="str">
        <f>IF($A357="","",IF($A357&lt;200000000,INDEX(男子登録情報!$L:$L,MATCH($A357,男子登録情報!$O:$O,0)),INDEX(女子登録情報!$L:$L,MATCH($A357,女子登録情報!$O:$O,0))))</f>
        <v/>
      </c>
      <c r="C357" s="36" t="str">
        <f>IF($A357="","",IF($A357&lt;200000000,INDEX(男子登録情報!$E:$E,MATCH($A357,男子登録情報!$O:$O,0)),INDEX(女子登録情報!$E:$E,MATCH($A357,女子登録情報!$O:$O,0))))</f>
        <v/>
      </c>
      <c r="D357" s="36" t="str">
        <f>IF($A357="","",IF($A357&lt;200000000,INDEX(男子登録情報!$N:$N,MATCH($A357,男子登録情報!$O:$O,0)),INDEX(女子登録情報!$N:$N,MATCH($A357,女子登録情報!$O:$O,0))))</f>
        <v/>
      </c>
      <c r="E357" s="36" t="str">
        <f>IF($A357="","",IF($A357&lt;200000000,INDEX(男子登録情報!$K:$K,MATCH($A357,男子登録情報!$O:$O,0)),INDEX(女子登録情報!$K:$K,MATCH($A357,女子登録情報!$O:$O,0))))</f>
        <v/>
      </c>
      <c r="F357" s="36" t="str">
        <f t="shared" si="5"/>
        <v/>
      </c>
      <c r="G357" s="36" t="str">
        <f>IF($A357="","",IF($A357&lt;200000000,INDEX(男子登録情報!$H:$H,MATCH($A357,男子登録情報!$O:$O,0)),INDEX(女子登録情報!$H:$H,MATCH($A357,女子登録情報!$O:$O,0))))</f>
        <v/>
      </c>
      <c r="H357" s="36" t="str">
        <f>IF($A357="","",IF($A357&lt;200000000,INDEX(男子登録情報!$B:$B,MATCH($A357,男子登録情報!$O:$O,0)),INDEX(女子登録情報!$B:$B,MATCH($A357,女子登録情報!$O:$O,0))))</f>
        <v/>
      </c>
      <c r="K357" s="36" t="str">
        <f>IF($A357="","",IF($A357&lt;200000000,INDEX(男子登録情報!$A:$A,MATCH($A357,男子登録情報!$O:$O,0)),INDEX(女子登録情報!$A:$A,MATCH($A357,女子登録情報!$O:$O,0))))</f>
        <v/>
      </c>
      <c r="L357" s="36" t="str">
        <f>IF($A357="","",INDEX(元マスター!$C:$C,MATCH($P357,元マスター!$AC:$AC,0)))&amp;""</f>
        <v/>
      </c>
      <c r="M357" s="36" t="str">
        <f>IF($A357="","",INDEX(元マスター!$D:$D,MATCH($P357,元マスター!$AC:$AC,0)))&amp;""</f>
        <v/>
      </c>
      <c r="N357" s="36" t="str">
        <f>IF($A357="","",INDEX(元マスター!$E:$E,MATCH($P357,元マスター!$AC:$AC,0)))&amp;""</f>
        <v/>
      </c>
      <c r="P357" s="36" t="str" cm="1">
        <f t="array" ref="P357">IFERROR(INDEX(元マスター!$AC:$AC,SMALL(IF(元マスター!$A$1:$A$400&lt;&gt;"",ROW($A$1:$A$400)),ROW())),"")</f>
        <v/>
      </c>
    </row>
    <row r="358" spans="1:16">
      <c r="A358" s="36" t="str" cm="1">
        <f t="array" ref="A358">IFERROR(INDEX(元マスター!$A:$A,SMALL(IF(元マスター!$A$1:$A$400&lt;&gt;"",ROW($A$1:$A$400)),ROW())),"")</f>
        <v/>
      </c>
      <c r="B358" s="36" t="str">
        <f>IF($A358="","",IF($A358&lt;200000000,INDEX(男子登録情報!$L:$L,MATCH($A358,男子登録情報!$O:$O,0)),INDEX(女子登録情報!$L:$L,MATCH($A358,女子登録情報!$O:$O,0))))</f>
        <v/>
      </c>
      <c r="C358" s="36" t="str">
        <f>IF($A358="","",IF($A358&lt;200000000,INDEX(男子登録情報!$E:$E,MATCH($A358,男子登録情報!$O:$O,0)),INDEX(女子登録情報!$E:$E,MATCH($A358,女子登録情報!$O:$O,0))))</f>
        <v/>
      </c>
      <c r="D358" s="36" t="str">
        <f>IF($A358="","",IF($A358&lt;200000000,INDEX(男子登録情報!$N:$N,MATCH($A358,男子登録情報!$O:$O,0)),INDEX(女子登録情報!$N:$N,MATCH($A358,女子登録情報!$O:$O,0))))</f>
        <v/>
      </c>
      <c r="E358" s="36" t="str">
        <f>IF($A358="","",IF($A358&lt;200000000,INDEX(男子登録情報!$K:$K,MATCH($A358,男子登録情報!$O:$O,0)),INDEX(女子登録情報!$K:$K,MATCH($A358,女子登録情報!$O:$O,0))))</f>
        <v/>
      </c>
      <c r="F358" s="36" t="str">
        <f t="shared" si="5"/>
        <v/>
      </c>
      <c r="G358" s="36" t="str">
        <f>IF($A358="","",IF($A358&lt;200000000,INDEX(男子登録情報!$H:$H,MATCH($A358,男子登録情報!$O:$O,0)),INDEX(女子登録情報!$H:$H,MATCH($A358,女子登録情報!$O:$O,0))))</f>
        <v/>
      </c>
      <c r="H358" s="36" t="str">
        <f>IF($A358="","",IF($A358&lt;200000000,INDEX(男子登録情報!$B:$B,MATCH($A358,男子登録情報!$O:$O,0)),INDEX(女子登録情報!$B:$B,MATCH($A358,女子登録情報!$O:$O,0))))</f>
        <v/>
      </c>
      <c r="K358" s="36" t="str">
        <f>IF($A358="","",IF($A358&lt;200000000,INDEX(男子登録情報!$A:$A,MATCH($A358,男子登録情報!$O:$O,0)),INDEX(女子登録情報!$A:$A,MATCH($A358,女子登録情報!$O:$O,0))))</f>
        <v/>
      </c>
      <c r="L358" s="36" t="str">
        <f>IF($A358="","",INDEX(元マスター!$C:$C,MATCH($P358,元マスター!$AC:$AC,0)))&amp;""</f>
        <v/>
      </c>
      <c r="M358" s="36" t="str">
        <f>IF($A358="","",INDEX(元マスター!$D:$D,MATCH($P358,元マスター!$AC:$AC,0)))&amp;""</f>
        <v/>
      </c>
      <c r="N358" s="36" t="str">
        <f>IF($A358="","",INDEX(元マスター!$E:$E,MATCH($P358,元マスター!$AC:$AC,0)))&amp;""</f>
        <v/>
      </c>
      <c r="P358" s="36" t="str" cm="1">
        <f t="array" ref="P358">IFERROR(INDEX(元マスター!$AC:$AC,SMALL(IF(元マスター!$A$1:$A$400&lt;&gt;"",ROW($A$1:$A$400)),ROW())),"")</f>
        <v/>
      </c>
    </row>
    <row r="359" spans="1:16">
      <c r="A359" s="36" t="str" cm="1">
        <f t="array" ref="A359">IFERROR(INDEX(元マスター!$A:$A,SMALL(IF(元マスター!$A$1:$A$400&lt;&gt;"",ROW($A$1:$A$400)),ROW())),"")</f>
        <v/>
      </c>
      <c r="B359" s="36" t="str">
        <f>IF($A359="","",IF($A359&lt;200000000,INDEX(男子登録情報!$L:$L,MATCH($A359,男子登録情報!$O:$O,0)),INDEX(女子登録情報!$L:$L,MATCH($A359,女子登録情報!$O:$O,0))))</f>
        <v/>
      </c>
      <c r="C359" s="36" t="str">
        <f>IF($A359="","",IF($A359&lt;200000000,INDEX(男子登録情報!$E:$E,MATCH($A359,男子登録情報!$O:$O,0)),INDEX(女子登録情報!$E:$E,MATCH($A359,女子登録情報!$O:$O,0))))</f>
        <v/>
      </c>
      <c r="D359" s="36" t="str">
        <f>IF($A359="","",IF($A359&lt;200000000,INDEX(男子登録情報!$N:$N,MATCH($A359,男子登録情報!$O:$O,0)),INDEX(女子登録情報!$N:$N,MATCH($A359,女子登録情報!$O:$O,0))))</f>
        <v/>
      </c>
      <c r="E359" s="36" t="str">
        <f>IF($A359="","",IF($A359&lt;200000000,INDEX(男子登録情報!$K:$K,MATCH($A359,男子登録情報!$O:$O,0)),INDEX(女子登録情報!$K:$K,MATCH($A359,女子登録情報!$O:$O,0))))</f>
        <v/>
      </c>
      <c r="F359" s="36" t="str">
        <f t="shared" si="5"/>
        <v/>
      </c>
      <c r="G359" s="36" t="str">
        <f>IF($A359="","",IF($A359&lt;200000000,INDEX(男子登録情報!$H:$H,MATCH($A359,男子登録情報!$O:$O,0)),INDEX(女子登録情報!$H:$H,MATCH($A359,女子登録情報!$O:$O,0))))</f>
        <v/>
      </c>
      <c r="H359" s="36" t="str">
        <f>IF($A359="","",IF($A359&lt;200000000,INDEX(男子登録情報!$B:$B,MATCH($A359,男子登録情報!$O:$O,0)),INDEX(女子登録情報!$B:$B,MATCH($A359,女子登録情報!$O:$O,0))))</f>
        <v/>
      </c>
      <c r="K359" s="36" t="str">
        <f>IF($A359="","",IF($A359&lt;200000000,INDEX(男子登録情報!$A:$A,MATCH($A359,男子登録情報!$O:$O,0)),INDEX(女子登録情報!$A:$A,MATCH($A359,女子登録情報!$O:$O,0))))</f>
        <v/>
      </c>
      <c r="L359" s="36" t="str">
        <f>IF($A359="","",INDEX(元マスター!$C:$C,MATCH($P359,元マスター!$AC:$AC,0)))&amp;""</f>
        <v/>
      </c>
      <c r="M359" s="36" t="str">
        <f>IF($A359="","",INDEX(元マスター!$D:$D,MATCH($P359,元マスター!$AC:$AC,0)))&amp;""</f>
        <v/>
      </c>
      <c r="N359" s="36" t="str">
        <f>IF($A359="","",INDEX(元マスター!$E:$E,MATCH($P359,元マスター!$AC:$AC,0)))&amp;""</f>
        <v/>
      </c>
      <c r="P359" s="36" t="str" cm="1">
        <f t="array" ref="P359">IFERROR(INDEX(元マスター!$AC:$AC,SMALL(IF(元マスター!$A$1:$A$400&lt;&gt;"",ROW($A$1:$A$400)),ROW())),"")</f>
        <v/>
      </c>
    </row>
    <row r="360" spans="1:16">
      <c r="A360" s="36" t="str" cm="1">
        <f t="array" ref="A360">IFERROR(INDEX(元マスター!$A:$A,SMALL(IF(元マスター!$A$1:$A$400&lt;&gt;"",ROW($A$1:$A$400)),ROW())),"")</f>
        <v/>
      </c>
      <c r="B360" s="36" t="str">
        <f>IF($A360="","",IF($A360&lt;200000000,INDEX(男子登録情報!$L:$L,MATCH($A360,男子登録情報!$O:$O,0)),INDEX(女子登録情報!$L:$L,MATCH($A360,女子登録情報!$O:$O,0))))</f>
        <v/>
      </c>
      <c r="C360" s="36" t="str">
        <f>IF($A360="","",IF($A360&lt;200000000,INDEX(男子登録情報!$E:$E,MATCH($A360,男子登録情報!$O:$O,0)),INDEX(女子登録情報!$E:$E,MATCH($A360,女子登録情報!$O:$O,0))))</f>
        <v/>
      </c>
      <c r="D360" s="36" t="str">
        <f>IF($A360="","",IF($A360&lt;200000000,INDEX(男子登録情報!$N:$N,MATCH($A360,男子登録情報!$O:$O,0)),INDEX(女子登録情報!$N:$N,MATCH($A360,女子登録情報!$O:$O,0))))</f>
        <v/>
      </c>
      <c r="E360" s="36" t="str">
        <f>IF($A360="","",IF($A360&lt;200000000,INDEX(男子登録情報!$K:$K,MATCH($A360,男子登録情報!$O:$O,0)),INDEX(女子登録情報!$K:$K,MATCH($A360,女子登録情報!$O:$O,0))))</f>
        <v/>
      </c>
      <c r="F360" s="36" t="str">
        <f t="shared" si="5"/>
        <v/>
      </c>
      <c r="G360" s="36" t="str">
        <f>IF($A360="","",IF($A360&lt;200000000,INDEX(男子登録情報!$H:$H,MATCH($A360,男子登録情報!$O:$O,0)),INDEX(女子登録情報!$H:$H,MATCH($A360,女子登録情報!$O:$O,0))))</f>
        <v/>
      </c>
      <c r="H360" s="36" t="str">
        <f>IF($A360="","",IF($A360&lt;200000000,INDEX(男子登録情報!$B:$B,MATCH($A360,男子登録情報!$O:$O,0)),INDEX(女子登録情報!$B:$B,MATCH($A360,女子登録情報!$O:$O,0))))</f>
        <v/>
      </c>
      <c r="K360" s="36" t="str">
        <f>IF($A360="","",IF($A360&lt;200000000,INDEX(男子登録情報!$A:$A,MATCH($A360,男子登録情報!$O:$O,0)),INDEX(女子登録情報!$A:$A,MATCH($A360,女子登録情報!$O:$O,0))))</f>
        <v/>
      </c>
      <c r="L360" s="36" t="str">
        <f>IF($A360="","",INDEX(元マスター!$C:$C,MATCH($P360,元マスター!$AC:$AC,0)))&amp;""</f>
        <v/>
      </c>
      <c r="M360" s="36" t="str">
        <f>IF($A360="","",INDEX(元マスター!$D:$D,MATCH($P360,元マスター!$AC:$AC,0)))&amp;""</f>
        <v/>
      </c>
      <c r="N360" s="36" t="str">
        <f>IF($A360="","",INDEX(元マスター!$E:$E,MATCH($P360,元マスター!$AC:$AC,0)))&amp;""</f>
        <v/>
      </c>
      <c r="P360" s="36" t="str" cm="1">
        <f t="array" ref="P360">IFERROR(INDEX(元マスター!$AC:$AC,SMALL(IF(元マスター!$A$1:$A$400&lt;&gt;"",ROW($A$1:$A$400)),ROW())),"")</f>
        <v/>
      </c>
    </row>
    <row r="361" spans="1:16">
      <c r="A361" s="36" t="str" cm="1">
        <f t="array" ref="A361">IFERROR(INDEX(元マスター!$A:$A,SMALL(IF(元マスター!$A$1:$A$400&lt;&gt;"",ROW($A$1:$A$400)),ROW())),"")</f>
        <v/>
      </c>
      <c r="B361" s="36" t="str">
        <f>IF($A361="","",IF($A361&lt;200000000,INDEX(男子登録情報!$L:$L,MATCH($A361,男子登録情報!$O:$O,0)),INDEX(女子登録情報!$L:$L,MATCH($A361,女子登録情報!$O:$O,0))))</f>
        <v/>
      </c>
      <c r="C361" s="36" t="str">
        <f>IF($A361="","",IF($A361&lt;200000000,INDEX(男子登録情報!$E:$E,MATCH($A361,男子登録情報!$O:$O,0)),INDEX(女子登録情報!$E:$E,MATCH($A361,女子登録情報!$O:$O,0))))</f>
        <v/>
      </c>
      <c r="D361" s="36" t="str">
        <f>IF($A361="","",IF($A361&lt;200000000,INDEX(男子登録情報!$N:$N,MATCH($A361,男子登録情報!$O:$O,0)),INDEX(女子登録情報!$N:$N,MATCH($A361,女子登録情報!$O:$O,0))))</f>
        <v/>
      </c>
      <c r="E361" s="36" t="str">
        <f>IF($A361="","",IF($A361&lt;200000000,INDEX(男子登録情報!$K:$K,MATCH($A361,男子登録情報!$O:$O,0)),INDEX(女子登録情報!$K:$K,MATCH($A361,女子登録情報!$O:$O,0))))</f>
        <v/>
      </c>
      <c r="F361" s="36" t="str">
        <f t="shared" si="5"/>
        <v/>
      </c>
      <c r="G361" s="36" t="str">
        <f>IF($A361="","",IF($A361&lt;200000000,INDEX(男子登録情報!$H:$H,MATCH($A361,男子登録情報!$O:$O,0)),INDEX(女子登録情報!$H:$H,MATCH($A361,女子登録情報!$O:$O,0))))</f>
        <v/>
      </c>
      <c r="H361" s="36" t="str">
        <f>IF($A361="","",IF($A361&lt;200000000,INDEX(男子登録情報!$B:$B,MATCH($A361,男子登録情報!$O:$O,0)),INDEX(女子登録情報!$B:$B,MATCH($A361,女子登録情報!$O:$O,0))))</f>
        <v/>
      </c>
      <c r="K361" s="36" t="str">
        <f>IF($A361="","",IF($A361&lt;200000000,INDEX(男子登録情報!$A:$A,MATCH($A361,男子登録情報!$O:$O,0)),INDEX(女子登録情報!$A:$A,MATCH($A361,女子登録情報!$O:$O,0))))</f>
        <v/>
      </c>
      <c r="L361" s="36" t="str">
        <f>IF($A361="","",INDEX(元マスター!$C:$C,MATCH($P361,元マスター!$AC:$AC,0)))&amp;""</f>
        <v/>
      </c>
      <c r="M361" s="36" t="str">
        <f>IF($A361="","",INDEX(元マスター!$D:$D,MATCH($P361,元マスター!$AC:$AC,0)))&amp;""</f>
        <v/>
      </c>
      <c r="N361" s="36" t="str">
        <f>IF($A361="","",INDEX(元マスター!$E:$E,MATCH($P361,元マスター!$AC:$AC,0)))&amp;""</f>
        <v/>
      </c>
      <c r="P361" s="36" t="str" cm="1">
        <f t="array" ref="P361">IFERROR(INDEX(元マスター!$AC:$AC,SMALL(IF(元マスター!$A$1:$A$400&lt;&gt;"",ROW($A$1:$A$400)),ROW())),"")</f>
        <v/>
      </c>
    </row>
    <row r="362" spans="1:16">
      <c r="A362" s="36" t="str" cm="1">
        <f t="array" ref="A362">IFERROR(INDEX(元マスター!$A:$A,SMALL(IF(元マスター!$A$1:$A$400&lt;&gt;"",ROW($A$1:$A$400)),ROW())),"")</f>
        <v/>
      </c>
      <c r="B362" s="36" t="str">
        <f>IF($A362="","",IF($A362&lt;200000000,INDEX(男子登録情報!$L:$L,MATCH($A362,男子登録情報!$O:$O,0)),INDEX(女子登録情報!$L:$L,MATCH($A362,女子登録情報!$O:$O,0))))</f>
        <v/>
      </c>
      <c r="C362" s="36" t="str">
        <f>IF($A362="","",IF($A362&lt;200000000,INDEX(男子登録情報!$E:$E,MATCH($A362,男子登録情報!$O:$O,0)),INDEX(女子登録情報!$E:$E,MATCH($A362,女子登録情報!$O:$O,0))))</f>
        <v/>
      </c>
      <c r="D362" s="36" t="str">
        <f>IF($A362="","",IF($A362&lt;200000000,INDEX(男子登録情報!$N:$N,MATCH($A362,男子登録情報!$O:$O,0)),INDEX(女子登録情報!$N:$N,MATCH($A362,女子登録情報!$O:$O,0))))</f>
        <v/>
      </c>
      <c r="E362" s="36" t="str">
        <f>IF($A362="","",IF($A362&lt;200000000,INDEX(男子登録情報!$K:$K,MATCH($A362,男子登録情報!$O:$O,0)),INDEX(女子登録情報!$K:$K,MATCH($A362,女子登録情報!$O:$O,0))))</f>
        <v/>
      </c>
      <c r="F362" s="36" t="str">
        <f t="shared" si="5"/>
        <v/>
      </c>
      <c r="G362" s="36" t="str">
        <f>IF($A362="","",IF($A362&lt;200000000,INDEX(男子登録情報!$H:$H,MATCH($A362,男子登録情報!$O:$O,0)),INDEX(女子登録情報!$H:$H,MATCH($A362,女子登録情報!$O:$O,0))))</f>
        <v/>
      </c>
      <c r="H362" s="36" t="str">
        <f>IF($A362="","",IF($A362&lt;200000000,INDEX(男子登録情報!$B:$B,MATCH($A362,男子登録情報!$O:$O,0)),INDEX(女子登録情報!$B:$B,MATCH($A362,女子登録情報!$O:$O,0))))</f>
        <v/>
      </c>
      <c r="K362" s="36" t="str">
        <f>IF($A362="","",IF($A362&lt;200000000,INDEX(男子登録情報!$A:$A,MATCH($A362,男子登録情報!$O:$O,0)),INDEX(女子登録情報!$A:$A,MATCH($A362,女子登録情報!$O:$O,0))))</f>
        <v/>
      </c>
      <c r="L362" s="36" t="str">
        <f>IF($A362="","",INDEX(元マスター!$C:$C,MATCH($P362,元マスター!$AC:$AC,0)))&amp;""</f>
        <v/>
      </c>
      <c r="M362" s="36" t="str">
        <f>IF($A362="","",INDEX(元マスター!$D:$D,MATCH($P362,元マスター!$AC:$AC,0)))&amp;""</f>
        <v/>
      </c>
      <c r="N362" s="36" t="str">
        <f>IF($A362="","",INDEX(元マスター!$E:$E,MATCH($P362,元マスター!$AC:$AC,0)))&amp;""</f>
        <v/>
      </c>
      <c r="P362" s="36" t="str" cm="1">
        <f t="array" ref="P362">IFERROR(INDEX(元マスター!$AC:$AC,SMALL(IF(元マスター!$A$1:$A$400&lt;&gt;"",ROW($A$1:$A$400)),ROW())),"")</f>
        <v/>
      </c>
    </row>
    <row r="363" spans="1:16">
      <c r="A363" s="36" t="str" cm="1">
        <f t="array" ref="A363">IFERROR(INDEX(元マスター!$A:$A,SMALL(IF(元マスター!$A$1:$A$400&lt;&gt;"",ROW($A$1:$A$400)),ROW())),"")</f>
        <v/>
      </c>
      <c r="B363" s="36" t="str">
        <f>IF($A363="","",IF($A363&lt;200000000,INDEX(男子登録情報!$L:$L,MATCH($A363,男子登録情報!$O:$O,0)),INDEX(女子登録情報!$L:$L,MATCH($A363,女子登録情報!$O:$O,0))))</f>
        <v/>
      </c>
      <c r="C363" s="36" t="str">
        <f>IF($A363="","",IF($A363&lt;200000000,INDEX(男子登録情報!$E:$E,MATCH($A363,男子登録情報!$O:$O,0)),INDEX(女子登録情報!$E:$E,MATCH($A363,女子登録情報!$O:$O,0))))</f>
        <v/>
      </c>
      <c r="D363" s="36" t="str">
        <f>IF($A363="","",IF($A363&lt;200000000,INDEX(男子登録情報!$N:$N,MATCH($A363,男子登録情報!$O:$O,0)),INDEX(女子登録情報!$N:$N,MATCH($A363,女子登録情報!$O:$O,0))))</f>
        <v/>
      </c>
      <c r="E363" s="36" t="str">
        <f>IF($A363="","",IF($A363&lt;200000000,INDEX(男子登録情報!$K:$K,MATCH($A363,男子登録情報!$O:$O,0)),INDEX(女子登録情報!$K:$K,MATCH($A363,女子登録情報!$O:$O,0))))</f>
        <v/>
      </c>
      <c r="F363" s="36" t="str">
        <f t="shared" si="5"/>
        <v/>
      </c>
      <c r="G363" s="36" t="str">
        <f>IF($A363="","",IF($A363&lt;200000000,INDEX(男子登録情報!$H:$H,MATCH($A363,男子登録情報!$O:$O,0)),INDEX(女子登録情報!$H:$H,MATCH($A363,女子登録情報!$O:$O,0))))</f>
        <v/>
      </c>
      <c r="H363" s="36" t="str">
        <f>IF($A363="","",IF($A363&lt;200000000,INDEX(男子登録情報!$B:$B,MATCH($A363,男子登録情報!$O:$O,0)),INDEX(女子登録情報!$B:$B,MATCH($A363,女子登録情報!$O:$O,0))))</f>
        <v/>
      </c>
      <c r="K363" s="36" t="str">
        <f>IF($A363="","",IF($A363&lt;200000000,INDEX(男子登録情報!$A:$A,MATCH($A363,男子登録情報!$O:$O,0)),INDEX(女子登録情報!$A:$A,MATCH($A363,女子登録情報!$O:$O,0))))</f>
        <v/>
      </c>
      <c r="L363" s="36" t="str">
        <f>IF($A363="","",INDEX(元マスター!$C:$C,MATCH($P363,元マスター!$AC:$AC,0)))&amp;""</f>
        <v/>
      </c>
      <c r="M363" s="36" t="str">
        <f>IF($A363="","",INDEX(元マスター!$D:$D,MATCH($P363,元マスター!$AC:$AC,0)))&amp;""</f>
        <v/>
      </c>
      <c r="N363" s="36" t="str">
        <f>IF($A363="","",INDEX(元マスター!$E:$E,MATCH($P363,元マスター!$AC:$AC,0)))&amp;""</f>
        <v/>
      </c>
      <c r="P363" s="36" t="str" cm="1">
        <f t="array" ref="P363">IFERROR(INDEX(元マスター!$AC:$AC,SMALL(IF(元マスター!$A$1:$A$400&lt;&gt;"",ROW($A$1:$A$400)),ROW())),"")</f>
        <v/>
      </c>
    </row>
    <row r="364" spans="1:16">
      <c r="A364" s="36" t="str" cm="1">
        <f t="array" ref="A364">IFERROR(INDEX(元マスター!$A:$A,SMALL(IF(元マスター!$A$1:$A$400&lt;&gt;"",ROW($A$1:$A$400)),ROW())),"")</f>
        <v/>
      </c>
      <c r="B364" s="36" t="str">
        <f>IF($A364="","",IF($A364&lt;200000000,INDEX(男子登録情報!$L:$L,MATCH($A364,男子登録情報!$O:$O,0)),INDEX(女子登録情報!$L:$L,MATCH($A364,女子登録情報!$O:$O,0))))</f>
        <v/>
      </c>
      <c r="C364" s="36" t="str">
        <f>IF($A364="","",IF($A364&lt;200000000,INDEX(男子登録情報!$E:$E,MATCH($A364,男子登録情報!$O:$O,0)),INDEX(女子登録情報!$E:$E,MATCH($A364,女子登録情報!$O:$O,0))))</f>
        <v/>
      </c>
      <c r="D364" s="36" t="str">
        <f>IF($A364="","",IF($A364&lt;200000000,INDEX(男子登録情報!$N:$N,MATCH($A364,男子登録情報!$O:$O,0)),INDEX(女子登録情報!$N:$N,MATCH($A364,女子登録情報!$O:$O,0))))</f>
        <v/>
      </c>
      <c r="E364" s="36" t="str">
        <f>IF($A364="","",IF($A364&lt;200000000,INDEX(男子登録情報!$K:$K,MATCH($A364,男子登録情報!$O:$O,0)),INDEX(女子登録情報!$K:$K,MATCH($A364,女子登録情報!$O:$O,0))))</f>
        <v/>
      </c>
      <c r="F364" s="36" t="str">
        <f t="shared" si="5"/>
        <v/>
      </c>
      <c r="G364" s="36" t="str">
        <f>IF($A364="","",IF($A364&lt;200000000,INDEX(男子登録情報!$H:$H,MATCH($A364,男子登録情報!$O:$O,0)),INDEX(女子登録情報!$H:$H,MATCH($A364,女子登録情報!$O:$O,0))))</f>
        <v/>
      </c>
      <c r="H364" s="36" t="str">
        <f>IF($A364="","",IF($A364&lt;200000000,INDEX(男子登録情報!$B:$B,MATCH($A364,男子登録情報!$O:$O,0)),INDEX(女子登録情報!$B:$B,MATCH($A364,女子登録情報!$O:$O,0))))</f>
        <v/>
      </c>
      <c r="K364" s="36" t="str">
        <f>IF($A364="","",IF($A364&lt;200000000,INDEX(男子登録情報!$A:$A,MATCH($A364,男子登録情報!$O:$O,0)),INDEX(女子登録情報!$A:$A,MATCH($A364,女子登録情報!$O:$O,0))))</f>
        <v/>
      </c>
      <c r="L364" s="36" t="str">
        <f>IF($A364="","",INDEX(元マスター!$C:$C,MATCH($P364,元マスター!$AC:$AC,0)))&amp;""</f>
        <v/>
      </c>
      <c r="M364" s="36" t="str">
        <f>IF($A364="","",INDEX(元マスター!$D:$D,MATCH($P364,元マスター!$AC:$AC,0)))&amp;""</f>
        <v/>
      </c>
      <c r="N364" s="36" t="str">
        <f>IF($A364="","",INDEX(元マスター!$E:$E,MATCH($P364,元マスター!$AC:$AC,0)))&amp;""</f>
        <v/>
      </c>
      <c r="P364" s="36" t="str" cm="1">
        <f t="array" ref="P364">IFERROR(INDEX(元マスター!$AC:$AC,SMALL(IF(元マスター!$A$1:$A$400&lt;&gt;"",ROW($A$1:$A$400)),ROW())),"")</f>
        <v/>
      </c>
    </row>
    <row r="365" spans="1:16">
      <c r="A365" s="36" t="str" cm="1">
        <f t="array" ref="A365">IFERROR(INDEX(元マスター!$A:$A,SMALL(IF(元マスター!$A$1:$A$400&lt;&gt;"",ROW($A$1:$A$400)),ROW())),"")</f>
        <v/>
      </c>
      <c r="B365" s="36" t="str">
        <f>IF($A365="","",IF($A365&lt;200000000,INDEX(男子登録情報!$L:$L,MATCH($A365,男子登録情報!$O:$O,0)),INDEX(女子登録情報!$L:$L,MATCH($A365,女子登録情報!$O:$O,0))))</f>
        <v/>
      </c>
      <c r="C365" s="36" t="str">
        <f>IF($A365="","",IF($A365&lt;200000000,INDEX(男子登録情報!$E:$E,MATCH($A365,男子登録情報!$O:$O,0)),INDEX(女子登録情報!$E:$E,MATCH($A365,女子登録情報!$O:$O,0))))</f>
        <v/>
      </c>
      <c r="D365" s="36" t="str">
        <f>IF($A365="","",IF($A365&lt;200000000,INDEX(男子登録情報!$N:$N,MATCH($A365,男子登録情報!$O:$O,0)),INDEX(女子登録情報!$N:$N,MATCH($A365,女子登録情報!$O:$O,0))))</f>
        <v/>
      </c>
      <c r="E365" s="36" t="str">
        <f>IF($A365="","",IF($A365&lt;200000000,INDEX(男子登録情報!$K:$K,MATCH($A365,男子登録情報!$O:$O,0)),INDEX(女子登録情報!$K:$K,MATCH($A365,女子登録情報!$O:$O,0))))</f>
        <v/>
      </c>
      <c r="F365" s="36" t="str">
        <f t="shared" si="5"/>
        <v/>
      </c>
      <c r="G365" s="36" t="str">
        <f>IF($A365="","",IF($A365&lt;200000000,INDEX(男子登録情報!$H:$H,MATCH($A365,男子登録情報!$O:$O,0)),INDEX(女子登録情報!$H:$H,MATCH($A365,女子登録情報!$O:$O,0))))</f>
        <v/>
      </c>
      <c r="H365" s="36" t="str">
        <f>IF($A365="","",IF($A365&lt;200000000,INDEX(男子登録情報!$B:$B,MATCH($A365,男子登録情報!$O:$O,0)),INDEX(女子登録情報!$B:$B,MATCH($A365,女子登録情報!$O:$O,0))))</f>
        <v/>
      </c>
      <c r="K365" s="36" t="str">
        <f>IF($A365="","",IF($A365&lt;200000000,INDEX(男子登録情報!$A:$A,MATCH($A365,男子登録情報!$O:$O,0)),INDEX(女子登録情報!$A:$A,MATCH($A365,女子登録情報!$O:$O,0))))</f>
        <v/>
      </c>
      <c r="L365" s="36" t="str">
        <f>IF($A365="","",INDEX(元マスター!$C:$C,MATCH($P365,元マスター!$AC:$AC,0)))&amp;""</f>
        <v/>
      </c>
      <c r="M365" s="36" t="str">
        <f>IF($A365="","",INDEX(元マスター!$D:$D,MATCH($P365,元マスター!$AC:$AC,0)))&amp;""</f>
        <v/>
      </c>
      <c r="N365" s="36" t="str">
        <f>IF($A365="","",INDEX(元マスター!$E:$E,MATCH($P365,元マスター!$AC:$AC,0)))&amp;""</f>
        <v/>
      </c>
      <c r="P365" s="36" t="str" cm="1">
        <f t="array" ref="P365">IFERROR(INDEX(元マスター!$AC:$AC,SMALL(IF(元マスター!$A$1:$A$400&lt;&gt;"",ROW($A$1:$A$400)),ROW())),"")</f>
        <v/>
      </c>
    </row>
    <row r="366" spans="1:16">
      <c r="A366" s="36" t="str" cm="1">
        <f t="array" ref="A366">IFERROR(INDEX(元マスター!$A:$A,SMALL(IF(元マスター!$A$1:$A$400&lt;&gt;"",ROW($A$1:$A$400)),ROW())),"")</f>
        <v/>
      </c>
      <c r="B366" s="36" t="str">
        <f>IF($A366="","",IF($A366&lt;200000000,INDEX(男子登録情報!$L:$L,MATCH($A366,男子登録情報!$O:$O,0)),INDEX(女子登録情報!$L:$L,MATCH($A366,女子登録情報!$O:$O,0))))</f>
        <v/>
      </c>
      <c r="C366" s="36" t="str">
        <f>IF($A366="","",IF($A366&lt;200000000,INDEX(男子登録情報!$E:$E,MATCH($A366,男子登録情報!$O:$O,0)),INDEX(女子登録情報!$E:$E,MATCH($A366,女子登録情報!$O:$O,0))))</f>
        <v/>
      </c>
      <c r="D366" s="36" t="str">
        <f>IF($A366="","",IF($A366&lt;200000000,INDEX(男子登録情報!$N:$N,MATCH($A366,男子登録情報!$O:$O,0)),INDEX(女子登録情報!$N:$N,MATCH($A366,女子登録情報!$O:$O,0))))</f>
        <v/>
      </c>
      <c r="E366" s="36" t="str">
        <f>IF($A366="","",IF($A366&lt;200000000,INDEX(男子登録情報!$K:$K,MATCH($A366,男子登録情報!$O:$O,0)),INDEX(女子登録情報!$K:$K,MATCH($A366,女子登録情報!$O:$O,0))))</f>
        <v/>
      </c>
      <c r="F366" s="36" t="str">
        <f t="shared" si="5"/>
        <v/>
      </c>
      <c r="G366" s="36" t="str">
        <f>IF($A366="","",IF($A366&lt;200000000,INDEX(男子登録情報!$H:$H,MATCH($A366,男子登録情報!$O:$O,0)),INDEX(女子登録情報!$H:$H,MATCH($A366,女子登録情報!$O:$O,0))))</f>
        <v/>
      </c>
      <c r="H366" s="36" t="str">
        <f>IF($A366="","",IF($A366&lt;200000000,INDEX(男子登録情報!$B:$B,MATCH($A366,男子登録情報!$O:$O,0)),INDEX(女子登録情報!$B:$B,MATCH($A366,女子登録情報!$O:$O,0))))</f>
        <v/>
      </c>
      <c r="K366" s="36" t="str">
        <f>IF($A366="","",IF($A366&lt;200000000,INDEX(男子登録情報!$A:$A,MATCH($A366,男子登録情報!$O:$O,0)),INDEX(女子登録情報!$A:$A,MATCH($A366,女子登録情報!$O:$O,0))))</f>
        <v/>
      </c>
      <c r="L366" s="36" t="str">
        <f>IF($A366="","",INDEX(元マスター!$C:$C,MATCH($P366,元マスター!$AC:$AC,0)))&amp;""</f>
        <v/>
      </c>
      <c r="M366" s="36" t="str">
        <f>IF($A366="","",INDEX(元マスター!$D:$D,MATCH($P366,元マスター!$AC:$AC,0)))&amp;""</f>
        <v/>
      </c>
      <c r="N366" s="36" t="str">
        <f>IF($A366="","",INDEX(元マスター!$E:$E,MATCH($P366,元マスター!$AC:$AC,0)))&amp;""</f>
        <v/>
      </c>
      <c r="P366" s="36" t="str" cm="1">
        <f t="array" ref="P366">IFERROR(INDEX(元マスター!$AC:$AC,SMALL(IF(元マスター!$A$1:$A$400&lt;&gt;"",ROW($A$1:$A$400)),ROW())),"")</f>
        <v/>
      </c>
    </row>
    <row r="367" spans="1:16">
      <c r="A367" s="36" t="str" cm="1">
        <f t="array" ref="A367">IFERROR(INDEX(元マスター!$A:$A,SMALL(IF(元マスター!$A$1:$A$400&lt;&gt;"",ROW($A$1:$A$400)),ROW())),"")</f>
        <v/>
      </c>
      <c r="B367" s="36" t="str">
        <f>IF($A367="","",IF($A367&lt;200000000,INDEX(男子登録情報!$L:$L,MATCH($A367,男子登録情報!$O:$O,0)),INDEX(女子登録情報!$L:$L,MATCH($A367,女子登録情報!$O:$O,0))))</f>
        <v/>
      </c>
      <c r="C367" s="36" t="str">
        <f>IF($A367="","",IF($A367&lt;200000000,INDEX(男子登録情報!$E:$E,MATCH($A367,男子登録情報!$O:$O,0)),INDEX(女子登録情報!$E:$E,MATCH($A367,女子登録情報!$O:$O,0))))</f>
        <v/>
      </c>
      <c r="D367" s="36" t="str">
        <f>IF($A367="","",IF($A367&lt;200000000,INDEX(男子登録情報!$N:$N,MATCH($A367,男子登録情報!$O:$O,0)),INDEX(女子登録情報!$N:$N,MATCH($A367,女子登録情報!$O:$O,0))))</f>
        <v/>
      </c>
      <c r="E367" s="36" t="str">
        <f>IF($A367="","",IF($A367&lt;200000000,INDEX(男子登録情報!$K:$K,MATCH($A367,男子登録情報!$O:$O,0)),INDEX(女子登録情報!$K:$K,MATCH($A367,女子登録情報!$O:$O,0))))</f>
        <v/>
      </c>
      <c r="F367" s="36" t="str">
        <f t="shared" si="5"/>
        <v/>
      </c>
      <c r="G367" s="36" t="str">
        <f>IF($A367="","",IF($A367&lt;200000000,INDEX(男子登録情報!$H:$H,MATCH($A367,男子登録情報!$O:$O,0)),INDEX(女子登録情報!$H:$H,MATCH($A367,女子登録情報!$O:$O,0))))</f>
        <v/>
      </c>
      <c r="H367" s="36" t="str">
        <f>IF($A367="","",IF($A367&lt;200000000,INDEX(男子登録情報!$B:$B,MATCH($A367,男子登録情報!$O:$O,0)),INDEX(女子登録情報!$B:$B,MATCH($A367,女子登録情報!$O:$O,0))))</f>
        <v/>
      </c>
      <c r="K367" s="36" t="str">
        <f>IF($A367="","",IF($A367&lt;200000000,INDEX(男子登録情報!$A:$A,MATCH($A367,男子登録情報!$O:$O,0)),INDEX(女子登録情報!$A:$A,MATCH($A367,女子登録情報!$O:$O,0))))</f>
        <v/>
      </c>
      <c r="L367" s="36" t="str">
        <f>IF($A367="","",INDEX(元マスター!$C:$C,MATCH($P367,元マスター!$AC:$AC,0)))&amp;""</f>
        <v/>
      </c>
      <c r="M367" s="36" t="str">
        <f>IF($A367="","",INDEX(元マスター!$D:$D,MATCH($P367,元マスター!$AC:$AC,0)))&amp;""</f>
        <v/>
      </c>
      <c r="N367" s="36" t="str">
        <f>IF($A367="","",INDEX(元マスター!$E:$E,MATCH($P367,元マスター!$AC:$AC,0)))&amp;""</f>
        <v/>
      </c>
      <c r="P367" s="36" t="str" cm="1">
        <f t="array" ref="P367">IFERROR(INDEX(元マスター!$AC:$AC,SMALL(IF(元マスター!$A$1:$A$400&lt;&gt;"",ROW($A$1:$A$400)),ROW())),"")</f>
        <v/>
      </c>
    </row>
    <row r="368" spans="1:16">
      <c r="A368" s="36" t="str" cm="1">
        <f t="array" ref="A368">IFERROR(INDEX(元マスター!$A:$A,SMALL(IF(元マスター!$A$1:$A$400&lt;&gt;"",ROW($A$1:$A$400)),ROW())),"")</f>
        <v/>
      </c>
      <c r="B368" s="36" t="str">
        <f>IF($A368="","",IF($A368&lt;200000000,INDEX(男子登録情報!$L:$L,MATCH($A368,男子登録情報!$O:$O,0)),INDEX(女子登録情報!$L:$L,MATCH($A368,女子登録情報!$O:$O,0))))</f>
        <v/>
      </c>
      <c r="C368" s="36" t="str">
        <f>IF($A368="","",IF($A368&lt;200000000,INDEX(男子登録情報!$E:$E,MATCH($A368,男子登録情報!$O:$O,0)),INDEX(女子登録情報!$E:$E,MATCH($A368,女子登録情報!$O:$O,0))))</f>
        <v/>
      </c>
      <c r="D368" s="36" t="str">
        <f>IF($A368="","",IF($A368&lt;200000000,INDEX(男子登録情報!$N:$N,MATCH($A368,男子登録情報!$O:$O,0)),INDEX(女子登録情報!$N:$N,MATCH($A368,女子登録情報!$O:$O,0))))</f>
        <v/>
      </c>
      <c r="E368" s="36" t="str">
        <f>IF($A368="","",IF($A368&lt;200000000,INDEX(男子登録情報!$K:$K,MATCH($A368,男子登録情報!$O:$O,0)),INDEX(女子登録情報!$K:$K,MATCH($A368,女子登録情報!$O:$O,0))))</f>
        <v/>
      </c>
      <c r="F368" s="36" t="str">
        <f t="shared" si="5"/>
        <v/>
      </c>
      <c r="G368" s="36" t="str">
        <f>IF($A368="","",IF($A368&lt;200000000,INDEX(男子登録情報!$H:$H,MATCH($A368,男子登録情報!$O:$O,0)),INDEX(女子登録情報!$H:$H,MATCH($A368,女子登録情報!$O:$O,0))))</f>
        <v/>
      </c>
      <c r="H368" s="36" t="str">
        <f>IF($A368="","",IF($A368&lt;200000000,INDEX(男子登録情報!$B:$B,MATCH($A368,男子登録情報!$O:$O,0)),INDEX(女子登録情報!$B:$B,MATCH($A368,女子登録情報!$O:$O,0))))</f>
        <v/>
      </c>
      <c r="K368" s="36" t="str">
        <f>IF($A368="","",IF($A368&lt;200000000,INDEX(男子登録情報!$A:$A,MATCH($A368,男子登録情報!$O:$O,0)),INDEX(女子登録情報!$A:$A,MATCH($A368,女子登録情報!$O:$O,0))))</f>
        <v/>
      </c>
      <c r="L368" s="36" t="str">
        <f>IF($A368="","",INDEX(元マスター!$C:$C,MATCH($P368,元マスター!$AC:$AC,0)))&amp;""</f>
        <v/>
      </c>
      <c r="M368" s="36" t="str">
        <f>IF($A368="","",INDEX(元マスター!$D:$D,MATCH($P368,元マスター!$AC:$AC,0)))&amp;""</f>
        <v/>
      </c>
      <c r="N368" s="36" t="str">
        <f>IF($A368="","",INDEX(元マスター!$E:$E,MATCH($P368,元マスター!$AC:$AC,0)))&amp;""</f>
        <v/>
      </c>
      <c r="P368" s="36" t="str" cm="1">
        <f t="array" ref="P368">IFERROR(INDEX(元マスター!$AC:$AC,SMALL(IF(元マスター!$A$1:$A$400&lt;&gt;"",ROW($A$1:$A$400)),ROW())),"")</f>
        <v/>
      </c>
    </row>
    <row r="369" spans="1:16">
      <c r="A369" s="36" t="str" cm="1">
        <f t="array" ref="A369">IFERROR(INDEX(元マスター!$A:$A,SMALL(IF(元マスター!$A$1:$A$400&lt;&gt;"",ROW($A$1:$A$400)),ROW())),"")</f>
        <v/>
      </c>
      <c r="B369" s="36" t="str">
        <f>IF($A369="","",IF($A369&lt;200000000,INDEX(男子登録情報!$L:$L,MATCH($A369,男子登録情報!$O:$O,0)),INDEX(女子登録情報!$L:$L,MATCH($A369,女子登録情報!$O:$O,0))))</f>
        <v/>
      </c>
      <c r="C369" s="36" t="str">
        <f>IF($A369="","",IF($A369&lt;200000000,INDEX(男子登録情報!$E:$E,MATCH($A369,男子登録情報!$O:$O,0)),INDEX(女子登録情報!$E:$E,MATCH($A369,女子登録情報!$O:$O,0))))</f>
        <v/>
      </c>
      <c r="D369" s="36" t="str">
        <f>IF($A369="","",IF($A369&lt;200000000,INDEX(男子登録情報!$N:$N,MATCH($A369,男子登録情報!$O:$O,0)),INDEX(女子登録情報!$N:$N,MATCH($A369,女子登録情報!$O:$O,0))))</f>
        <v/>
      </c>
      <c r="E369" s="36" t="str">
        <f>IF($A369="","",IF($A369&lt;200000000,INDEX(男子登録情報!$K:$K,MATCH($A369,男子登録情報!$O:$O,0)),INDEX(女子登録情報!$K:$K,MATCH($A369,女子登録情報!$O:$O,0))))</f>
        <v/>
      </c>
      <c r="F369" s="36" t="str">
        <f t="shared" si="5"/>
        <v/>
      </c>
      <c r="G369" s="36" t="str">
        <f>IF($A369="","",IF($A369&lt;200000000,INDEX(男子登録情報!$H:$H,MATCH($A369,男子登録情報!$O:$O,0)),INDEX(女子登録情報!$H:$H,MATCH($A369,女子登録情報!$O:$O,0))))</f>
        <v/>
      </c>
      <c r="H369" s="36" t="str">
        <f>IF($A369="","",IF($A369&lt;200000000,INDEX(男子登録情報!$B:$B,MATCH($A369,男子登録情報!$O:$O,0)),INDEX(女子登録情報!$B:$B,MATCH($A369,女子登録情報!$O:$O,0))))</f>
        <v/>
      </c>
      <c r="K369" s="36" t="str">
        <f>IF($A369="","",IF($A369&lt;200000000,INDEX(男子登録情報!$A:$A,MATCH($A369,男子登録情報!$O:$O,0)),INDEX(女子登録情報!$A:$A,MATCH($A369,女子登録情報!$O:$O,0))))</f>
        <v/>
      </c>
      <c r="L369" s="36" t="str">
        <f>IF($A369="","",INDEX(元マスター!$C:$C,MATCH($P369,元マスター!$AC:$AC,0)))&amp;""</f>
        <v/>
      </c>
      <c r="M369" s="36" t="str">
        <f>IF($A369="","",INDEX(元マスター!$D:$D,MATCH($P369,元マスター!$AC:$AC,0)))&amp;""</f>
        <v/>
      </c>
      <c r="N369" s="36" t="str">
        <f>IF($A369="","",INDEX(元マスター!$E:$E,MATCH($P369,元マスター!$AC:$AC,0)))&amp;""</f>
        <v/>
      </c>
      <c r="P369" s="36" t="str" cm="1">
        <f t="array" ref="P369">IFERROR(INDEX(元マスター!$AC:$AC,SMALL(IF(元マスター!$A$1:$A$400&lt;&gt;"",ROW($A$1:$A$400)),ROW())),"")</f>
        <v/>
      </c>
    </row>
    <row r="370" spans="1:16">
      <c r="A370" s="36" t="str" cm="1">
        <f t="array" ref="A370">IFERROR(INDEX(元マスター!$A:$A,SMALL(IF(元マスター!$A$1:$A$400&lt;&gt;"",ROW($A$1:$A$400)),ROW())),"")</f>
        <v/>
      </c>
      <c r="B370" s="36" t="str">
        <f>IF($A370="","",IF($A370&lt;200000000,INDEX(男子登録情報!$L:$L,MATCH($A370,男子登録情報!$O:$O,0)),INDEX(女子登録情報!$L:$L,MATCH($A370,女子登録情報!$O:$O,0))))</f>
        <v/>
      </c>
      <c r="C370" s="36" t="str">
        <f>IF($A370="","",IF($A370&lt;200000000,INDEX(男子登録情報!$E:$E,MATCH($A370,男子登録情報!$O:$O,0)),INDEX(女子登録情報!$E:$E,MATCH($A370,女子登録情報!$O:$O,0))))</f>
        <v/>
      </c>
      <c r="D370" s="36" t="str">
        <f>IF($A370="","",IF($A370&lt;200000000,INDEX(男子登録情報!$N:$N,MATCH($A370,男子登録情報!$O:$O,0)),INDEX(女子登録情報!$N:$N,MATCH($A370,女子登録情報!$O:$O,0))))</f>
        <v/>
      </c>
      <c r="E370" s="36" t="str">
        <f>IF($A370="","",IF($A370&lt;200000000,INDEX(男子登録情報!$K:$K,MATCH($A370,男子登録情報!$O:$O,0)),INDEX(女子登録情報!$K:$K,MATCH($A370,女子登録情報!$O:$O,0))))</f>
        <v/>
      </c>
      <c r="F370" s="36" t="str">
        <f t="shared" si="5"/>
        <v/>
      </c>
      <c r="G370" s="36" t="str">
        <f>IF($A370="","",IF($A370&lt;200000000,INDEX(男子登録情報!$H:$H,MATCH($A370,男子登録情報!$O:$O,0)),INDEX(女子登録情報!$H:$H,MATCH($A370,女子登録情報!$O:$O,0))))</f>
        <v/>
      </c>
      <c r="H370" s="36" t="str">
        <f>IF($A370="","",IF($A370&lt;200000000,INDEX(男子登録情報!$B:$B,MATCH($A370,男子登録情報!$O:$O,0)),INDEX(女子登録情報!$B:$B,MATCH($A370,女子登録情報!$O:$O,0))))</f>
        <v/>
      </c>
      <c r="K370" s="36" t="str">
        <f>IF($A370="","",IF($A370&lt;200000000,INDEX(男子登録情報!$A:$A,MATCH($A370,男子登録情報!$O:$O,0)),INDEX(女子登録情報!$A:$A,MATCH($A370,女子登録情報!$O:$O,0))))</f>
        <v/>
      </c>
      <c r="L370" s="36" t="str">
        <f>IF($A370="","",INDEX(元マスター!$C:$C,MATCH($P370,元マスター!$AC:$AC,0)))&amp;""</f>
        <v/>
      </c>
      <c r="M370" s="36" t="str">
        <f>IF($A370="","",INDEX(元マスター!$D:$D,MATCH($P370,元マスター!$AC:$AC,0)))&amp;""</f>
        <v/>
      </c>
      <c r="N370" s="36" t="str">
        <f>IF($A370="","",INDEX(元マスター!$E:$E,MATCH($P370,元マスター!$AC:$AC,0)))&amp;""</f>
        <v/>
      </c>
      <c r="P370" s="36" t="str" cm="1">
        <f t="array" ref="P370">IFERROR(INDEX(元マスター!$AC:$AC,SMALL(IF(元マスター!$A$1:$A$400&lt;&gt;"",ROW($A$1:$A$400)),ROW())),"")</f>
        <v/>
      </c>
    </row>
    <row r="371" spans="1:16">
      <c r="A371" s="36" t="str" cm="1">
        <f t="array" ref="A371">IFERROR(INDEX(元マスター!$A:$A,SMALL(IF(元マスター!$A$1:$A$400&lt;&gt;"",ROW($A$1:$A$400)),ROW())),"")</f>
        <v/>
      </c>
      <c r="B371" s="36" t="str">
        <f>IF($A371="","",IF($A371&lt;200000000,INDEX(男子登録情報!$L:$L,MATCH($A371,男子登録情報!$O:$O,0)),INDEX(女子登録情報!$L:$L,MATCH($A371,女子登録情報!$O:$O,0))))</f>
        <v/>
      </c>
      <c r="C371" s="36" t="str">
        <f>IF($A371="","",IF($A371&lt;200000000,INDEX(男子登録情報!$E:$E,MATCH($A371,男子登録情報!$O:$O,0)),INDEX(女子登録情報!$E:$E,MATCH($A371,女子登録情報!$O:$O,0))))</f>
        <v/>
      </c>
      <c r="D371" s="36" t="str">
        <f>IF($A371="","",IF($A371&lt;200000000,INDEX(男子登録情報!$N:$N,MATCH($A371,男子登録情報!$O:$O,0)),INDEX(女子登録情報!$N:$N,MATCH($A371,女子登録情報!$O:$O,0))))</f>
        <v/>
      </c>
      <c r="E371" s="36" t="str">
        <f>IF($A371="","",IF($A371&lt;200000000,INDEX(男子登録情報!$K:$K,MATCH($A371,男子登録情報!$O:$O,0)),INDEX(女子登録情報!$K:$K,MATCH($A371,女子登録情報!$O:$O,0))))</f>
        <v/>
      </c>
      <c r="F371" s="36" t="str">
        <f t="shared" si="5"/>
        <v/>
      </c>
      <c r="G371" s="36" t="str">
        <f>IF($A371="","",IF($A371&lt;200000000,INDEX(男子登録情報!$H:$H,MATCH($A371,男子登録情報!$O:$O,0)),INDEX(女子登録情報!$H:$H,MATCH($A371,女子登録情報!$O:$O,0))))</f>
        <v/>
      </c>
      <c r="H371" s="36" t="str">
        <f>IF($A371="","",IF($A371&lt;200000000,INDEX(男子登録情報!$B:$B,MATCH($A371,男子登録情報!$O:$O,0)),INDEX(女子登録情報!$B:$B,MATCH($A371,女子登録情報!$O:$O,0))))</f>
        <v/>
      </c>
      <c r="K371" s="36" t="str">
        <f>IF($A371="","",IF($A371&lt;200000000,INDEX(男子登録情報!$A:$A,MATCH($A371,男子登録情報!$O:$O,0)),INDEX(女子登録情報!$A:$A,MATCH($A371,女子登録情報!$O:$O,0))))</f>
        <v/>
      </c>
      <c r="L371" s="36" t="str">
        <f>IF($A371="","",INDEX(元マスター!$C:$C,MATCH($P371,元マスター!$AC:$AC,0)))&amp;""</f>
        <v/>
      </c>
      <c r="M371" s="36" t="str">
        <f>IF($A371="","",INDEX(元マスター!$D:$D,MATCH($P371,元マスター!$AC:$AC,0)))&amp;""</f>
        <v/>
      </c>
      <c r="N371" s="36" t="str">
        <f>IF($A371="","",INDEX(元マスター!$E:$E,MATCH($P371,元マスター!$AC:$AC,0)))&amp;""</f>
        <v/>
      </c>
      <c r="P371" s="36" t="str" cm="1">
        <f t="array" ref="P371">IFERROR(INDEX(元マスター!$AC:$AC,SMALL(IF(元マスター!$A$1:$A$400&lt;&gt;"",ROW($A$1:$A$400)),ROW())),"")</f>
        <v/>
      </c>
    </row>
    <row r="372" spans="1:16">
      <c r="A372" s="36" t="str" cm="1">
        <f t="array" ref="A372">IFERROR(INDEX(元マスター!$A:$A,SMALL(IF(元マスター!$A$1:$A$400&lt;&gt;"",ROW($A$1:$A$400)),ROW())),"")</f>
        <v/>
      </c>
      <c r="B372" s="36" t="str">
        <f>IF($A372="","",IF($A372&lt;200000000,INDEX(男子登録情報!$L:$L,MATCH($A372,男子登録情報!$O:$O,0)),INDEX(女子登録情報!$L:$L,MATCH($A372,女子登録情報!$O:$O,0))))</f>
        <v/>
      </c>
      <c r="C372" s="36" t="str">
        <f>IF($A372="","",IF($A372&lt;200000000,INDEX(男子登録情報!$E:$E,MATCH($A372,男子登録情報!$O:$O,0)),INDEX(女子登録情報!$E:$E,MATCH($A372,女子登録情報!$O:$O,0))))</f>
        <v/>
      </c>
      <c r="D372" s="36" t="str">
        <f>IF($A372="","",IF($A372&lt;200000000,INDEX(男子登録情報!$N:$N,MATCH($A372,男子登録情報!$O:$O,0)),INDEX(女子登録情報!$N:$N,MATCH($A372,女子登録情報!$O:$O,0))))</f>
        <v/>
      </c>
      <c r="E372" s="36" t="str">
        <f>IF($A372="","",IF($A372&lt;200000000,INDEX(男子登録情報!$K:$K,MATCH($A372,男子登録情報!$O:$O,0)),INDEX(女子登録情報!$K:$K,MATCH($A372,女子登録情報!$O:$O,0))))</f>
        <v/>
      </c>
      <c r="F372" s="36" t="str">
        <f t="shared" si="5"/>
        <v/>
      </c>
      <c r="G372" s="36" t="str">
        <f>IF($A372="","",IF($A372&lt;200000000,INDEX(男子登録情報!$H:$H,MATCH($A372,男子登録情報!$O:$O,0)),INDEX(女子登録情報!$H:$H,MATCH($A372,女子登録情報!$O:$O,0))))</f>
        <v/>
      </c>
      <c r="H372" s="36" t="str">
        <f>IF($A372="","",IF($A372&lt;200000000,INDEX(男子登録情報!$B:$B,MATCH($A372,男子登録情報!$O:$O,0)),INDEX(女子登録情報!$B:$B,MATCH($A372,女子登録情報!$O:$O,0))))</f>
        <v/>
      </c>
      <c r="K372" s="36" t="str">
        <f>IF($A372="","",IF($A372&lt;200000000,INDEX(男子登録情報!$A:$A,MATCH($A372,男子登録情報!$O:$O,0)),INDEX(女子登録情報!$A:$A,MATCH($A372,女子登録情報!$O:$O,0))))</f>
        <v/>
      </c>
      <c r="L372" s="36" t="str">
        <f>IF($A372="","",INDEX(元マスター!$C:$C,MATCH($P372,元マスター!$AC:$AC,0)))&amp;""</f>
        <v/>
      </c>
      <c r="M372" s="36" t="str">
        <f>IF($A372="","",INDEX(元マスター!$D:$D,MATCH($P372,元マスター!$AC:$AC,0)))&amp;""</f>
        <v/>
      </c>
      <c r="N372" s="36" t="str">
        <f>IF($A372="","",INDEX(元マスター!$E:$E,MATCH($P372,元マスター!$AC:$AC,0)))&amp;""</f>
        <v/>
      </c>
      <c r="P372" s="36" t="str" cm="1">
        <f t="array" ref="P372">IFERROR(INDEX(元マスター!$AC:$AC,SMALL(IF(元マスター!$A$1:$A$400&lt;&gt;"",ROW($A$1:$A$400)),ROW())),"")</f>
        <v/>
      </c>
    </row>
    <row r="373" spans="1:16">
      <c r="A373" s="36" t="str" cm="1">
        <f t="array" ref="A373">IFERROR(INDEX(元マスター!$A:$A,SMALL(IF(元マスター!$A$1:$A$400&lt;&gt;"",ROW($A$1:$A$400)),ROW())),"")</f>
        <v/>
      </c>
      <c r="B373" s="36" t="str">
        <f>IF($A373="","",IF($A373&lt;200000000,INDEX(男子登録情報!$L:$L,MATCH($A373,男子登録情報!$O:$O,0)),INDEX(女子登録情報!$L:$L,MATCH($A373,女子登録情報!$O:$O,0))))</f>
        <v/>
      </c>
      <c r="C373" s="36" t="str">
        <f>IF($A373="","",IF($A373&lt;200000000,INDEX(男子登録情報!$E:$E,MATCH($A373,男子登録情報!$O:$O,0)),INDEX(女子登録情報!$E:$E,MATCH($A373,女子登録情報!$O:$O,0))))</f>
        <v/>
      </c>
      <c r="D373" s="36" t="str">
        <f>IF($A373="","",IF($A373&lt;200000000,INDEX(男子登録情報!$N:$N,MATCH($A373,男子登録情報!$O:$O,0)),INDEX(女子登録情報!$N:$N,MATCH($A373,女子登録情報!$O:$O,0))))</f>
        <v/>
      </c>
      <c r="E373" s="36" t="str">
        <f>IF($A373="","",IF($A373&lt;200000000,INDEX(男子登録情報!$K:$K,MATCH($A373,男子登録情報!$O:$O,0)),INDEX(女子登録情報!$K:$K,MATCH($A373,女子登録情報!$O:$O,0))))</f>
        <v/>
      </c>
      <c r="F373" s="36" t="str">
        <f t="shared" si="5"/>
        <v/>
      </c>
      <c r="G373" s="36" t="str">
        <f>IF($A373="","",IF($A373&lt;200000000,INDEX(男子登録情報!$H:$H,MATCH($A373,男子登録情報!$O:$O,0)),INDEX(女子登録情報!$H:$H,MATCH($A373,女子登録情報!$O:$O,0))))</f>
        <v/>
      </c>
      <c r="H373" s="36" t="str">
        <f>IF($A373="","",IF($A373&lt;200000000,INDEX(男子登録情報!$B:$B,MATCH($A373,男子登録情報!$O:$O,0)),INDEX(女子登録情報!$B:$B,MATCH($A373,女子登録情報!$O:$O,0))))</f>
        <v/>
      </c>
      <c r="K373" s="36" t="str">
        <f>IF($A373="","",IF($A373&lt;200000000,INDEX(男子登録情報!$A:$A,MATCH($A373,男子登録情報!$O:$O,0)),INDEX(女子登録情報!$A:$A,MATCH($A373,女子登録情報!$O:$O,0))))</f>
        <v/>
      </c>
      <c r="L373" s="36" t="str">
        <f>IF($A373="","",INDEX(元マスター!$C:$C,MATCH($P373,元マスター!$AC:$AC,0)))&amp;""</f>
        <v/>
      </c>
      <c r="M373" s="36" t="str">
        <f>IF($A373="","",INDEX(元マスター!$D:$D,MATCH($P373,元マスター!$AC:$AC,0)))&amp;""</f>
        <v/>
      </c>
      <c r="N373" s="36" t="str">
        <f>IF($A373="","",INDEX(元マスター!$E:$E,MATCH($P373,元マスター!$AC:$AC,0)))&amp;""</f>
        <v/>
      </c>
      <c r="P373" s="36" t="str" cm="1">
        <f t="array" ref="P373">IFERROR(INDEX(元マスター!$AC:$AC,SMALL(IF(元マスター!$A$1:$A$400&lt;&gt;"",ROW($A$1:$A$400)),ROW())),"")</f>
        <v/>
      </c>
    </row>
    <row r="374" spans="1:16">
      <c r="A374" s="36" t="str" cm="1">
        <f t="array" ref="A374">IFERROR(INDEX(元マスター!$A:$A,SMALL(IF(元マスター!$A$1:$A$400&lt;&gt;"",ROW($A$1:$A$400)),ROW())),"")</f>
        <v/>
      </c>
      <c r="B374" s="36" t="str">
        <f>IF($A374="","",IF($A374&lt;200000000,INDEX(男子登録情報!$L:$L,MATCH($A374,男子登録情報!$O:$O,0)),INDEX(女子登録情報!$L:$L,MATCH($A374,女子登録情報!$O:$O,0))))</f>
        <v/>
      </c>
      <c r="C374" s="36" t="str">
        <f>IF($A374="","",IF($A374&lt;200000000,INDEX(男子登録情報!$E:$E,MATCH($A374,男子登録情報!$O:$O,0)),INDEX(女子登録情報!$E:$E,MATCH($A374,女子登録情報!$O:$O,0))))</f>
        <v/>
      </c>
      <c r="D374" s="36" t="str">
        <f>IF($A374="","",IF($A374&lt;200000000,INDEX(男子登録情報!$N:$N,MATCH($A374,男子登録情報!$O:$O,0)),INDEX(女子登録情報!$N:$N,MATCH($A374,女子登録情報!$O:$O,0))))</f>
        <v/>
      </c>
      <c r="E374" s="36" t="str">
        <f>IF($A374="","",IF($A374&lt;200000000,INDEX(男子登録情報!$K:$K,MATCH($A374,男子登録情報!$O:$O,0)),INDEX(女子登録情報!$K:$K,MATCH($A374,女子登録情報!$O:$O,0))))</f>
        <v/>
      </c>
      <c r="F374" s="36" t="str">
        <f t="shared" si="5"/>
        <v/>
      </c>
      <c r="G374" s="36" t="str">
        <f>IF($A374="","",IF($A374&lt;200000000,INDEX(男子登録情報!$H:$H,MATCH($A374,男子登録情報!$O:$O,0)),INDEX(女子登録情報!$H:$H,MATCH($A374,女子登録情報!$O:$O,0))))</f>
        <v/>
      </c>
      <c r="H374" s="36" t="str">
        <f>IF($A374="","",IF($A374&lt;200000000,INDEX(男子登録情報!$B:$B,MATCH($A374,男子登録情報!$O:$O,0)),INDEX(女子登録情報!$B:$B,MATCH($A374,女子登録情報!$O:$O,0))))</f>
        <v/>
      </c>
      <c r="K374" s="36" t="str">
        <f>IF($A374="","",IF($A374&lt;200000000,INDEX(男子登録情報!$A:$A,MATCH($A374,男子登録情報!$O:$O,0)),INDEX(女子登録情報!$A:$A,MATCH($A374,女子登録情報!$O:$O,0))))</f>
        <v/>
      </c>
      <c r="L374" s="36" t="str">
        <f>IF($A374="","",INDEX(元マスター!$C:$C,MATCH($P374,元マスター!$AC:$AC,0)))&amp;""</f>
        <v/>
      </c>
      <c r="M374" s="36" t="str">
        <f>IF($A374="","",INDEX(元マスター!$D:$D,MATCH($P374,元マスター!$AC:$AC,0)))&amp;""</f>
        <v/>
      </c>
      <c r="N374" s="36" t="str">
        <f>IF($A374="","",INDEX(元マスター!$E:$E,MATCH($P374,元マスター!$AC:$AC,0)))&amp;""</f>
        <v/>
      </c>
      <c r="P374" s="36" t="str" cm="1">
        <f t="array" ref="P374">IFERROR(INDEX(元マスター!$AC:$AC,SMALL(IF(元マスター!$A$1:$A$400&lt;&gt;"",ROW($A$1:$A$400)),ROW())),"")</f>
        <v/>
      </c>
    </row>
    <row r="375" spans="1:16">
      <c r="A375" s="36" t="str" cm="1">
        <f t="array" ref="A375">IFERROR(INDEX(元マスター!$A:$A,SMALL(IF(元マスター!$A$1:$A$400&lt;&gt;"",ROW($A$1:$A$400)),ROW())),"")</f>
        <v/>
      </c>
      <c r="B375" s="36" t="str">
        <f>IF($A375="","",IF($A375&lt;200000000,INDEX(男子登録情報!$L:$L,MATCH($A375,男子登録情報!$O:$O,0)),INDEX(女子登録情報!$L:$L,MATCH($A375,女子登録情報!$O:$O,0))))</f>
        <v/>
      </c>
      <c r="C375" s="36" t="str">
        <f>IF($A375="","",IF($A375&lt;200000000,INDEX(男子登録情報!$E:$E,MATCH($A375,男子登録情報!$O:$O,0)),INDEX(女子登録情報!$E:$E,MATCH($A375,女子登録情報!$O:$O,0))))</f>
        <v/>
      </c>
      <c r="D375" s="36" t="str">
        <f>IF($A375="","",IF($A375&lt;200000000,INDEX(男子登録情報!$N:$N,MATCH($A375,男子登録情報!$O:$O,0)),INDEX(女子登録情報!$N:$N,MATCH($A375,女子登録情報!$O:$O,0))))</f>
        <v/>
      </c>
      <c r="E375" s="36" t="str">
        <f>IF($A375="","",IF($A375&lt;200000000,INDEX(男子登録情報!$K:$K,MATCH($A375,男子登録情報!$O:$O,0)),INDEX(女子登録情報!$K:$K,MATCH($A375,女子登録情報!$O:$O,0))))</f>
        <v/>
      </c>
      <c r="F375" s="36" t="str">
        <f t="shared" si="5"/>
        <v/>
      </c>
      <c r="G375" s="36" t="str">
        <f>IF($A375="","",IF($A375&lt;200000000,INDEX(男子登録情報!$H:$H,MATCH($A375,男子登録情報!$O:$O,0)),INDEX(女子登録情報!$H:$H,MATCH($A375,女子登録情報!$O:$O,0))))</f>
        <v/>
      </c>
      <c r="H375" s="36" t="str">
        <f>IF($A375="","",IF($A375&lt;200000000,INDEX(男子登録情報!$B:$B,MATCH($A375,男子登録情報!$O:$O,0)),INDEX(女子登録情報!$B:$B,MATCH($A375,女子登録情報!$O:$O,0))))</f>
        <v/>
      </c>
      <c r="K375" s="36" t="str">
        <f>IF($A375="","",IF($A375&lt;200000000,INDEX(男子登録情報!$A:$A,MATCH($A375,男子登録情報!$O:$O,0)),INDEX(女子登録情報!$A:$A,MATCH($A375,女子登録情報!$O:$O,0))))</f>
        <v/>
      </c>
      <c r="L375" s="36" t="str">
        <f>IF($A375="","",INDEX(元マスター!$C:$C,MATCH($P375,元マスター!$AC:$AC,0)))&amp;""</f>
        <v/>
      </c>
      <c r="M375" s="36" t="str">
        <f>IF($A375="","",INDEX(元マスター!$D:$D,MATCH($P375,元マスター!$AC:$AC,0)))&amp;""</f>
        <v/>
      </c>
      <c r="N375" s="36" t="str">
        <f>IF($A375="","",INDEX(元マスター!$E:$E,MATCH($P375,元マスター!$AC:$AC,0)))&amp;""</f>
        <v/>
      </c>
      <c r="P375" s="36" t="str" cm="1">
        <f t="array" ref="P375">IFERROR(INDEX(元マスター!$AC:$AC,SMALL(IF(元マスター!$A$1:$A$400&lt;&gt;"",ROW($A$1:$A$400)),ROW())),"")</f>
        <v/>
      </c>
    </row>
    <row r="376" spans="1:16">
      <c r="A376" s="36" t="str" cm="1">
        <f t="array" ref="A376">IFERROR(INDEX(元マスター!$A:$A,SMALL(IF(元マスター!$A$1:$A$400&lt;&gt;"",ROW($A$1:$A$400)),ROW())),"")</f>
        <v/>
      </c>
      <c r="B376" s="36" t="str">
        <f>IF($A376="","",IF($A376&lt;200000000,INDEX(男子登録情報!$L:$L,MATCH($A376,男子登録情報!$O:$O,0)),INDEX(女子登録情報!$L:$L,MATCH($A376,女子登録情報!$O:$O,0))))</f>
        <v/>
      </c>
      <c r="C376" s="36" t="str">
        <f>IF($A376="","",IF($A376&lt;200000000,INDEX(男子登録情報!$E:$E,MATCH($A376,男子登録情報!$O:$O,0)),INDEX(女子登録情報!$E:$E,MATCH($A376,女子登録情報!$O:$O,0))))</f>
        <v/>
      </c>
      <c r="D376" s="36" t="str">
        <f>IF($A376="","",IF($A376&lt;200000000,INDEX(男子登録情報!$N:$N,MATCH($A376,男子登録情報!$O:$O,0)),INDEX(女子登録情報!$N:$N,MATCH($A376,女子登録情報!$O:$O,0))))</f>
        <v/>
      </c>
      <c r="E376" s="36" t="str">
        <f>IF($A376="","",IF($A376&lt;200000000,INDEX(男子登録情報!$K:$K,MATCH($A376,男子登録情報!$O:$O,0)),INDEX(女子登録情報!$K:$K,MATCH($A376,女子登録情報!$O:$O,0))))</f>
        <v/>
      </c>
      <c r="F376" s="36" t="str">
        <f t="shared" si="5"/>
        <v/>
      </c>
      <c r="G376" s="36" t="str">
        <f>IF($A376="","",IF($A376&lt;200000000,INDEX(男子登録情報!$H:$H,MATCH($A376,男子登録情報!$O:$O,0)),INDEX(女子登録情報!$H:$H,MATCH($A376,女子登録情報!$O:$O,0))))</f>
        <v/>
      </c>
      <c r="H376" s="36" t="str">
        <f>IF($A376="","",IF($A376&lt;200000000,INDEX(男子登録情報!$B:$B,MATCH($A376,男子登録情報!$O:$O,0)),INDEX(女子登録情報!$B:$B,MATCH($A376,女子登録情報!$O:$O,0))))</f>
        <v/>
      </c>
      <c r="K376" s="36" t="str">
        <f>IF($A376="","",IF($A376&lt;200000000,INDEX(男子登録情報!$A:$A,MATCH($A376,男子登録情報!$O:$O,0)),INDEX(女子登録情報!$A:$A,MATCH($A376,女子登録情報!$O:$O,0))))</f>
        <v/>
      </c>
      <c r="L376" s="36" t="str">
        <f>IF($A376="","",INDEX(元マスター!$C:$C,MATCH($P376,元マスター!$AC:$AC,0)))&amp;""</f>
        <v/>
      </c>
      <c r="M376" s="36" t="str">
        <f>IF($A376="","",INDEX(元マスター!$D:$D,MATCH($P376,元マスター!$AC:$AC,0)))&amp;""</f>
        <v/>
      </c>
      <c r="N376" s="36" t="str">
        <f>IF($A376="","",INDEX(元マスター!$E:$E,MATCH($P376,元マスター!$AC:$AC,0)))&amp;""</f>
        <v/>
      </c>
      <c r="P376" s="36" t="str" cm="1">
        <f t="array" ref="P376">IFERROR(INDEX(元マスター!$AC:$AC,SMALL(IF(元マスター!$A$1:$A$400&lt;&gt;"",ROW($A$1:$A$400)),ROW())),"")</f>
        <v/>
      </c>
    </row>
    <row r="377" spans="1:16">
      <c r="A377" s="36" t="str" cm="1">
        <f t="array" ref="A377">IFERROR(INDEX(元マスター!$A:$A,SMALL(IF(元マスター!$A$1:$A$400&lt;&gt;"",ROW($A$1:$A$400)),ROW())),"")</f>
        <v/>
      </c>
      <c r="B377" s="36" t="str">
        <f>IF($A377="","",IF($A377&lt;200000000,INDEX(男子登録情報!$L:$L,MATCH($A377,男子登録情報!$O:$O,0)),INDEX(女子登録情報!$L:$L,MATCH($A377,女子登録情報!$O:$O,0))))</f>
        <v/>
      </c>
      <c r="C377" s="36" t="str">
        <f>IF($A377="","",IF($A377&lt;200000000,INDEX(男子登録情報!$E:$E,MATCH($A377,男子登録情報!$O:$O,0)),INDEX(女子登録情報!$E:$E,MATCH($A377,女子登録情報!$O:$O,0))))</f>
        <v/>
      </c>
      <c r="D377" s="36" t="str">
        <f>IF($A377="","",IF($A377&lt;200000000,INDEX(男子登録情報!$N:$N,MATCH($A377,男子登録情報!$O:$O,0)),INDEX(女子登録情報!$N:$N,MATCH($A377,女子登録情報!$O:$O,0))))</f>
        <v/>
      </c>
      <c r="E377" s="36" t="str">
        <f>IF($A377="","",IF($A377&lt;200000000,INDEX(男子登録情報!$K:$K,MATCH($A377,男子登録情報!$O:$O,0)),INDEX(女子登録情報!$K:$K,MATCH($A377,女子登録情報!$O:$O,0))))</f>
        <v/>
      </c>
      <c r="F377" s="36" t="str">
        <f t="shared" si="5"/>
        <v/>
      </c>
      <c r="G377" s="36" t="str">
        <f>IF($A377="","",IF($A377&lt;200000000,INDEX(男子登録情報!$H:$H,MATCH($A377,男子登録情報!$O:$O,0)),INDEX(女子登録情報!$H:$H,MATCH($A377,女子登録情報!$O:$O,0))))</f>
        <v/>
      </c>
      <c r="H377" s="36" t="str">
        <f>IF($A377="","",IF($A377&lt;200000000,INDEX(男子登録情報!$B:$B,MATCH($A377,男子登録情報!$O:$O,0)),INDEX(女子登録情報!$B:$B,MATCH($A377,女子登録情報!$O:$O,0))))</f>
        <v/>
      </c>
      <c r="K377" s="36" t="str">
        <f>IF($A377="","",IF($A377&lt;200000000,INDEX(男子登録情報!$A:$A,MATCH($A377,男子登録情報!$O:$O,0)),INDEX(女子登録情報!$A:$A,MATCH($A377,女子登録情報!$O:$O,0))))</f>
        <v/>
      </c>
      <c r="L377" s="36" t="str">
        <f>IF($A377="","",INDEX(元マスター!$C:$C,MATCH($P377,元マスター!$AC:$AC,0)))&amp;""</f>
        <v/>
      </c>
      <c r="M377" s="36" t="str">
        <f>IF($A377="","",INDEX(元マスター!$D:$D,MATCH($P377,元マスター!$AC:$AC,0)))&amp;""</f>
        <v/>
      </c>
      <c r="N377" s="36" t="str">
        <f>IF($A377="","",INDEX(元マスター!$E:$E,MATCH($P377,元マスター!$AC:$AC,0)))&amp;""</f>
        <v/>
      </c>
      <c r="P377" s="36" t="str" cm="1">
        <f t="array" ref="P377">IFERROR(INDEX(元マスター!$AC:$AC,SMALL(IF(元マスター!$A$1:$A$400&lt;&gt;"",ROW($A$1:$A$400)),ROW())),"")</f>
        <v/>
      </c>
    </row>
    <row r="378" spans="1:16">
      <c r="A378" s="36" t="str" cm="1">
        <f t="array" ref="A378">IFERROR(INDEX(元マスター!$A:$A,SMALL(IF(元マスター!$A$1:$A$400&lt;&gt;"",ROW($A$1:$A$400)),ROW())),"")</f>
        <v/>
      </c>
      <c r="B378" s="36" t="str">
        <f>IF($A378="","",IF($A378&lt;200000000,INDEX(男子登録情報!$L:$L,MATCH($A378,男子登録情報!$O:$O,0)),INDEX(女子登録情報!$L:$L,MATCH($A378,女子登録情報!$O:$O,0))))</f>
        <v/>
      </c>
      <c r="C378" s="36" t="str">
        <f>IF($A378="","",IF($A378&lt;200000000,INDEX(男子登録情報!$E:$E,MATCH($A378,男子登録情報!$O:$O,0)),INDEX(女子登録情報!$E:$E,MATCH($A378,女子登録情報!$O:$O,0))))</f>
        <v/>
      </c>
      <c r="D378" s="36" t="str">
        <f>IF($A378="","",IF($A378&lt;200000000,INDEX(男子登録情報!$N:$N,MATCH($A378,男子登録情報!$O:$O,0)),INDEX(女子登録情報!$N:$N,MATCH($A378,女子登録情報!$O:$O,0))))</f>
        <v/>
      </c>
      <c r="E378" s="36" t="str">
        <f>IF($A378="","",IF($A378&lt;200000000,INDEX(男子登録情報!$K:$K,MATCH($A378,男子登録情報!$O:$O,0)),INDEX(女子登録情報!$K:$K,MATCH($A378,女子登録情報!$O:$O,0))))</f>
        <v/>
      </c>
      <c r="F378" s="36" t="str">
        <f t="shared" si="5"/>
        <v/>
      </c>
      <c r="G378" s="36" t="str">
        <f>IF($A378="","",IF($A378&lt;200000000,INDEX(男子登録情報!$H:$H,MATCH($A378,男子登録情報!$O:$O,0)),INDEX(女子登録情報!$H:$H,MATCH($A378,女子登録情報!$O:$O,0))))</f>
        <v/>
      </c>
      <c r="H378" s="36" t="str">
        <f>IF($A378="","",IF($A378&lt;200000000,INDEX(男子登録情報!$B:$B,MATCH($A378,男子登録情報!$O:$O,0)),INDEX(女子登録情報!$B:$B,MATCH($A378,女子登録情報!$O:$O,0))))</f>
        <v/>
      </c>
      <c r="K378" s="36" t="str">
        <f>IF($A378="","",IF($A378&lt;200000000,INDEX(男子登録情報!$A:$A,MATCH($A378,男子登録情報!$O:$O,0)),INDEX(女子登録情報!$A:$A,MATCH($A378,女子登録情報!$O:$O,0))))</f>
        <v/>
      </c>
      <c r="L378" s="36" t="str">
        <f>IF($A378="","",INDEX(元マスター!$C:$C,MATCH($P378,元マスター!$AC:$AC,0)))&amp;""</f>
        <v/>
      </c>
      <c r="M378" s="36" t="str">
        <f>IF($A378="","",INDEX(元マスター!$D:$D,MATCH($P378,元マスター!$AC:$AC,0)))&amp;""</f>
        <v/>
      </c>
      <c r="N378" s="36" t="str">
        <f>IF($A378="","",INDEX(元マスター!$E:$E,MATCH($P378,元マスター!$AC:$AC,0)))&amp;""</f>
        <v/>
      </c>
      <c r="P378" s="36" t="str" cm="1">
        <f t="array" ref="P378">IFERROR(INDEX(元マスター!$AC:$AC,SMALL(IF(元マスター!$A$1:$A$400&lt;&gt;"",ROW($A$1:$A$400)),ROW())),"")</f>
        <v/>
      </c>
    </row>
    <row r="379" spans="1:16">
      <c r="A379" s="36" t="str" cm="1">
        <f t="array" ref="A379">IFERROR(INDEX(元マスター!$A:$A,SMALL(IF(元マスター!$A$1:$A$400&lt;&gt;"",ROW($A$1:$A$400)),ROW())),"")</f>
        <v/>
      </c>
      <c r="B379" s="36" t="str">
        <f>IF($A379="","",IF($A379&lt;200000000,INDEX(男子登録情報!$L:$L,MATCH($A379,男子登録情報!$O:$O,0)),INDEX(女子登録情報!$L:$L,MATCH($A379,女子登録情報!$O:$O,0))))</f>
        <v/>
      </c>
      <c r="C379" s="36" t="str">
        <f>IF($A379="","",IF($A379&lt;200000000,INDEX(男子登録情報!$E:$E,MATCH($A379,男子登録情報!$O:$O,0)),INDEX(女子登録情報!$E:$E,MATCH($A379,女子登録情報!$O:$O,0))))</f>
        <v/>
      </c>
      <c r="D379" s="36" t="str">
        <f>IF($A379="","",IF($A379&lt;200000000,INDEX(男子登録情報!$N:$N,MATCH($A379,男子登録情報!$O:$O,0)),INDEX(女子登録情報!$N:$N,MATCH($A379,女子登録情報!$O:$O,0))))</f>
        <v/>
      </c>
      <c r="E379" s="36" t="str">
        <f>IF($A379="","",IF($A379&lt;200000000,INDEX(男子登録情報!$K:$K,MATCH($A379,男子登録情報!$O:$O,0)),INDEX(女子登録情報!$K:$K,MATCH($A379,女子登録情報!$O:$O,0))))</f>
        <v/>
      </c>
      <c r="F379" s="36" t="str">
        <f t="shared" si="5"/>
        <v/>
      </c>
      <c r="G379" s="36" t="str">
        <f>IF($A379="","",IF($A379&lt;200000000,INDEX(男子登録情報!$H:$H,MATCH($A379,男子登録情報!$O:$O,0)),INDEX(女子登録情報!$H:$H,MATCH($A379,女子登録情報!$O:$O,0))))</f>
        <v/>
      </c>
      <c r="H379" s="36" t="str">
        <f>IF($A379="","",IF($A379&lt;200000000,INDEX(男子登録情報!$B:$B,MATCH($A379,男子登録情報!$O:$O,0)),INDEX(女子登録情報!$B:$B,MATCH($A379,女子登録情報!$O:$O,0))))</f>
        <v/>
      </c>
      <c r="K379" s="36" t="str">
        <f>IF($A379="","",IF($A379&lt;200000000,INDEX(男子登録情報!$A:$A,MATCH($A379,男子登録情報!$O:$O,0)),INDEX(女子登録情報!$A:$A,MATCH($A379,女子登録情報!$O:$O,0))))</f>
        <v/>
      </c>
      <c r="L379" s="36" t="str">
        <f>IF($A379="","",INDEX(元マスター!$C:$C,MATCH($P379,元マスター!$AC:$AC,0)))&amp;""</f>
        <v/>
      </c>
      <c r="M379" s="36" t="str">
        <f>IF($A379="","",INDEX(元マスター!$D:$D,MATCH($P379,元マスター!$AC:$AC,0)))&amp;""</f>
        <v/>
      </c>
      <c r="N379" s="36" t="str">
        <f>IF($A379="","",INDEX(元マスター!$E:$E,MATCH($P379,元マスター!$AC:$AC,0)))&amp;""</f>
        <v/>
      </c>
      <c r="P379" s="36" t="str" cm="1">
        <f t="array" ref="P379">IFERROR(INDEX(元マスター!$AC:$AC,SMALL(IF(元マスター!$A$1:$A$400&lt;&gt;"",ROW($A$1:$A$400)),ROW())),"")</f>
        <v/>
      </c>
    </row>
    <row r="380" spans="1:16">
      <c r="A380" s="36" t="str" cm="1">
        <f t="array" ref="A380">IFERROR(INDEX(元マスター!$A:$A,SMALL(IF(元マスター!$A$1:$A$400&lt;&gt;"",ROW($A$1:$A$400)),ROW())),"")</f>
        <v/>
      </c>
      <c r="B380" s="36" t="str">
        <f>IF($A380="","",IF($A380&lt;200000000,INDEX(男子登録情報!$L:$L,MATCH($A380,男子登録情報!$O:$O,0)),INDEX(女子登録情報!$L:$L,MATCH($A380,女子登録情報!$O:$O,0))))</f>
        <v/>
      </c>
      <c r="C380" s="36" t="str">
        <f>IF($A380="","",IF($A380&lt;200000000,INDEX(男子登録情報!$E:$E,MATCH($A380,男子登録情報!$O:$O,0)),INDEX(女子登録情報!$E:$E,MATCH($A380,女子登録情報!$O:$O,0))))</f>
        <v/>
      </c>
      <c r="D380" s="36" t="str">
        <f>IF($A380="","",IF($A380&lt;200000000,INDEX(男子登録情報!$N:$N,MATCH($A380,男子登録情報!$O:$O,0)),INDEX(女子登録情報!$N:$N,MATCH($A380,女子登録情報!$O:$O,0))))</f>
        <v/>
      </c>
      <c r="E380" s="36" t="str">
        <f>IF($A380="","",IF($A380&lt;200000000,INDEX(男子登録情報!$K:$K,MATCH($A380,男子登録情報!$O:$O,0)),INDEX(女子登録情報!$K:$K,MATCH($A380,女子登録情報!$O:$O,0))))</f>
        <v/>
      </c>
      <c r="F380" s="36" t="str">
        <f t="shared" si="5"/>
        <v/>
      </c>
      <c r="G380" s="36" t="str">
        <f>IF($A380="","",IF($A380&lt;200000000,INDEX(男子登録情報!$H:$H,MATCH($A380,男子登録情報!$O:$O,0)),INDEX(女子登録情報!$H:$H,MATCH($A380,女子登録情報!$O:$O,0))))</f>
        <v/>
      </c>
      <c r="H380" s="36" t="str">
        <f>IF($A380="","",IF($A380&lt;200000000,INDEX(男子登録情報!$B:$B,MATCH($A380,男子登録情報!$O:$O,0)),INDEX(女子登録情報!$B:$B,MATCH($A380,女子登録情報!$O:$O,0))))</f>
        <v/>
      </c>
      <c r="K380" s="36" t="str">
        <f>IF($A380="","",IF($A380&lt;200000000,INDEX(男子登録情報!$A:$A,MATCH($A380,男子登録情報!$O:$O,0)),INDEX(女子登録情報!$A:$A,MATCH($A380,女子登録情報!$O:$O,0))))</f>
        <v/>
      </c>
      <c r="L380" s="36" t="str">
        <f>IF($A380="","",INDEX(元マスター!$C:$C,MATCH($P380,元マスター!$AC:$AC,0)))&amp;""</f>
        <v/>
      </c>
      <c r="M380" s="36" t="str">
        <f>IF($A380="","",INDEX(元マスター!$D:$D,MATCH($P380,元マスター!$AC:$AC,0)))&amp;""</f>
        <v/>
      </c>
      <c r="N380" s="36" t="str">
        <f>IF($A380="","",INDEX(元マスター!$E:$E,MATCH($P380,元マスター!$AC:$AC,0)))&amp;""</f>
        <v/>
      </c>
      <c r="P380" s="36" t="str" cm="1">
        <f t="array" ref="P380">IFERROR(INDEX(元マスター!$AC:$AC,SMALL(IF(元マスター!$A$1:$A$400&lt;&gt;"",ROW($A$1:$A$400)),ROW())),"")</f>
        <v/>
      </c>
    </row>
    <row r="381" spans="1:16">
      <c r="A381" s="36" t="str" cm="1">
        <f t="array" ref="A381">IFERROR(INDEX(元マスター!$A:$A,SMALL(IF(元マスター!$A$1:$A$400&lt;&gt;"",ROW($A$1:$A$400)),ROW())),"")</f>
        <v/>
      </c>
      <c r="B381" s="36" t="str">
        <f>IF($A381="","",IF($A381&lt;200000000,INDEX(男子登録情報!$L:$L,MATCH($A381,男子登録情報!$O:$O,0)),INDEX(女子登録情報!$L:$L,MATCH($A381,女子登録情報!$O:$O,0))))</f>
        <v/>
      </c>
      <c r="C381" s="36" t="str">
        <f>IF($A381="","",IF($A381&lt;200000000,INDEX(男子登録情報!$E:$E,MATCH($A381,男子登録情報!$O:$O,0)),INDEX(女子登録情報!$E:$E,MATCH($A381,女子登録情報!$O:$O,0))))</f>
        <v/>
      </c>
      <c r="D381" s="36" t="str">
        <f>IF($A381="","",IF($A381&lt;200000000,INDEX(男子登録情報!$N:$N,MATCH($A381,男子登録情報!$O:$O,0)),INDEX(女子登録情報!$N:$N,MATCH($A381,女子登録情報!$O:$O,0))))</f>
        <v/>
      </c>
      <c r="E381" s="36" t="str">
        <f>IF($A381="","",IF($A381&lt;200000000,INDEX(男子登録情報!$K:$K,MATCH($A381,男子登録情報!$O:$O,0)),INDEX(女子登録情報!$K:$K,MATCH($A381,女子登録情報!$O:$O,0))))</f>
        <v/>
      </c>
      <c r="F381" s="36" t="str">
        <f t="shared" si="5"/>
        <v/>
      </c>
      <c r="G381" s="36" t="str">
        <f>IF($A381="","",IF($A381&lt;200000000,INDEX(男子登録情報!$H:$H,MATCH($A381,男子登録情報!$O:$O,0)),INDEX(女子登録情報!$H:$H,MATCH($A381,女子登録情報!$O:$O,0))))</f>
        <v/>
      </c>
      <c r="H381" s="36" t="str">
        <f>IF($A381="","",IF($A381&lt;200000000,INDEX(男子登録情報!$B:$B,MATCH($A381,男子登録情報!$O:$O,0)),INDEX(女子登録情報!$B:$B,MATCH($A381,女子登録情報!$O:$O,0))))</f>
        <v/>
      </c>
      <c r="K381" s="36" t="str">
        <f>IF($A381="","",IF($A381&lt;200000000,INDEX(男子登録情報!$A:$A,MATCH($A381,男子登録情報!$O:$O,0)),INDEX(女子登録情報!$A:$A,MATCH($A381,女子登録情報!$O:$O,0))))</f>
        <v/>
      </c>
      <c r="L381" s="36" t="str">
        <f>IF($A381="","",INDEX(元マスター!$C:$C,MATCH($P381,元マスター!$AC:$AC,0)))&amp;""</f>
        <v/>
      </c>
      <c r="M381" s="36" t="str">
        <f>IF($A381="","",INDEX(元マスター!$D:$D,MATCH($P381,元マスター!$AC:$AC,0)))&amp;""</f>
        <v/>
      </c>
      <c r="N381" s="36" t="str">
        <f>IF($A381="","",INDEX(元マスター!$E:$E,MATCH($P381,元マスター!$AC:$AC,0)))&amp;""</f>
        <v/>
      </c>
      <c r="P381" s="36" t="str" cm="1">
        <f t="array" ref="P381">IFERROR(INDEX(元マスター!$AC:$AC,SMALL(IF(元マスター!$A$1:$A$400&lt;&gt;"",ROW($A$1:$A$400)),ROW())),"")</f>
        <v/>
      </c>
    </row>
    <row r="382" spans="1:16">
      <c r="A382" s="36" t="str" cm="1">
        <f t="array" ref="A382">IFERROR(INDEX(元マスター!$A:$A,SMALL(IF(元マスター!$A$1:$A$400&lt;&gt;"",ROW($A$1:$A$400)),ROW())),"")</f>
        <v/>
      </c>
      <c r="B382" s="36" t="str">
        <f>IF($A382="","",IF($A382&lt;200000000,INDEX(男子登録情報!$L:$L,MATCH($A382,男子登録情報!$O:$O,0)),INDEX(女子登録情報!$L:$L,MATCH($A382,女子登録情報!$O:$O,0))))</f>
        <v/>
      </c>
      <c r="C382" s="36" t="str">
        <f>IF($A382="","",IF($A382&lt;200000000,INDEX(男子登録情報!$E:$E,MATCH($A382,男子登録情報!$O:$O,0)),INDEX(女子登録情報!$E:$E,MATCH($A382,女子登録情報!$O:$O,0))))</f>
        <v/>
      </c>
      <c r="D382" s="36" t="str">
        <f>IF($A382="","",IF($A382&lt;200000000,INDEX(男子登録情報!$N:$N,MATCH($A382,男子登録情報!$O:$O,0)),INDEX(女子登録情報!$N:$N,MATCH($A382,女子登録情報!$O:$O,0))))</f>
        <v/>
      </c>
      <c r="E382" s="36" t="str">
        <f>IF($A382="","",IF($A382&lt;200000000,INDEX(男子登録情報!$K:$K,MATCH($A382,男子登録情報!$O:$O,0)),INDEX(女子登録情報!$K:$K,MATCH($A382,女子登録情報!$O:$O,0))))</f>
        <v/>
      </c>
      <c r="F382" s="36" t="str">
        <f t="shared" si="5"/>
        <v/>
      </c>
      <c r="G382" s="36" t="str">
        <f>IF($A382="","",IF($A382&lt;200000000,INDEX(男子登録情報!$H:$H,MATCH($A382,男子登録情報!$O:$O,0)),INDEX(女子登録情報!$H:$H,MATCH($A382,女子登録情報!$O:$O,0))))</f>
        <v/>
      </c>
      <c r="H382" s="36" t="str">
        <f>IF($A382="","",IF($A382&lt;200000000,INDEX(男子登録情報!$B:$B,MATCH($A382,男子登録情報!$O:$O,0)),INDEX(女子登録情報!$B:$B,MATCH($A382,女子登録情報!$O:$O,0))))</f>
        <v/>
      </c>
      <c r="K382" s="36" t="str">
        <f>IF($A382="","",IF($A382&lt;200000000,INDEX(男子登録情報!$A:$A,MATCH($A382,男子登録情報!$O:$O,0)),INDEX(女子登録情報!$A:$A,MATCH($A382,女子登録情報!$O:$O,0))))</f>
        <v/>
      </c>
      <c r="L382" s="36" t="str">
        <f>IF($A382="","",INDEX(元マスター!$C:$C,MATCH($P382,元マスター!$AC:$AC,0)))&amp;""</f>
        <v/>
      </c>
      <c r="M382" s="36" t="str">
        <f>IF($A382="","",INDEX(元マスター!$D:$D,MATCH($P382,元マスター!$AC:$AC,0)))&amp;""</f>
        <v/>
      </c>
      <c r="N382" s="36" t="str">
        <f>IF($A382="","",INDEX(元マスター!$E:$E,MATCH($P382,元マスター!$AC:$AC,0)))&amp;""</f>
        <v/>
      </c>
      <c r="P382" s="36" t="str" cm="1">
        <f t="array" ref="P382">IFERROR(INDEX(元マスター!$AC:$AC,SMALL(IF(元マスター!$A$1:$A$400&lt;&gt;"",ROW($A$1:$A$400)),ROW())),"")</f>
        <v/>
      </c>
    </row>
    <row r="383" spans="1:16">
      <c r="A383" s="36" t="str" cm="1">
        <f t="array" ref="A383">IFERROR(INDEX(元マスター!$A:$A,SMALL(IF(元マスター!$A$1:$A$400&lt;&gt;"",ROW($A$1:$A$400)),ROW())),"")</f>
        <v/>
      </c>
      <c r="B383" s="36" t="str">
        <f>IF($A383="","",IF($A383&lt;200000000,INDEX(男子登録情報!$L:$L,MATCH($A383,男子登録情報!$O:$O,0)),INDEX(女子登録情報!$L:$L,MATCH($A383,女子登録情報!$O:$O,0))))</f>
        <v/>
      </c>
      <c r="C383" s="36" t="str">
        <f>IF($A383="","",IF($A383&lt;200000000,INDEX(男子登録情報!$E:$E,MATCH($A383,男子登録情報!$O:$O,0)),INDEX(女子登録情報!$E:$E,MATCH($A383,女子登録情報!$O:$O,0))))</f>
        <v/>
      </c>
      <c r="D383" s="36" t="str">
        <f>IF($A383="","",IF($A383&lt;200000000,INDEX(男子登録情報!$N:$N,MATCH($A383,男子登録情報!$O:$O,0)),INDEX(女子登録情報!$N:$N,MATCH($A383,女子登録情報!$O:$O,0))))</f>
        <v/>
      </c>
      <c r="E383" s="36" t="str">
        <f>IF($A383="","",IF($A383&lt;200000000,INDEX(男子登録情報!$K:$K,MATCH($A383,男子登録情報!$O:$O,0)),INDEX(女子登録情報!$K:$K,MATCH($A383,女子登録情報!$O:$O,0))))</f>
        <v/>
      </c>
      <c r="F383" s="36" t="str">
        <f t="shared" si="5"/>
        <v/>
      </c>
      <c r="G383" s="36" t="str">
        <f>IF($A383="","",IF($A383&lt;200000000,INDEX(男子登録情報!$H:$H,MATCH($A383,男子登録情報!$O:$O,0)),INDEX(女子登録情報!$H:$H,MATCH($A383,女子登録情報!$O:$O,0))))</f>
        <v/>
      </c>
      <c r="H383" s="36" t="str">
        <f>IF($A383="","",IF($A383&lt;200000000,INDEX(男子登録情報!$B:$B,MATCH($A383,男子登録情報!$O:$O,0)),INDEX(女子登録情報!$B:$B,MATCH($A383,女子登録情報!$O:$O,0))))</f>
        <v/>
      </c>
      <c r="K383" s="36" t="str">
        <f>IF($A383="","",IF($A383&lt;200000000,INDEX(男子登録情報!$A:$A,MATCH($A383,男子登録情報!$O:$O,0)),INDEX(女子登録情報!$A:$A,MATCH($A383,女子登録情報!$O:$O,0))))</f>
        <v/>
      </c>
      <c r="L383" s="36" t="str">
        <f>IF($A383="","",INDEX(元マスター!$C:$C,MATCH($P383,元マスター!$AC:$AC,0)))&amp;""</f>
        <v/>
      </c>
      <c r="M383" s="36" t="str">
        <f>IF($A383="","",INDEX(元マスター!$D:$D,MATCH($P383,元マスター!$AC:$AC,0)))&amp;""</f>
        <v/>
      </c>
      <c r="N383" s="36" t="str">
        <f>IF($A383="","",INDEX(元マスター!$E:$E,MATCH($P383,元マスター!$AC:$AC,0)))&amp;""</f>
        <v/>
      </c>
      <c r="P383" s="36" t="str" cm="1">
        <f t="array" ref="P383">IFERROR(INDEX(元マスター!$AC:$AC,SMALL(IF(元マスター!$A$1:$A$400&lt;&gt;"",ROW($A$1:$A$400)),ROW())),"")</f>
        <v/>
      </c>
    </row>
    <row r="384" spans="1:16">
      <c r="A384" s="36" t="str" cm="1">
        <f t="array" ref="A384">IFERROR(INDEX(元マスター!$A:$A,SMALL(IF(元マスター!$A$1:$A$400&lt;&gt;"",ROW($A$1:$A$400)),ROW())),"")</f>
        <v/>
      </c>
      <c r="B384" s="36" t="str">
        <f>IF($A384="","",IF($A384&lt;200000000,INDEX(男子登録情報!$L:$L,MATCH($A384,男子登録情報!$O:$O,0)),INDEX(女子登録情報!$L:$L,MATCH($A384,女子登録情報!$O:$O,0))))</f>
        <v/>
      </c>
      <c r="C384" s="36" t="str">
        <f>IF($A384="","",IF($A384&lt;200000000,INDEX(男子登録情報!$E:$E,MATCH($A384,男子登録情報!$O:$O,0)),INDEX(女子登録情報!$E:$E,MATCH($A384,女子登録情報!$O:$O,0))))</f>
        <v/>
      </c>
      <c r="D384" s="36" t="str">
        <f>IF($A384="","",IF($A384&lt;200000000,INDEX(男子登録情報!$N:$N,MATCH($A384,男子登録情報!$O:$O,0)),INDEX(女子登録情報!$N:$N,MATCH($A384,女子登録情報!$O:$O,0))))</f>
        <v/>
      </c>
      <c r="E384" s="36" t="str">
        <f>IF($A384="","",IF($A384&lt;200000000,INDEX(男子登録情報!$K:$K,MATCH($A384,男子登録情報!$O:$O,0)),INDEX(女子登録情報!$K:$K,MATCH($A384,女子登録情報!$O:$O,0))))</f>
        <v/>
      </c>
      <c r="F384" s="36" t="str">
        <f t="shared" si="5"/>
        <v/>
      </c>
      <c r="G384" s="36" t="str">
        <f>IF($A384="","",IF($A384&lt;200000000,INDEX(男子登録情報!$H:$H,MATCH($A384,男子登録情報!$O:$O,0)),INDEX(女子登録情報!$H:$H,MATCH($A384,女子登録情報!$O:$O,0))))</f>
        <v/>
      </c>
      <c r="H384" s="36" t="str">
        <f>IF($A384="","",IF($A384&lt;200000000,INDEX(男子登録情報!$B:$B,MATCH($A384,男子登録情報!$O:$O,0)),INDEX(女子登録情報!$B:$B,MATCH($A384,女子登録情報!$O:$O,0))))</f>
        <v/>
      </c>
      <c r="K384" s="36" t="str">
        <f>IF($A384="","",IF($A384&lt;200000000,INDEX(男子登録情報!$A:$A,MATCH($A384,男子登録情報!$O:$O,0)),INDEX(女子登録情報!$A:$A,MATCH($A384,女子登録情報!$O:$O,0))))</f>
        <v/>
      </c>
      <c r="L384" s="36" t="str">
        <f>IF($A384="","",INDEX(元マスター!$C:$C,MATCH($P384,元マスター!$AC:$AC,0)))&amp;""</f>
        <v/>
      </c>
      <c r="M384" s="36" t="str">
        <f>IF($A384="","",INDEX(元マスター!$D:$D,MATCH($P384,元マスター!$AC:$AC,0)))&amp;""</f>
        <v/>
      </c>
      <c r="N384" s="36" t="str">
        <f>IF($A384="","",INDEX(元マスター!$E:$E,MATCH($P384,元マスター!$AC:$AC,0)))&amp;""</f>
        <v/>
      </c>
      <c r="P384" s="36" t="str" cm="1">
        <f t="array" ref="P384">IFERROR(INDEX(元マスター!$AC:$AC,SMALL(IF(元マスター!$A$1:$A$400&lt;&gt;"",ROW($A$1:$A$400)),ROW())),"")</f>
        <v/>
      </c>
    </row>
    <row r="385" spans="1:16">
      <c r="A385" s="36" t="str" cm="1">
        <f t="array" ref="A385">IFERROR(INDEX(元マスター!$A:$A,SMALL(IF(元マスター!$A$1:$A$400&lt;&gt;"",ROW($A$1:$A$400)),ROW())),"")</f>
        <v/>
      </c>
      <c r="B385" s="36" t="str">
        <f>IF($A385="","",IF($A385&lt;200000000,INDEX(男子登録情報!$L:$L,MATCH($A385,男子登録情報!$O:$O,0)),INDEX(女子登録情報!$L:$L,MATCH($A385,女子登録情報!$O:$O,0))))</f>
        <v/>
      </c>
      <c r="C385" s="36" t="str">
        <f>IF($A385="","",IF($A385&lt;200000000,INDEX(男子登録情報!$E:$E,MATCH($A385,男子登録情報!$O:$O,0)),INDEX(女子登録情報!$E:$E,MATCH($A385,女子登録情報!$O:$O,0))))</f>
        <v/>
      </c>
      <c r="D385" s="36" t="str">
        <f>IF($A385="","",IF($A385&lt;200000000,INDEX(男子登録情報!$N:$N,MATCH($A385,男子登録情報!$O:$O,0)),INDEX(女子登録情報!$N:$N,MATCH($A385,女子登録情報!$O:$O,0))))</f>
        <v/>
      </c>
      <c r="E385" s="36" t="str">
        <f>IF($A385="","",IF($A385&lt;200000000,INDEX(男子登録情報!$K:$K,MATCH($A385,男子登録情報!$O:$O,0)),INDEX(女子登録情報!$K:$K,MATCH($A385,女子登録情報!$O:$O,0))))</f>
        <v/>
      </c>
      <c r="F385" s="36" t="str">
        <f t="shared" si="5"/>
        <v/>
      </c>
      <c r="G385" s="36" t="str">
        <f>IF($A385="","",IF($A385&lt;200000000,INDEX(男子登録情報!$H:$H,MATCH($A385,男子登録情報!$O:$O,0)),INDEX(女子登録情報!$H:$H,MATCH($A385,女子登録情報!$O:$O,0))))</f>
        <v/>
      </c>
      <c r="H385" s="36" t="str">
        <f>IF($A385="","",IF($A385&lt;200000000,INDEX(男子登録情報!$B:$B,MATCH($A385,男子登録情報!$O:$O,0)),INDEX(女子登録情報!$B:$B,MATCH($A385,女子登録情報!$O:$O,0))))</f>
        <v/>
      </c>
      <c r="K385" s="36" t="str">
        <f>IF($A385="","",IF($A385&lt;200000000,INDEX(男子登録情報!$A:$A,MATCH($A385,男子登録情報!$O:$O,0)),INDEX(女子登録情報!$A:$A,MATCH($A385,女子登録情報!$O:$O,0))))</f>
        <v/>
      </c>
      <c r="L385" s="36" t="str">
        <f>IF($A385="","",INDEX(元マスター!$C:$C,MATCH($P385,元マスター!$AC:$AC,0)))&amp;""</f>
        <v/>
      </c>
      <c r="M385" s="36" t="str">
        <f>IF($A385="","",INDEX(元マスター!$D:$D,MATCH($P385,元マスター!$AC:$AC,0)))&amp;""</f>
        <v/>
      </c>
      <c r="N385" s="36" t="str">
        <f>IF($A385="","",INDEX(元マスター!$E:$E,MATCH($P385,元マスター!$AC:$AC,0)))&amp;""</f>
        <v/>
      </c>
      <c r="P385" s="36" t="str" cm="1">
        <f t="array" ref="P385">IFERROR(INDEX(元マスター!$AC:$AC,SMALL(IF(元マスター!$A$1:$A$400&lt;&gt;"",ROW($A$1:$A$400)),ROW())),"")</f>
        <v/>
      </c>
    </row>
    <row r="386" spans="1:16">
      <c r="A386" s="36" t="str" cm="1">
        <f t="array" ref="A386">IFERROR(INDEX(元マスター!$A:$A,SMALL(IF(元マスター!$A$1:$A$400&lt;&gt;"",ROW($A$1:$A$400)),ROW())),"")</f>
        <v/>
      </c>
      <c r="B386" s="36" t="str">
        <f>IF($A386="","",IF($A386&lt;200000000,INDEX(男子登録情報!$L:$L,MATCH($A386,男子登録情報!$O:$O,0)),INDEX(女子登録情報!$L:$L,MATCH($A386,女子登録情報!$O:$O,0))))</f>
        <v/>
      </c>
      <c r="C386" s="36" t="str">
        <f>IF($A386="","",IF($A386&lt;200000000,INDEX(男子登録情報!$E:$E,MATCH($A386,男子登録情報!$O:$O,0)),INDEX(女子登録情報!$E:$E,MATCH($A386,女子登録情報!$O:$O,0))))</f>
        <v/>
      </c>
      <c r="D386" s="36" t="str">
        <f>IF($A386="","",IF($A386&lt;200000000,INDEX(男子登録情報!$N:$N,MATCH($A386,男子登録情報!$O:$O,0)),INDEX(女子登録情報!$N:$N,MATCH($A386,女子登録情報!$O:$O,0))))</f>
        <v/>
      </c>
      <c r="E386" s="36" t="str">
        <f>IF($A386="","",IF($A386&lt;200000000,INDEX(男子登録情報!$K:$K,MATCH($A386,男子登録情報!$O:$O,0)),INDEX(女子登録情報!$K:$K,MATCH($A386,女子登録情報!$O:$O,0))))</f>
        <v/>
      </c>
      <c r="F386" s="36" t="str">
        <f t="shared" si="5"/>
        <v/>
      </c>
      <c r="G386" s="36" t="str">
        <f>IF($A386="","",IF($A386&lt;200000000,INDEX(男子登録情報!$H:$H,MATCH($A386,男子登録情報!$O:$O,0)),INDEX(女子登録情報!$H:$H,MATCH($A386,女子登録情報!$O:$O,0))))</f>
        <v/>
      </c>
      <c r="H386" s="36" t="str">
        <f>IF($A386="","",IF($A386&lt;200000000,INDEX(男子登録情報!$B:$B,MATCH($A386,男子登録情報!$O:$O,0)),INDEX(女子登録情報!$B:$B,MATCH($A386,女子登録情報!$O:$O,0))))</f>
        <v/>
      </c>
      <c r="K386" s="36" t="str">
        <f>IF($A386="","",IF($A386&lt;200000000,INDEX(男子登録情報!$A:$A,MATCH($A386,男子登録情報!$O:$O,0)),INDEX(女子登録情報!$A:$A,MATCH($A386,女子登録情報!$O:$O,0))))</f>
        <v/>
      </c>
      <c r="L386" s="36" t="str">
        <f>IF($A386="","",INDEX(元マスター!$C:$C,MATCH($P386,元マスター!$AC:$AC,0)))&amp;""</f>
        <v/>
      </c>
      <c r="M386" s="36" t="str">
        <f>IF($A386="","",INDEX(元マスター!$D:$D,MATCH($P386,元マスター!$AC:$AC,0)))&amp;""</f>
        <v/>
      </c>
      <c r="N386" s="36" t="str">
        <f>IF($A386="","",INDEX(元マスター!$E:$E,MATCH($P386,元マスター!$AC:$AC,0)))&amp;""</f>
        <v/>
      </c>
      <c r="P386" s="36" t="str" cm="1">
        <f t="array" ref="P386">IFERROR(INDEX(元マスター!$AC:$AC,SMALL(IF(元マスター!$A$1:$A$400&lt;&gt;"",ROW($A$1:$A$400)),ROW())),"")</f>
        <v/>
      </c>
    </row>
    <row r="387" spans="1:16">
      <c r="A387" s="36" t="str" cm="1">
        <f t="array" ref="A387">IFERROR(INDEX(元マスター!$A:$A,SMALL(IF(元マスター!$A$1:$A$400&lt;&gt;"",ROW($A$1:$A$400)),ROW())),"")</f>
        <v/>
      </c>
      <c r="B387" s="36" t="str">
        <f>IF($A387="","",IF($A387&lt;200000000,INDEX(男子登録情報!$L:$L,MATCH($A387,男子登録情報!$O:$O,0)),INDEX(女子登録情報!$L:$L,MATCH($A387,女子登録情報!$O:$O,0))))</f>
        <v/>
      </c>
      <c r="C387" s="36" t="str">
        <f>IF($A387="","",IF($A387&lt;200000000,INDEX(男子登録情報!$E:$E,MATCH($A387,男子登録情報!$O:$O,0)),INDEX(女子登録情報!$E:$E,MATCH($A387,女子登録情報!$O:$O,0))))</f>
        <v/>
      </c>
      <c r="D387" s="36" t="str">
        <f>IF($A387="","",IF($A387&lt;200000000,INDEX(男子登録情報!$N:$N,MATCH($A387,男子登録情報!$O:$O,0)),INDEX(女子登録情報!$N:$N,MATCH($A387,女子登録情報!$O:$O,0))))</f>
        <v/>
      </c>
      <c r="E387" s="36" t="str">
        <f>IF($A387="","",IF($A387&lt;200000000,INDEX(男子登録情報!$K:$K,MATCH($A387,男子登録情報!$O:$O,0)),INDEX(女子登録情報!$K:$K,MATCH($A387,女子登録情報!$O:$O,0))))</f>
        <v/>
      </c>
      <c r="F387" s="36" t="str">
        <f t="shared" ref="F387:F401" si="6">IF($A387="","",IF($A387&lt;200000000,1,2))</f>
        <v/>
      </c>
      <c r="G387" s="36" t="str">
        <f>IF($A387="","",IF($A387&lt;200000000,INDEX(男子登録情報!$H:$H,MATCH($A387,男子登録情報!$O:$O,0)),INDEX(女子登録情報!$H:$H,MATCH($A387,女子登録情報!$O:$O,0))))</f>
        <v/>
      </c>
      <c r="H387" s="36" t="str">
        <f>IF($A387="","",IF($A387&lt;200000000,INDEX(男子登録情報!$B:$B,MATCH($A387,男子登録情報!$O:$O,0)),INDEX(女子登録情報!$B:$B,MATCH($A387,女子登録情報!$O:$O,0))))</f>
        <v/>
      </c>
      <c r="K387" s="36" t="str">
        <f>IF($A387="","",IF($A387&lt;200000000,INDEX(男子登録情報!$A:$A,MATCH($A387,男子登録情報!$O:$O,0)),INDEX(女子登録情報!$A:$A,MATCH($A387,女子登録情報!$O:$O,0))))</f>
        <v/>
      </c>
      <c r="L387" s="36" t="str">
        <f>IF($A387="","",INDEX(元マスター!$C:$C,MATCH($P387,元マスター!$AC:$AC,0)))&amp;""</f>
        <v/>
      </c>
      <c r="M387" s="36" t="str">
        <f>IF($A387="","",INDEX(元マスター!$D:$D,MATCH($P387,元マスター!$AC:$AC,0)))&amp;""</f>
        <v/>
      </c>
      <c r="N387" s="36" t="str">
        <f>IF($A387="","",INDEX(元マスター!$E:$E,MATCH($P387,元マスター!$AC:$AC,0)))&amp;""</f>
        <v/>
      </c>
      <c r="P387" s="36" t="str" cm="1">
        <f t="array" ref="P387">IFERROR(INDEX(元マスター!$AC:$AC,SMALL(IF(元マスター!$A$1:$A$400&lt;&gt;"",ROW($A$1:$A$400)),ROW())),"")</f>
        <v/>
      </c>
    </row>
    <row r="388" spans="1:16">
      <c r="A388" s="36" t="str" cm="1">
        <f t="array" ref="A388">IFERROR(INDEX(元マスター!$A:$A,SMALL(IF(元マスター!$A$1:$A$400&lt;&gt;"",ROW($A$1:$A$400)),ROW())),"")</f>
        <v/>
      </c>
      <c r="B388" s="36" t="str">
        <f>IF($A388="","",IF($A388&lt;200000000,INDEX(男子登録情報!$L:$L,MATCH($A388,男子登録情報!$O:$O,0)),INDEX(女子登録情報!$L:$L,MATCH($A388,女子登録情報!$O:$O,0))))</f>
        <v/>
      </c>
      <c r="C388" s="36" t="str">
        <f>IF($A388="","",IF($A388&lt;200000000,INDEX(男子登録情報!$E:$E,MATCH($A388,男子登録情報!$O:$O,0)),INDEX(女子登録情報!$E:$E,MATCH($A388,女子登録情報!$O:$O,0))))</f>
        <v/>
      </c>
      <c r="D388" s="36" t="str">
        <f>IF($A388="","",IF($A388&lt;200000000,INDEX(男子登録情報!$N:$N,MATCH($A388,男子登録情報!$O:$O,0)),INDEX(女子登録情報!$N:$N,MATCH($A388,女子登録情報!$O:$O,0))))</f>
        <v/>
      </c>
      <c r="E388" s="36" t="str">
        <f>IF($A388="","",IF($A388&lt;200000000,INDEX(男子登録情報!$K:$K,MATCH($A388,男子登録情報!$O:$O,0)),INDEX(女子登録情報!$K:$K,MATCH($A388,女子登録情報!$O:$O,0))))</f>
        <v/>
      </c>
      <c r="F388" s="36" t="str">
        <f t="shared" si="6"/>
        <v/>
      </c>
      <c r="G388" s="36" t="str">
        <f>IF($A388="","",IF($A388&lt;200000000,INDEX(男子登録情報!$H:$H,MATCH($A388,男子登録情報!$O:$O,0)),INDEX(女子登録情報!$H:$H,MATCH($A388,女子登録情報!$O:$O,0))))</f>
        <v/>
      </c>
      <c r="H388" s="36" t="str">
        <f>IF($A388="","",IF($A388&lt;200000000,INDEX(男子登録情報!$B:$B,MATCH($A388,男子登録情報!$O:$O,0)),INDEX(女子登録情報!$B:$B,MATCH($A388,女子登録情報!$O:$O,0))))</f>
        <v/>
      </c>
      <c r="K388" s="36" t="str">
        <f>IF($A388="","",IF($A388&lt;200000000,INDEX(男子登録情報!$A:$A,MATCH($A388,男子登録情報!$O:$O,0)),INDEX(女子登録情報!$A:$A,MATCH($A388,女子登録情報!$O:$O,0))))</f>
        <v/>
      </c>
      <c r="L388" s="36" t="str">
        <f>IF($A388="","",INDEX(元マスター!$C:$C,MATCH($P388,元マスター!$AC:$AC,0)))&amp;""</f>
        <v/>
      </c>
      <c r="M388" s="36" t="str">
        <f>IF($A388="","",INDEX(元マスター!$D:$D,MATCH($P388,元マスター!$AC:$AC,0)))&amp;""</f>
        <v/>
      </c>
      <c r="N388" s="36" t="str">
        <f>IF($A388="","",INDEX(元マスター!$E:$E,MATCH($P388,元マスター!$AC:$AC,0)))&amp;""</f>
        <v/>
      </c>
      <c r="P388" s="36" t="str" cm="1">
        <f t="array" ref="P388">IFERROR(INDEX(元マスター!$AC:$AC,SMALL(IF(元マスター!$A$1:$A$400&lt;&gt;"",ROW($A$1:$A$400)),ROW())),"")</f>
        <v/>
      </c>
    </row>
    <row r="389" spans="1:16">
      <c r="A389" s="36" t="str" cm="1">
        <f t="array" ref="A389">IFERROR(INDEX(元マスター!$A:$A,SMALL(IF(元マスター!$A$1:$A$400&lt;&gt;"",ROW($A$1:$A$400)),ROW())),"")</f>
        <v/>
      </c>
      <c r="B389" s="36" t="str">
        <f>IF($A389="","",IF($A389&lt;200000000,INDEX(男子登録情報!$L:$L,MATCH($A389,男子登録情報!$O:$O,0)),INDEX(女子登録情報!$L:$L,MATCH($A389,女子登録情報!$O:$O,0))))</f>
        <v/>
      </c>
      <c r="C389" s="36" t="str">
        <f>IF($A389="","",IF($A389&lt;200000000,INDEX(男子登録情報!$E:$E,MATCH($A389,男子登録情報!$O:$O,0)),INDEX(女子登録情報!$E:$E,MATCH($A389,女子登録情報!$O:$O,0))))</f>
        <v/>
      </c>
      <c r="D389" s="36" t="str">
        <f>IF($A389="","",IF($A389&lt;200000000,INDEX(男子登録情報!$N:$N,MATCH($A389,男子登録情報!$O:$O,0)),INDEX(女子登録情報!$N:$N,MATCH($A389,女子登録情報!$O:$O,0))))</f>
        <v/>
      </c>
      <c r="E389" s="36" t="str">
        <f>IF($A389="","",IF($A389&lt;200000000,INDEX(男子登録情報!$K:$K,MATCH($A389,男子登録情報!$O:$O,0)),INDEX(女子登録情報!$K:$K,MATCH($A389,女子登録情報!$O:$O,0))))</f>
        <v/>
      </c>
      <c r="F389" s="36" t="str">
        <f t="shared" si="6"/>
        <v/>
      </c>
      <c r="G389" s="36" t="str">
        <f>IF($A389="","",IF($A389&lt;200000000,INDEX(男子登録情報!$H:$H,MATCH($A389,男子登録情報!$O:$O,0)),INDEX(女子登録情報!$H:$H,MATCH($A389,女子登録情報!$O:$O,0))))</f>
        <v/>
      </c>
      <c r="H389" s="36" t="str">
        <f>IF($A389="","",IF($A389&lt;200000000,INDEX(男子登録情報!$B:$B,MATCH($A389,男子登録情報!$O:$O,0)),INDEX(女子登録情報!$B:$B,MATCH($A389,女子登録情報!$O:$O,0))))</f>
        <v/>
      </c>
      <c r="K389" s="36" t="str">
        <f>IF($A389="","",IF($A389&lt;200000000,INDEX(男子登録情報!$A:$A,MATCH($A389,男子登録情報!$O:$O,0)),INDEX(女子登録情報!$A:$A,MATCH($A389,女子登録情報!$O:$O,0))))</f>
        <v/>
      </c>
      <c r="L389" s="36" t="str">
        <f>IF($A389="","",INDEX(元マスター!$C:$C,MATCH($P389,元マスター!$AC:$AC,0)))&amp;""</f>
        <v/>
      </c>
      <c r="M389" s="36" t="str">
        <f>IF($A389="","",INDEX(元マスター!$D:$D,MATCH($P389,元マスター!$AC:$AC,0)))&amp;""</f>
        <v/>
      </c>
      <c r="N389" s="36" t="str">
        <f>IF($A389="","",INDEX(元マスター!$E:$E,MATCH($P389,元マスター!$AC:$AC,0)))&amp;""</f>
        <v/>
      </c>
      <c r="P389" s="36" t="str" cm="1">
        <f t="array" ref="P389">IFERROR(INDEX(元マスター!$AC:$AC,SMALL(IF(元マスター!$A$1:$A$400&lt;&gt;"",ROW($A$1:$A$400)),ROW())),"")</f>
        <v/>
      </c>
    </row>
    <row r="390" spans="1:16">
      <c r="A390" s="36" t="str" cm="1">
        <f t="array" ref="A390">IFERROR(INDEX(元マスター!$A:$A,SMALL(IF(元マスター!$A$1:$A$400&lt;&gt;"",ROW($A$1:$A$400)),ROW())),"")</f>
        <v/>
      </c>
      <c r="B390" s="36" t="str">
        <f>IF($A390="","",IF($A390&lt;200000000,INDEX(男子登録情報!$L:$L,MATCH($A390,男子登録情報!$O:$O,0)),INDEX(女子登録情報!$L:$L,MATCH($A390,女子登録情報!$O:$O,0))))</f>
        <v/>
      </c>
      <c r="C390" s="36" t="str">
        <f>IF($A390="","",IF($A390&lt;200000000,INDEX(男子登録情報!$E:$E,MATCH($A390,男子登録情報!$O:$O,0)),INDEX(女子登録情報!$E:$E,MATCH($A390,女子登録情報!$O:$O,0))))</f>
        <v/>
      </c>
      <c r="D390" s="36" t="str">
        <f>IF($A390="","",IF($A390&lt;200000000,INDEX(男子登録情報!$N:$N,MATCH($A390,男子登録情報!$O:$O,0)),INDEX(女子登録情報!$N:$N,MATCH($A390,女子登録情報!$O:$O,0))))</f>
        <v/>
      </c>
      <c r="E390" s="36" t="str">
        <f>IF($A390="","",IF($A390&lt;200000000,INDEX(男子登録情報!$K:$K,MATCH($A390,男子登録情報!$O:$O,0)),INDEX(女子登録情報!$K:$K,MATCH($A390,女子登録情報!$O:$O,0))))</f>
        <v/>
      </c>
      <c r="F390" s="36" t="str">
        <f t="shared" si="6"/>
        <v/>
      </c>
      <c r="G390" s="36" t="str">
        <f>IF($A390="","",IF($A390&lt;200000000,INDEX(男子登録情報!$H:$H,MATCH($A390,男子登録情報!$O:$O,0)),INDEX(女子登録情報!$H:$H,MATCH($A390,女子登録情報!$O:$O,0))))</f>
        <v/>
      </c>
      <c r="H390" s="36" t="str">
        <f>IF($A390="","",IF($A390&lt;200000000,INDEX(男子登録情報!$B:$B,MATCH($A390,男子登録情報!$O:$O,0)),INDEX(女子登録情報!$B:$B,MATCH($A390,女子登録情報!$O:$O,0))))</f>
        <v/>
      </c>
      <c r="K390" s="36" t="str">
        <f>IF($A390="","",IF($A390&lt;200000000,INDEX(男子登録情報!$A:$A,MATCH($A390,男子登録情報!$O:$O,0)),INDEX(女子登録情報!$A:$A,MATCH($A390,女子登録情報!$O:$O,0))))</f>
        <v/>
      </c>
      <c r="L390" s="36" t="str">
        <f>IF($A390="","",INDEX(元マスター!$C:$C,MATCH($P390,元マスター!$AC:$AC,0)))&amp;""</f>
        <v/>
      </c>
      <c r="M390" s="36" t="str">
        <f>IF($A390="","",INDEX(元マスター!$D:$D,MATCH($P390,元マスター!$AC:$AC,0)))&amp;""</f>
        <v/>
      </c>
      <c r="N390" s="36" t="str">
        <f>IF($A390="","",INDEX(元マスター!$E:$E,MATCH($P390,元マスター!$AC:$AC,0)))&amp;""</f>
        <v/>
      </c>
      <c r="P390" s="36" t="str" cm="1">
        <f t="array" ref="P390">IFERROR(INDEX(元マスター!$AC:$AC,SMALL(IF(元マスター!$A$1:$A$400&lt;&gt;"",ROW($A$1:$A$400)),ROW())),"")</f>
        <v/>
      </c>
    </row>
    <row r="391" spans="1:16">
      <c r="A391" s="36" t="str" cm="1">
        <f t="array" ref="A391">IFERROR(INDEX(元マスター!$A:$A,SMALL(IF(元マスター!$A$1:$A$400&lt;&gt;"",ROW($A$1:$A$400)),ROW())),"")</f>
        <v/>
      </c>
      <c r="B391" s="36" t="str">
        <f>IF($A391="","",IF($A391&lt;200000000,INDEX(男子登録情報!$L:$L,MATCH($A391,男子登録情報!$O:$O,0)),INDEX(女子登録情報!$L:$L,MATCH($A391,女子登録情報!$O:$O,0))))</f>
        <v/>
      </c>
      <c r="C391" s="36" t="str">
        <f>IF($A391="","",IF($A391&lt;200000000,INDEX(男子登録情報!$E:$E,MATCH($A391,男子登録情報!$O:$O,0)),INDEX(女子登録情報!$E:$E,MATCH($A391,女子登録情報!$O:$O,0))))</f>
        <v/>
      </c>
      <c r="D391" s="36" t="str">
        <f>IF($A391="","",IF($A391&lt;200000000,INDEX(男子登録情報!$N:$N,MATCH($A391,男子登録情報!$O:$O,0)),INDEX(女子登録情報!$N:$N,MATCH($A391,女子登録情報!$O:$O,0))))</f>
        <v/>
      </c>
      <c r="E391" s="36" t="str">
        <f>IF($A391="","",IF($A391&lt;200000000,INDEX(男子登録情報!$K:$K,MATCH($A391,男子登録情報!$O:$O,0)),INDEX(女子登録情報!$K:$K,MATCH($A391,女子登録情報!$O:$O,0))))</f>
        <v/>
      </c>
      <c r="F391" s="36" t="str">
        <f t="shared" si="6"/>
        <v/>
      </c>
      <c r="G391" s="36" t="str">
        <f>IF($A391="","",IF($A391&lt;200000000,INDEX(男子登録情報!$H:$H,MATCH($A391,男子登録情報!$O:$O,0)),INDEX(女子登録情報!$H:$H,MATCH($A391,女子登録情報!$O:$O,0))))</f>
        <v/>
      </c>
      <c r="H391" s="36" t="str">
        <f>IF($A391="","",IF($A391&lt;200000000,INDEX(男子登録情報!$B:$B,MATCH($A391,男子登録情報!$O:$O,0)),INDEX(女子登録情報!$B:$B,MATCH($A391,女子登録情報!$O:$O,0))))</f>
        <v/>
      </c>
      <c r="K391" s="36" t="str">
        <f>IF($A391="","",IF($A391&lt;200000000,INDEX(男子登録情報!$A:$A,MATCH($A391,男子登録情報!$O:$O,0)),INDEX(女子登録情報!$A:$A,MATCH($A391,女子登録情報!$O:$O,0))))</f>
        <v/>
      </c>
      <c r="L391" s="36" t="str">
        <f>IF($A391="","",INDEX(元マスター!$C:$C,MATCH($P391,元マスター!$AC:$AC,0)))&amp;""</f>
        <v/>
      </c>
      <c r="M391" s="36" t="str">
        <f>IF($A391="","",INDEX(元マスター!$D:$D,MATCH($P391,元マスター!$AC:$AC,0)))&amp;""</f>
        <v/>
      </c>
      <c r="N391" s="36" t="str">
        <f>IF($A391="","",INDEX(元マスター!$E:$E,MATCH($P391,元マスター!$AC:$AC,0)))&amp;""</f>
        <v/>
      </c>
      <c r="P391" s="36" t="str" cm="1">
        <f t="array" ref="P391">IFERROR(INDEX(元マスター!$AC:$AC,SMALL(IF(元マスター!$A$1:$A$400&lt;&gt;"",ROW($A$1:$A$400)),ROW())),"")</f>
        <v/>
      </c>
    </row>
    <row r="392" spans="1:16">
      <c r="A392" s="36" t="str" cm="1">
        <f t="array" ref="A392">IFERROR(INDEX(元マスター!$A:$A,SMALL(IF(元マスター!$A$1:$A$400&lt;&gt;"",ROW($A$1:$A$400)),ROW())),"")</f>
        <v/>
      </c>
      <c r="B392" s="36" t="str">
        <f>IF($A392="","",IF($A392&lt;200000000,INDEX(男子登録情報!$L:$L,MATCH($A392,男子登録情報!$O:$O,0)),INDEX(女子登録情報!$L:$L,MATCH($A392,女子登録情報!$O:$O,0))))</f>
        <v/>
      </c>
      <c r="C392" s="36" t="str">
        <f>IF($A392="","",IF($A392&lt;200000000,INDEX(男子登録情報!$E:$E,MATCH($A392,男子登録情報!$O:$O,0)),INDEX(女子登録情報!$E:$E,MATCH($A392,女子登録情報!$O:$O,0))))</f>
        <v/>
      </c>
      <c r="D392" s="36" t="str">
        <f>IF($A392="","",IF($A392&lt;200000000,INDEX(男子登録情報!$N:$N,MATCH($A392,男子登録情報!$O:$O,0)),INDEX(女子登録情報!$N:$N,MATCH($A392,女子登録情報!$O:$O,0))))</f>
        <v/>
      </c>
      <c r="E392" s="36" t="str">
        <f>IF($A392="","",IF($A392&lt;200000000,INDEX(男子登録情報!$K:$K,MATCH($A392,男子登録情報!$O:$O,0)),INDEX(女子登録情報!$K:$K,MATCH($A392,女子登録情報!$O:$O,0))))</f>
        <v/>
      </c>
      <c r="F392" s="36" t="str">
        <f t="shared" si="6"/>
        <v/>
      </c>
      <c r="G392" s="36" t="str">
        <f>IF($A392="","",IF($A392&lt;200000000,INDEX(男子登録情報!$H:$H,MATCH($A392,男子登録情報!$O:$O,0)),INDEX(女子登録情報!$H:$H,MATCH($A392,女子登録情報!$O:$O,0))))</f>
        <v/>
      </c>
      <c r="H392" s="36" t="str">
        <f>IF($A392="","",IF($A392&lt;200000000,INDEX(男子登録情報!$B:$B,MATCH($A392,男子登録情報!$O:$O,0)),INDEX(女子登録情報!$B:$B,MATCH($A392,女子登録情報!$O:$O,0))))</f>
        <v/>
      </c>
      <c r="K392" s="36" t="str">
        <f>IF($A392="","",IF($A392&lt;200000000,INDEX(男子登録情報!$A:$A,MATCH($A392,男子登録情報!$O:$O,0)),INDEX(女子登録情報!$A:$A,MATCH($A392,女子登録情報!$O:$O,0))))</f>
        <v/>
      </c>
      <c r="L392" s="36" t="str">
        <f>IF($A392="","",INDEX(元マスター!$C:$C,MATCH($P392,元マスター!$AC:$AC,0)))&amp;""</f>
        <v/>
      </c>
      <c r="M392" s="36" t="str">
        <f>IF($A392="","",INDEX(元マスター!$D:$D,MATCH($P392,元マスター!$AC:$AC,0)))&amp;""</f>
        <v/>
      </c>
      <c r="N392" s="36" t="str">
        <f>IF($A392="","",INDEX(元マスター!$E:$E,MATCH($P392,元マスター!$AC:$AC,0)))&amp;""</f>
        <v/>
      </c>
      <c r="P392" s="36" t="str" cm="1">
        <f t="array" ref="P392">IFERROR(INDEX(元マスター!$AC:$AC,SMALL(IF(元マスター!$A$1:$A$400&lt;&gt;"",ROW($A$1:$A$400)),ROW())),"")</f>
        <v/>
      </c>
    </row>
    <row r="393" spans="1:16">
      <c r="A393" s="36" t="str" cm="1">
        <f t="array" ref="A393">IFERROR(INDEX(元マスター!$A:$A,SMALL(IF(元マスター!$A$1:$A$400&lt;&gt;"",ROW($A$1:$A$400)),ROW())),"")</f>
        <v/>
      </c>
      <c r="B393" s="36" t="str">
        <f>IF($A393="","",IF($A393&lt;200000000,INDEX(男子登録情報!$L:$L,MATCH($A393,男子登録情報!$O:$O,0)),INDEX(女子登録情報!$L:$L,MATCH($A393,女子登録情報!$O:$O,0))))</f>
        <v/>
      </c>
      <c r="C393" s="36" t="str">
        <f>IF($A393="","",IF($A393&lt;200000000,INDEX(男子登録情報!$E:$E,MATCH($A393,男子登録情報!$O:$O,0)),INDEX(女子登録情報!$E:$E,MATCH($A393,女子登録情報!$O:$O,0))))</f>
        <v/>
      </c>
      <c r="D393" s="36" t="str">
        <f>IF($A393="","",IF($A393&lt;200000000,INDEX(男子登録情報!$N:$N,MATCH($A393,男子登録情報!$O:$O,0)),INDEX(女子登録情報!$N:$N,MATCH($A393,女子登録情報!$O:$O,0))))</f>
        <v/>
      </c>
      <c r="E393" s="36" t="str">
        <f>IF($A393="","",IF($A393&lt;200000000,INDEX(男子登録情報!$K:$K,MATCH($A393,男子登録情報!$O:$O,0)),INDEX(女子登録情報!$K:$K,MATCH($A393,女子登録情報!$O:$O,0))))</f>
        <v/>
      </c>
      <c r="F393" s="36" t="str">
        <f t="shared" si="6"/>
        <v/>
      </c>
      <c r="G393" s="36" t="str">
        <f>IF($A393="","",IF($A393&lt;200000000,INDEX(男子登録情報!$H:$H,MATCH($A393,男子登録情報!$O:$O,0)),INDEX(女子登録情報!$H:$H,MATCH($A393,女子登録情報!$O:$O,0))))</f>
        <v/>
      </c>
      <c r="H393" s="36" t="str">
        <f>IF($A393="","",IF($A393&lt;200000000,INDEX(男子登録情報!$B:$B,MATCH($A393,男子登録情報!$O:$O,0)),INDEX(女子登録情報!$B:$B,MATCH($A393,女子登録情報!$O:$O,0))))</f>
        <v/>
      </c>
      <c r="K393" s="36" t="str">
        <f>IF($A393="","",IF($A393&lt;200000000,INDEX(男子登録情報!$A:$A,MATCH($A393,男子登録情報!$O:$O,0)),INDEX(女子登録情報!$A:$A,MATCH($A393,女子登録情報!$O:$O,0))))</f>
        <v/>
      </c>
      <c r="L393" s="36" t="str">
        <f>IF($A393="","",INDEX(元マスター!$C:$C,MATCH($P393,元マスター!$AC:$AC,0)))&amp;""</f>
        <v/>
      </c>
      <c r="M393" s="36" t="str">
        <f>IF($A393="","",INDEX(元マスター!$D:$D,MATCH($P393,元マスター!$AC:$AC,0)))&amp;""</f>
        <v/>
      </c>
      <c r="N393" s="36" t="str">
        <f>IF($A393="","",INDEX(元マスター!$E:$E,MATCH($P393,元マスター!$AC:$AC,0)))&amp;""</f>
        <v/>
      </c>
      <c r="P393" s="36" t="str" cm="1">
        <f t="array" ref="P393">IFERROR(INDEX(元マスター!$AC:$AC,SMALL(IF(元マスター!$A$1:$A$400&lt;&gt;"",ROW($A$1:$A$400)),ROW())),"")</f>
        <v/>
      </c>
    </row>
    <row r="394" spans="1:16">
      <c r="A394" s="36" t="str" cm="1">
        <f t="array" ref="A394">IFERROR(INDEX(元マスター!$A:$A,SMALL(IF(元マスター!$A$1:$A$400&lt;&gt;"",ROW($A$1:$A$400)),ROW())),"")</f>
        <v/>
      </c>
      <c r="B394" s="36" t="str">
        <f>IF($A394="","",IF($A394&lt;200000000,INDEX(男子登録情報!$L:$L,MATCH($A394,男子登録情報!$O:$O,0)),INDEX(女子登録情報!$L:$L,MATCH($A394,女子登録情報!$O:$O,0))))</f>
        <v/>
      </c>
      <c r="C394" s="36" t="str">
        <f>IF($A394="","",IF($A394&lt;200000000,INDEX(男子登録情報!$E:$E,MATCH($A394,男子登録情報!$O:$O,0)),INDEX(女子登録情報!$E:$E,MATCH($A394,女子登録情報!$O:$O,0))))</f>
        <v/>
      </c>
      <c r="D394" s="36" t="str">
        <f>IF($A394="","",IF($A394&lt;200000000,INDEX(男子登録情報!$N:$N,MATCH($A394,男子登録情報!$O:$O,0)),INDEX(女子登録情報!$N:$N,MATCH($A394,女子登録情報!$O:$O,0))))</f>
        <v/>
      </c>
      <c r="E394" s="36" t="str">
        <f>IF($A394="","",IF($A394&lt;200000000,INDEX(男子登録情報!$K:$K,MATCH($A394,男子登録情報!$O:$O,0)),INDEX(女子登録情報!$K:$K,MATCH($A394,女子登録情報!$O:$O,0))))</f>
        <v/>
      </c>
      <c r="F394" s="36" t="str">
        <f t="shared" si="6"/>
        <v/>
      </c>
      <c r="G394" s="36" t="str">
        <f>IF($A394="","",IF($A394&lt;200000000,INDEX(男子登録情報!$H:$H,MATCH($A394,男子登録情報!$O:$O,0)),INDEX(女子登録情報!$H:$H,MATCH($A394,女子登録情報!$O:$O,0))))</f>
        <v/>
      </c>
      <c r="H394" s="36" t="str">
        <f>IF($A394="","",IF($A394&lt;200000000,INDEX(男子登録情報!$B:$B,MATCH($A394,男子登録情報!$O:$O,0)),INDEX(女子登録情報!$B:$B,MATCH($A394,女子登録情報!$O:$O,0))))</f>
        <v/>
      </c>
      <c r="K394" s="36" t="str">
        <f>IF($A394="","",IF($A394&lt;200000000,INDEX(男子登録情報!$A:$A,MATCH($A394,男子登録情報!$O:$O,0)),INDEX(女子登録情報!$A:$A,MATCH($A394,女子登録情報!$O:$O,0))))</f>
        <v/>
      </c>
      <c r="L394" s="36" t="str">
        <f>IF($A394="","",INDEX(元マスター!$C:$C,MATCH($P394,元マスター!$AC:$AC,0)))&amp;""</f>
        <v/>
      </c>
      <c r="M394" s="36" t="str">
        <f>IF($A394="","",INDEX(元マスター!$D:$D,MATCH($P394,元マスター!$AC:$AC,0)))&amp;""</f>
        <v/>
      </c>
      <c r="N394" s="36" t="str">
        <f>IF($A394="","",INDEX(元マスター!$E:$E,MATCH($P394,元マスター!$AC:$AC,0)))&amp;""</f>
        <v/>
      </c>
      <c r="P394" s="36" t="str" cm="1">
        <f t="array" ref="P394">IFERROR(INDEX(元マスター!$AC:$AC,SMALL(IF(元マスター!$A$1:$A$400&lt;&gt;"",ROW($A$1:$A$400)),ROW())),"")</f>
        <v/>
      </c>
    </row>
    <row r="395" spans="1:16">
      <c r="A395" s="36" t="str" cm="1">
        <f t="array" ref="A395">IFERROR(INDEX(元マスター!$A:$A,SMALL(IF(元マスター!$A$1:$A$400&lt;&gt;"",ROW($A$1:$A$400)),ROW())),"")</f>
        <v/>
      </c>
      <c r="B395" s="36" t="str">
        <f>IF($A395="","",IF($A395&lt;200000000,INDEX(男子登録情報!$L:$L,MATCH($A395,男子登録情報!$O:$O,0)),INDEX(女子登録情報!$L:$L,MATCH($A395,女子登録情報!$O:$O,0))))</f>
        <v/>
      </c>
      <c r="C395" s="36" t="str">
        <f>IF($A395="","",IF($A395&lt;200000000,INDEX(男子登録情報!$E:$E,MATCH($A395,男子登録情報!$O:$O,0)),INDEX(女子登録情報!$E:$E,MATCH($A395,女子登録情報!$O:$O,0))))</f>
        <v/>
      </c>
      <c r="D395" s="36" t="str">
        <f>IF($A395="","",IF($A395&lt;200000000,INDEX(男子登録情報!$N:$N,MATCH($A395,男子登録情報!$O:$O,0)),INDEX(女子登録情報!$N:$N,MATCH($A395,女子登録情報!$O:$O,0))))</f>
        <v/>
      </c>
      <c r="E395" s="36" t="str">
        <f>IF($A395="","",IF($A395&lt;200000000,INDEX(男子登録情報!$K:$K,MATCH($A395,男子登録情報!$O:$O,0)),INDEX(女子登録情報!$K:$K,MATCH($A395,女子登録情報!$O:$O,0))))</f>
        <v/>
      </c>
      <c r="F395" s="36" t="str">
        <f t="shared" si="6"/>
        <v/>
      </c>
      <c r="G395" s="36" t="str">
        <f>IF($A395="","",IF($A395&lt;200000000,INDEX(男子登録情報!$H:$H,MATCH($A395,男子登録情報!$O:$O,0)),INDEX(女子登録情報!$H:$H,MATCH($A395,女子登録情報!$O:$O,0))))</f>
        <v/>
      </c>
      <c r="H395" s="36" t="str">
        <f>IF($A395="","",IF($A395&lt;200000000,INDEX(男子登録情報!$B:$B,MATCH($A395,男子登録情報!$O:$O,0)),INDEX(女子登録情報!$B:$B,MATCH($A395,女子登録情報!$O:$O,0))))</f>
        <v/>
      </c>
      <c r="K395" s="36" t="str">
        <f>IF($A395="","",IF($A395&lt;200000000,INDEX(男子登録情報!$A:$A,MATCH($A395,男子登録情報!$O:$O,0)),INDEX(女子登録情報!$A:$A,MATCH($A395,女子登録情報!$O:$O,0))))</f>
        <v/>
      </c>
      <c r="L395" s="36" t="str">
        <f>IF($A395="","",INDEX(元マスター!$C:$C,MATCH($P395,元マスター!$AC:$AC,0)))&amp;""</f>
        <v/>
      </c>
      <c r="M395" s="36" t="str">
        <f>IF($A395="","",INDEX(元マスター!$D:$D,MATCH($P395,元マスター!$AC:$AC,0)))&amp;""</f>
        <v/>
      </c>
      <c r="N395" s="36" t="str">
        <f>IF($A395="","",INDEX(元マスター!$E:$E,MATCH($P395,元マスター!$AC:$AC,0)))&amp;""</f>
        <v/>
      </c>
      <c r="P395" s="36" t="str" cm="1">
        <f t="array" ref="P395">IFERROR(INDEX(元マスター!$AC:$AC,SMALL(IF(元マスター!$A$1:$A$400&lt;&gt;"",ROW($A$1:$A$400)),ROW())),"")</f>
        <v/>
      </c>
    </row>
    <row r="396" spans="1:16">
      <c r="A396" s="36" t="str" cm="1">
        <f t="array" ref="A396">IFERROR(INDEX(元マスター!$A:$A,SMALL(IF(元マスター!$A$1:$A$400&lt;&gt;"",ROW($A$1:$A$400)),ROW())),"")</f>
        <v/>
      </c>
      <c r="B396" s="36" t="str">
        <f>IF($A396="","",IF($A396&lt;200000000,INDEX(男子登録情報!$L:$L,MATCH($A396,男子登録情報!$O:$O,0)),INDEX(女子登録情報!$L:$L,MATCH($A396,女子登録情報!$O:$O,0))))</f>
        <v/>
      </c>
      <c r="C396" s="36" t="str">
        <f>IF($A396="","",IF($A396&lt;200000000,INDEX(男子登録情報!$E:$E,MATCH($A396,男子登録情報!$O:$O,0)),INDEX(女子登録情報!$E:$E,MATCH($A396,女子登録情報!$O:$O,0))))</f>
        <v/>
      </c>
      <c r="D396" s="36" t="str">
        <f>IF($A396="","",IF($A396&lt;200000000,INDEX(男子登録情報!$N:$N,MATCH($A396,男子登録情報!$O:$O,0)),INDEX(女子登録情報!$N:$N,MATCH($A396,女子登録情報!$O:$O,0))))</f>
        <v/>
      </c>
      <c r="E396" s="36" t="str">
        <f>IF($A396="","",IF($A396&lt;200000000,INDEX(男子登録情報!$K:$K,MATCH($A396,男子登録情報!$O:$O,0)),INDEX(女子登録情報!$K:$K,MATCH($A396,女子登録情報!$O:$O,0))))</f>
        <v/>
      </c>
      <c r="F396" s="36" t="str">
        <f t="shared" si="6"/>
        <v/>
      </c>
      <c r="G396" s="36" t="str">
        <f>IF($A396="","",IF($A396&lt;200000000,INDEX(男子登録情報!$H:$H,MATCH($A396,男子登録情報!$O:$O,0)),INDEX(女子登録情報!$H:$H,MATCH($A396,女子登録情報!$O:$O,0))))</f>
        <v/>
      </c>
      <c r="H396" s="36" t="str">
        <f>IF($A396="","",IF($A396&lt;200000000,INDEX(男子登録情報!$B:$B,MATCH($A396,男子登録情報!$O:$O,0)),INDEX(女子登録情報!$B:$B,MATCH($A396,女子登録情報!$O:$O,0))))</f>
        <v/>
      </c>
      <c r="K396" s="36" t="str">
        <f>IF($A396="","",IF($A396&lt;200000000,INDEX(男子登録情報!$A:$A,MATCH($A396,男子登録情報!$O:$O,0)),INDEX(女子登録情報!$A:$A,MATCH($A396,女子登録情報!$O:$O,0))))</f>
        <v/>
      </c>
      <c r="L396" s="36" t="str">
        <f>IF($A396="","",INDEX(元マスター!$C:$C,MATCH($P396,元マスター!$AC:$AC,0)))&amp;""</f>
        <v/>
      </c>
      <c r="M396" s="36" t="str">
        <f>IF($A396="","",INDEX(元マスター!$D:$D,MATCH($P396,元マスター!$AC:$AC,0)))&amp;""</f>
        <v/>
      </c>
      <c r="N396" s="36" t="str">
        <f>IF($A396="","",INDEX(元マスター!$E:$E,MATCH($P396,元マスター!$AC:$AC,0)))&amp;""</f>
        <v/>
      </c>
      <c r="P396" s="36" t="str" cm="1">
        <f t="array" ref="P396">IFERROR(INDEX(元マスター!$AC:$AC,SMALL(IF(元マスター!$A$1:$A$400&lt;&gt;"",ROW($A$1:$A$400)),ROW())),"")</f>
        <v/>
      </c>
    </row>
    <row r="397" spans="1:16">
      <c r="A397" s="36" t="str" cm="1">
        <f t="array" ref="A397">IFERROR(INDEX(元マスター!$A:$A,SMALL(IF(元マスター!$A$1:$A$400&lt;&gt;"",ROW($A$1:$A$400)),ROW())),"")</f>
        <v/>
      </c>
      <c r="B397" s="36" t="str">
        <f>IF($A397="","",IF($A397&lt;200000000,INDEX(男子登録情報!$L:$L,MATCH($A397,男子登録情報!$O:$O,0)),INDEX(女子登録情報!$L:$L,MATCH($A397,女子登録情報!$O:$O,0))))</f>
        <v/>
      </c>
      <c r="C397" s="36" t="str">
        <f>IF($A397="","",IF($A397&lt;200000000,INDEX(男子登録情報!$E:$E,MATCH($A397,男子登録情報!$O:$O,0)),INDEX(女子登録情報!$E:$E,MATCH($A397,女子登録情報!$O:$O,0))))</f>
        <v/>
      </c>
      <c r="D397" s="36" t="str">
        <f>IF($A397="","",IF($A397&lt;200000000,INDEX(男子登録情報!$N:$N,MATCH($A397,男子登録情報!$O:$O,0)),INDEX(女子登録情報!$N:$N,MATCH($A397,女子登録情報!$O:$O,0))))</f>
        <v/>
      </c>
      <c r="E397" s="36" t="str">
        <f>IF($A397="","",IF($A397&lt;200000000,INDEX(男子登録情報!$K:$K,MATCH($A397,男子登録情報!$O:$O,0)),INDEX(女子登録情報!$K:$K,MATCH($A397,女子登録情報!$O:$O,0))))</f>
        <v/>
      </c>
      <c r="F397" s="36" t="str">
        <f t="shared" si="6"/>
        <v/>
      </c>
      <c r="G397" s="36" t="str">
        <f>IF($A397="","",IF($A397&lt;200000000,INDEX(男子登録情報!$H:$H,MATCH($A397,男子登録情報!$O:$O,0)),INDEX(女子登録情報!$H:$H,MATCH($A397,女子登録情報!$O:$O,0))))</f>
        <v/>
      </c>
      <c r="H397" s="36" t="str">
        <f>IF($A397="","",IF($A397&lt;200000000,INDEX(男子登録情報!$B:$B,MATCH($A397,男子登録情報!$O:$O,0)),INDEX(女子登録情報!$B:$B,MATCH($A397,女子登録情報!$O:$O,0))))</f>
        <v/>
      </c>
      <c r="K397" s="36" t="str">
        <f>IF($A397="","",IF($A397&lt;200000000,INDEX(男子登録情報!$A:$A,MATCH($A397,男子登録情報!$O:$O,0)),INDEX(女子登録情報!$A:$A,MATCH($A397,女子登録情報!$O:$O,0))))</f>
        <v/>
      </c>
      <c r="L397" s="36" t="str">
        <f>IF($A397="","",INDEX(元マスター!$C:$C,MATCH($P397,元マスター!$AC:$AC,0)))&amp;""</f>
        <v/>
      </c>
      <c r="M397" s="36" t="str">
        <f>IF($A397="","",INDEX(元マスター!$D:$D,MATCH($P397,元マスター!$AC:$AC,0)))&amp;""</f>
        <v/>
      </c>
      <c r="N397" s="36" t="str">
        <f>IF($A397="","",INDEX(元マスター!$E:$E,MATCH($P397,元マスター!$AC:$AC,0)))&amp;""</f>
        <v/>
      </c>
      <c r="P397" s="36" t="str" cm="1">
        <f t="array" ref="P397">IFERROR(INDEX(元マスター!$AC:$AC,SMALL(IF(元マスター!$A$1:$A$400&lt;&gt;"",ROW($A$1:$A$400)),ROW())),"")</f>
        <v/>
      </c>
    </row>
    <row r="398" spans="1:16">
      <c r="A398" s="36" t="str" cm="1">
        <f t="array" ref="A398">IFERROR(INDEX(元マスター!$A:$A,SMALL(IF(元マスター!$A$1:$A$400&lt;&gt;"",ROW($A$1:$A$400)),ROW())),"")</f>
        <v/>
      </c>
      <c r="B398" s="36" t="str">
        <f>IF($A398="","",IF($A398&lt;200000000,INDEX(男子登録情報!$L:$L,MATCH($A398,男子登録情報!$O:$O,0)),INDEX(女子登録情報!$L:$L,MATCH($A398,女子登録情報!$O:$O,0))))</f>
        <v/>
      </c>
      <c r="C398" s="36" t="str">
        <f>IF($A398="","",IF($A398&lt;200000000,INDEX(男子登録情報!$E:$E,MATCH($A398,男子登録情報!$O:$O,0)),INDEX(女子登録情報!$E:$E,MATCH($A398,女子登録情報!$O:$O,0))))</f>
        <v/>
      </c>
      <c r="D398" s="36" t="str">
        <f>IF($A398="","",IF($A398&lt;200000000,INDEX(男子登録情報!$N:$N,MATCH($A398,男子登録情報!$O:$O,0)),INDEX(女子登録情報!$N:$N,MATCH($A398,女子登録情報!$O:$O,0))))</f>
        <v/>
      </c>
      <c r="E398" s="36" t="str">
        <f>IF($A398="","",IF($A398&lt;200000000,INDEX(男子登録情報!$K:$K,MATCH($A398,男子登録情報!$O:$O,0)),INDEX(女子登録情報!$K:$K,MATCH($A398,女子登録情報!$O:$O,0))))</f>
        <v/>
      </c>
      <c r="F398" s="36" t="str">
        <f t="shared" si="6"/>
        <v/>
      </c>
      <c r="G398" s="36" t="str">
        <f>IF($A398="","",IF($A398&lt;200000000,INDEX(男子登録情報!$H:$H,MATCH($A398,男子登録情報!$O:$O,0)),INDEX(女子登録情報!$H:$H,MATCH($A398,女子登録情報!$O:$O,0))))</f>
        <v/>
      </c>
      <c r="H398" s="36" t="str">
        <f>IF($A398="","",IF($A398&lt;200000000,INDEX(男子登録情報!$B:$B,MATCH($A398,男子登録情報!$O:$O,0)),INDEX(女子登録情報!$B:$B,MATCH($A398,女子登録情報!$O:$O,0))))</f>
        <v/>
      </c>
      <c r="K398" s="36" t="str">
        <f>IF($A398="","",IF($A398&lt;200000000,INDEX(男子登録情報!$A:$A,MATCH($A398,男子登録情報!$O:$O,0)),INDEX(女子登録情報!$A:$A,MATCH($A398,女子登録情報!$O:$O,0))))</f>
        <v/>
      </c>
      <c r="L398" s="36" t="str">
        <f>IF($A398="","",INDEX(元マスター!$C:$C,MATCH($P398,元マスター!$AC:$AC,0)))&amp;""</f>
        <v/>
      </c>
      <c r="M398" s="36" t="str">
        <f>IF($A398="","",INDEX(元マスター!$D:$D,MATCH($P398,元マスター!$AC:$AC,0)))&amp;""</f>
        <v/>
      </c>
      <c r="N398" s="36" t="str">
        <f>IF($A398="","",INDEX(元マスター!$E:$E,MATCH($P398,元マスター!$AC:$AC,0)))&amp;""</f>
        <v/>
      </c>
      <c r="P398" s="36" t="str" cm="1">
        <f t="array" ref="P398">IFERROR(INDEX(元マスター!$AC:$AC,SMALL(IF(元マスター!$A$1:$A$400&lt;&gt;"",ROW($A$1:$A$400)),ROW())),"")</f>
        <v/>
      </c>
    </row>
    <row r="399" spans="1:16">
      <c r="A399" s="36" t="str" cm="1">
        <f t="array" ref="A399">IFERROR(INDEX(元マスター!$A:$A,SMALL(IF(元マスター!$A$1:$A$400&lt;&gt;"",ROW($A$1:$A$400)),ROW())),"")</f>
        <v/>
      </c>
      <c r="B399" s="36" t="str">
        <f>IF($A399="","",IF($A399&lt;200000000,INDEX(男子登録情報!$L:$L,MATCH($A399,男子登録情報!$O:$O,0)),INDEX(女子登録情報!$L:$L,MATCH($A399,女子登録情報!$O:$O,0))))</f>
        <v/>
      </c>
      <c r="C399" s="36" t="str">
        <f>IF($A399="","",IF($A399&lt;200000000,INDEX(男子登録情報!$E:$E,MATCH($A399,男子登録情報!$O:$O,0)),INDEX(女子登録情報!$E:$E,MATCH($A399,女子登録情報!$O:$O,0))))</f>
        <v/>
      </c>
      <c r="D399" s="36" t="str">
        <f>IF($A399="","",IF($A399&lt;200000000,INDEX(男子登録情報!$N:$N,MATCH($A399,男子登録情報!$O:$O,0)),INDEX(女子登録情報!$N:$N,MATCH($A399,女子登録情報!$O:$O,0))))</f>
        <v/>
      </c>
      <c r="E399" s="36" t="str">
        <f>IF($A399="","",IF($A399&lt;200000000,INDEX(男子登録情報!$K:$K,MATCH($A399,男子登録情報!$O:$O,0)),INDEX(女子登録情報!$K:$K,MATCH($A399,女子登録情報!$O:$O,0))))</f>
        <v/>
      </c>
      <c r="F399" s="36" t="str">
        <f t="shared" si="6"/>
        <v/>
      </c>
      <c r="G399" s="36" t="str">
        <f>IF($A399="","",IF($A399&lt;200000000,INDEX(男子登録情報!$H:$H,MATCH($A399,男子登録情報!$O:$O,0)),INDEX(女子登録情報!$H:$H,MATCH($A399,女子登録情報!$O:$O,0))))</f>
        <v/>
      </c>
      <c r="H399" s="36" t="str">
        <f>IF($A399="","",IF($A399&lt;200000000,INDEX(男子登録情報!$B:$B,MATCH($A399,男子登録情報!$O:$O,0)),INDEX(女子登録情報!$B:$B,MATCH($A399,女子登録情報!$O:$O,0))))</f>
        <v/>
      </c>
      <c r="K399" s="36" t="str">
        <f>IF($A399="","",IF($A399&lt;200000000,INDEX(男子登録情報!$A:$A,MATCH($A399,男子登録情報!$O:$O,0)),INDEX(女子登録情報!$A:$A,MATCH($A399,女子登録情報!$O:$O,0))))</f>
        <v/>
      </c>
      <c r="L399" s="36" t="str">
        <f>IF($A399="","",INDEX(元マスター!$C:$C,MATCH($P399,元マスター!$AC:$AC,0)))&amp;""</f>
        <v/>
      </c>
      <c r="M399" s="36" t="str">
        <f>IF($A399="","",INDEX(元マスター!$D:$D,MATCH($P399,元マスター!$AC:$AC,0)))&amp;""</f>
        <v/>
      </c>
      <c r="N399" s="36" t="str">
        <f>IF($A399="","",INDEX(元マスター!$E:$E,MATCH($P399,元マスター!$AC:$AC,0)))&amp;""</f>
        <v/>
      </c>
      <c r="P399" s="36" t="str" cm="1">
        <f t="array" ref="P399">IFERROR(INDEX(元マスター!$AC:$AC,SMALL(IF(元マスター!$A$1:$A$400&lt;&gt;"",ROW($A$1:$A$400)),ROW())),"")</f>
        <v/>
      </c>
    </row>
    <row r="400" spans="1:16">
      <c r="A400" s="36" t="str" cm="1">
        <f t="array" ref="A400">IFERROR(INDEX(元マスター!$A:$A,SMALL(IF(元マスター!$A$1:$A$400&lt;&gt;"",ROW($A$1:$A$400)),ROW())),"")</f>
        <v/>
      </c>
      <c r="B400" s="36" t="str">
        <f>IF($A400="","",IF($A400&lt;200000000,INDEX(男子登録情報!$L:$L,MATCH($A400,男子登録情報!$O:$O,0)),INDEX(女子登録情報!$L:$L,MATCH($A400,女子登録情報!$O:$O,0))))</f>
        <v/>
      </c>
      <c r="C400" s="36" t="str">
        <f>IF($A400="","",IF($A400&lt;200000000,INDEX(男子登録情報!$E:$E,MATCH($A400,男子登録情報!$O:$O,0)),INDEX(女子登録情報!$E:$E,MATCH($A400,女子登録情報!$O:$O,0))))</f>
        <v/>
      </c>
      <c r="D400" s="36" t="str">
        <f>IF($A400="","",IF($A400&lt;200000000,INDEX(男子登録情報!$N:$N,MATCH($A400,男子登録情報!$O:$O,0)),INDEX(女子登録情報!$N:$N,MATCH($A400,女子登録情報!$O:$O,0))))</f>
        <v/>
      </c>
      <c r="E400" s="36" t="str">
        <f>IF($A400="","",IF($A400&lt;200000000,INDEX(男子登録情報!$K:$K,MATCH($A400,男子登録情報!$O:$O,0)),INDEX(女子登録情報!$K:$K,MATCH($A400,女子登録情報!$O:$O,0))))</f>
        <v/>
      </c>
      <c r="F400" s="36" t="str">
        <f t="shared" si="6"/>
        <v/>
      </c>
      <c r="G400" s="36" t="str">
        <f>IF($A400="","",IF($A400&lt;200000000,INDEX(男子登録情報!$H:$H,MATCH($A400,男子登録情報!$O:$O,0)),INDEX(女子登録情報!$H:$H,MATCH($A400,女子登録情報!$O:$O,0))))</f>
        <v/>
      </c>
      <c r="H400" s="36" t="str">
        <f>IF($A400="","",IF($A400&lt;200000000,INDEX(男子登録情報!$B:$B,MATCH($A400,男子登録情報!$O:$O,0)),INDEX(女子登録情報!$B:$B,MATCH($A400,女子登録情報!$O:$O,0))))</f>
        <v/>
      </c>
      <c r="K400" s="36" t="str">
        <f>IF($A400="","",IF($A400&lt;200000000,INDEX(男子登録情報!$A:$A,MATCH($A400,男子登録情報!$O:$O,0)),INDEX(女子登録情報!$A:$A,MATCH($A400,女子登録情報!$O:$O,0))))</f>
        <v/>
      </c>
      <c r="L400" s="36" t="str">
        <f>IF($A400="","",INDEX(元マスター!$C:$C,MATCH($P400,元マスター!$AC:$AC,0)))&amp;""</f>
        <v/>
      </c>
      <c r="M400" s="36" t="str">
        <f>IF($A400="","",INDEX(元マスター!$D:$D,MATCH($P400,元マスター!$AC:$AC,0)))&amp;""</f>
        <v/>
      </c>
      <c r="N400" s="36" t="str">
        <f>IF($A400="","",INDEX(元マスター!$E:$E,MATCH($P400,元マスター!$AC:$AC,0)))&amp;""</f>
        <v/>
      </c>
      <c r="P400" s="36" t="str" cm="1">
        <f t="array" ref="P400">IFERROR(INDEX(元マスター!$AC:$AC,SMALL(IF(元マスター!$A$1:$A$400&lt;&gt;"",ROW($A$1:$A$400)),ROW())),"")</f>
        <v/>
      </c>
    </row>
    <row r="401" spans="1:16">
      <c r="A401" s="36" t="str" cm="1">
        <f t="array" ref="A401">IFERROR(INDEX(元マスター!$A:$A,SMALL(IF(元マスター!$A$1:$A$400&lt;&gt;"",ROW($A$1:$A$400)),ROW())),"")</f>
        <v/>
      </c>
      <c r="B401" s="36" t="str">
        <f>IF($A401="","",IF($A401&lt;200000000,INDEX(男子登録情報!$L:$L,MATCH($A401,男子登録情報!$O:$O,0)),INDEX(女子登録情報!$L:$L,MATCH($A401,女子登録情報!$O:$O,0))))</f>
        <v/>
      </c>
      <c r="C401" s="36" t="str">
        <f>IF($A401="","",IF($A401&lt;200000000,INDEX(男子登録情報!$E:$E,MATCH($A401,男子登録情報!$O:$O,0)),INDEX(女子登録情報!$E:$E,MATCH($A401,女子登録情報!$O:$O,0))))</f>
        <v/>
      </c>
      <c r="D401" s="36" t="str">
        <f>IF($A401="","",IF($A401&lt;200000000,INDEX(男子登録情報!$N:$N,MATCH($A401,男子登録情報!$O:$O,0)),INDEX(女子登録情報!$N:$N,MATCH($A401,女子登録情報!$O:$O,0))))</f>
        <v/>
      </c>
      <c r="E401" s="36" t="str">
        <f>IF($A401="","",IF($A401&lt;200000000,INDEX(男子登録情報!$K:$K,MATCH($A401,男子登録情報!$O:$O,0)),INDEX(女子登録情報!$K:$K,MATCH($A401,女子登録情報!$O:$O,0))))</f>
        <v/>
      </c>
      <c r="F401" s="36" t="str">
        <f t="shared" si="6"/>
        <v/>
      </c>
      <c r="G401" s="36" t="str">
        <f>IF($A401="","",IF($A401&lt;200000000,INDEX(男子登録情報!$H:$H,MATCH($A401,男子登録情報!$O:$O,0)),INDEX(女子登録情報!$H:$H,MATCH($A401,女子登録情報!$O:$O,0))))</f>
        <v/>
      </c>
      <c r="H401" s="36" t="str">
        <f>IF($A401="","",IF($A401&lt;200000000,INDEX(男子登録情報!$B:$B,MATCH($A401,男子登録情報!$O:$O,0)),INDEX(女子登録情報!$B:$B,MATCH($A401,女子登録情報!$O:$O,0))))</f>
        <v/>
      </c>
      <c r="K401" s="36" t="str">
        <f>IF($A401="","",IF($A401&lt;200000000,INDEX(男子登録情報!$A:$A,MATCH($A401,男子登録情報!$O:$O,0)),INDEX(女子登録情報!$A:$A,MATCH($A401,女子登録情報!$O:$O,0))))</f>
        <v/>
      </c>
      <c r="L401" s="36" t="str">
        <f>IF($A401="","",INDEX(元マスター!$C:$C,MATCH($P401,元マスター!$AC:$AC,0)))&amp;""</f>
        <v/>
      </c>
      <c r="M401" s="36" t="str">
        <f>IF($A401="","",INDEX(元マスター!$D:$D,MATCH($P401,元マスター!$AC:$AC,0)))&amp;""</f>
        <v/>
      </c>
      <c r="N401" s="36" t="str">
        <f>IF($A401="","",INDEX(元マスター!$E:$E,MATCH($P401,元マスター!$AC:$AC,0)))&amp;""</f>
        <v/>
      </c>
      <c r="P401" s="36" t="str" cm="1">
        <f t="array" ref="P401">IFERROR(INDEX(元マスター!$AC:$AC,SMALL(IF(元マスター!$A$1:$A$400&lt;&gt;"",ROW($A$1:$A$400)),ROW())),"")</f>
        <v/>
      </c>
    </row>
  </sheetData>
  <phoneticPr fontId="1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A8E8F-123A-47AE-88B0-BA059D49F0FA}">
  <dimension ref="A1:P5"/>
  <sheetViews>
    <sheetView workbookViewId="0">
      <selection activeCell="H3" sqref="H3"/>
    </sheetView>
  </sheetViews>
  <sheetFormatPr defaultColWidth="8.88671875" defaultRowHeight="13.2"/>
  <cols>
    <col min="1" max="3" width="8.88671875" style="1"/>
    <col min="4" max="4" width="13.44140625" style="1" customWidth="1"/>
    <col min="5" max="5" width="18" style="1" customWidth="1"/>
    <col min="6" max="6" width="39.21875" style="1" customWidth="1"/>
    <col min="7" max="7" width="18" style="1" customWidth="1"/>
    <col min="8" max="8" width="8.88671875" style="1"/>
    <col min="9" max="14" width="10.44140625" style="1" customWidth="1"/>
    <col min="15" max="15" width="8.88671875" style="1"/>
    <col min="16" max="16" width="13" style="1" bestFit="1" customWidth="1"/>
    <col min="17" max="16384" width="8.88671875" style="1"/>
  </cols>
  <sheetData>
    <row r="1" spans="1:16">
      <c r="A1" s="1" t="s">
        <v>38</v>
      </c>
      <c r="B1" s="1" t="s">
        <v>11096</v>
      </c>
      <c r="C1" s="1" t="s">
        <v>1494</v>
      </c>
      <c r="D1" s="1" t="s">
        <v>1229</v>
      </c>
      <c r="E1" s="1" t="s">
        <v>1492</v>
      </c>
      <c r="F1" s="1" t="s">
        <v>11097</v>
      </c>
      <c r="G1" s="1" t="s">
        <v>11098</v>
      </c>
      <c r="H1" s="1" t="s">
        <v>1500</v>
      </c>
      <c r="I1" s="1" t="s">
        <v>1499</v>
      </c>
      <c r="J1" s="1" t="s">
        <v>1501</v>
      </c>
      <c r="K1" s="1" t="s">
        <v>1502</v>
      </c>
      <c r="L1" s="1" t="s">
        <v>1503</v>
      </c>
      <c r="M1" s="1" t="s">
        <v>1504</v>
      </c>
      <c r="N1" s="1" t="s">
        <v>1505</v>
      </c>
    </row>
    <row r="2" spans="1:16" ht="18">
      <c r="A2" s="1" t="str">
        <f>IF(男子申込!$O$12="","",INDEX(リスト!$C$2:$C$70,MATCH(申込書!$D$3,全大学,0)))</f>
        <v/>
      </c>
      <c r="C2" s="1" t="str">
        <f>IF($A2="","",49)</f>
        <v/>
      </c>
      <c r="D2" s="1" t="str">
        <f>IF(男子申込!$O$12="","",INDEX(リスト!$B$2:$B$70,MATCH(申込書!$D$3,全大学,0)))</f>
        <v/>
      </c>
      <c r="E2" s="1" t="str">
        <f>IF(男子申込!$O$12="","",INDEX(リスト!$D$2:$D$70,MATCH(申込書!$D$3,全大学,0)))</f>
        <v/>
      </c>
      <c r="F2" s="1" t="str">
        <f>IF(男子申込!$O$12="","",INDEX(リスト!$E$2:$E$70,MATCH(申込書!$D$3,全大学,0)))</f>
        <v/>
      </c>
      <c r="G2" s="227" t="str">
        <f>IF($A2="","","JPN")</f>
        <v/>
      </c>
      <c r="H2" s="1" t="str">
        <f>IF(男子申込!$Y9="","",RIGHT(1000000+男子申込!$U9*10000+男子申込!$W9*100+男子申込!$Y9,5))</f>
        <v/>
      </c>
      <c r="I2" s="1" t="str">
        <f>IF(男子申込!$O9="","",INDEX(男子登録情報!$O:$O,MATCH(男子申込!$O9,男子登録情報!$A:$A,0)))</f>
        <v/>
      </c>
      <c r="J2" s="1" t="str">
        <f>IF(男子申込!$O10="","",INDEX(男子登録情報!$O:$O,MATCH(男子申込!$O10,男子登録情報!$A:$A,0)))</f>
        <v/>
      </c>
      <c r="K2" s="1" t="str">
        <f>IF(男子申込!$O11="","",INDEX(男子登録情報!$O:$O,MATCH(男子申込!$O11,男子登録情報!$A:$A,0)))</f>
        <v/>
      </c>
      <c r="L2" s="1" t="str">
        <f>IF(男子申込!$O12="","",INDEX(男子登録情報!$O:$O,MATCH(男子申込!$O12,男子登録情報!$A:$A,0)))</f>
        <v/>
      </c>
      <c r="M2" s="1" t="str">
        <f>IF(男子申込!$O13="","",INDEX(男子登録情報!$O:$O,MATCH(男子申込!$O13,男子登録情報!$A:$A,0)))</f>
        <v/>
      </c>
      <c r="N2" s="1" t="str">
        <f>IF(男子申込!$O14="","",INDEX(男子登録情報!$O:$O,MATCH(男子申込!$O14,男子登録情報!$A:$A,0)))</f>
        <v/>
      </c>
      <c r="P2" s="1" t="s">
        <v>1675</v>
      </c>
    </row>
    <row r="3" spans="1:16" ht="18">
      <c r="A3" s="1" t="str">
        <f>IF(男子申込!$O$18="","",INDEX(リスト!$C$2:$C$70,MATCH(申込書!$D$3,全大学,0)))</f>
        <v/>
      </c>
      <c r="C3" s="1" t="str">
        <f t="shared" ref="C3:C5" si="0">IF($A3="","",49)</f>
        <v/>
      </c>
      <c r="D3" s="1" t="str">
        <f>IF(男子申込!$O$18="","",INDEX(リスト!$B$2:$B$70,MATCH(申込書!$D$3,全大学,0)))</f>
        <v/>
      </c>
      <c r="E3" s="1" t="str">
        <f>IF(男子申込!$O$18="","",INDEX(リスト!$D$2:$D$70,MATCH(申込書!$D$3,全大学,0)))</f>
        <v/>
      </c>
      <c r="F3" s="1" t="str">
        <f>IF(男子申込!$O$18="","",INDEX(リスト!$E$2:$E$70,MATCH(申込書!$D$3,全大学,0)))</f>
        <v/>
      </c>
      <c r="G3" s="227" t="str">
        <f t="shared" ref="G3:G5" si="1">IF($A3="","","JPN")</f>
        <v/>
      </c>
      <c r="H3" s="1" t="str">
        <f>IF(男子申込!$Y15="","",RIGHT(1000000+男子申込!$U15*10000+男子申込!$W15*100+男子申込!$Y15,5))</f>
        <v/>
      </c>
      <c r="I3" s="1" t="str">
        <f>IF(男子申込!$O15="","",INDEX(男子登録情報!$O:$O,MATCH(男子申込!$O15,男子登録情報!$A:$A,0)))</f>
        <v/>
      </c>
      <c r="J3" s="1" t="str">
        <f>IF(男子申込!$O16="","",INDEX(男子登録情報!$O:$O,MATCH(男子申込!$O16,男子登録情報!$A:$A,0)))</f>
        <v/>
      </c>
      <c r="K3" s="1" t="str">
        <f>IF(男子申込!$O17="","",INDEX(男子登録情報!$O:$O,MATCH(男子申込!$O17,男子登録情報!$A:$A,0)))</f>
        <v/>
      </c>
      <c r="L3" s="1" t="str">
        <f>IF(男子申込!$O18="","",INDEX(男子登録情報!$O:$O,MATCH(男子申込!$O18,男子登録情報!$A:$A,0)))</f>
        <v/>
      </c>
      <c r="M3" s="1" t="str">
        <f>IF(男子申込!$O19="","",INDEX(男子登録情報!$O:$O,MATCH(男子申込!$O19,男子登録情報!$A:$A,0)))</f>
        <v/>
      </c>
      <c r="N3" s="1" t="str">
        <f>IF(男子申込!$O20="","",INDEX(男子登録情報!$O:$O,MATCH(男子申込!$O20,男子登録情報!$A:$A,0)))</f>
        <v/>
      </c>
      <c r="P3" s="1" t="s">
        <v>1676</v>
      </c>
    </row>
    <row r="4" spans="1:16" ht="18">
      <c r="A4" s="1" t="str">
        <f>IF(女子申込!$O$12="","",INDEX(リスト!$C$2:$C$70,MATCH(申込書!$D$3,全大学,0)))</f>
        <v/>
      </c>
      <c r="C4" s="1" t="str">
        <f>IF($A4="","",49)</f>
        <v/>
      </c>
      <c r="D4" s="1" t="str">
        <f>IF(女子申込!$O$12="","",INDEX(リスト!$B$2:$B$70,MATCH(申込書!$D$3,全大学,0)))</f>
        <v/>
      </c>
      <c r="E4" s="1" t="str">
        <f>IF(女子申込!$O$12="","",INDEX(リスト!$D$2:$D$70,MATCH(申込書!$D$3,全大学,0)))</f>
        <v/>
      </c>
      <c r="F4" s="1" t="str">
        <f>IF(女子申込!$O$12="","",INDEX(リスト!$E$2:$E$70,MATCH(申込書!$D$3,全大学,0)))</f>
        <v/>
      </c>
      <c r="G4" s="227" t="str">
        <f t="shared" si="1"/>
        <v/>
      </c>
      <c r="H4" s="1" t="str">
        <f>IF(女子申込!$Y9="","",RIGHT(1000000+女子申込!$U9*10000+女子申込!$W9*100+女子申込!$Y9,5))</f>
        <v/>
      </c>
      <c r="I4" s="1" t="str">
        <f>IF(女子申込!$O9="","",INDEX(女子登録情報!$O:$O,MATCH(女子申込!$O9,女子登録情報!$A:$A,0)))</f>
        <v/>
      </c>
      <c r="J4" s="1" t="str">
        <f>IF(女子申込!$O10="","",INDEX(女子登録情報!$O:$O,MATCH(女子申込!$O10,女子登録情報!$A:$A,0)))</f>
        <v/>
      </c>
      <c r="K4" s="1" t="str">
        <f>IF(女子申込!$O11="","",INDEX(女子登録情報!$O:$O,MATCH(女子申込!$O11,女子登録情報!$A:$A,0)))</f>
        <v/>
      </c>
      <c r="L4" s="1" t="str">
        <f>IF(女子申込!$O12="","",INDEX(女子登録情報!$O:$O,MATCH(女子申込!$O12,女子登録情報!$A:$A,0)))</f>
        <v/>
      </c>
      <c r="M4" s="1" t="str">
        <f>IF(女子申込!$O13="","",INDEX(女子登録情報!$O:$O,MATCH(女子申込!$O13,女子登録情報!$A:$A,0)))</f>
        <v/>
      </c>
      <c r="N4" s="1" t="str">
        <f>IF(女子申込!$O14="","",INDEX(女子登録情報!$O:$O,MATCH(女子申込!$O14,女子登録情報!$A:$A,0)))</f>
        <v/>
      </c>
      <c r="P4" s="1" t="s">
        <v>1677</v>
      </c>
    </row>
    <row r="5" spans="1:16" ht="18">
      <c r="A5" s="1" t="str">
        <f>IF(女子申込!$O$18="","",INDEX(リスト!$C$2:$C$70,MATCH(申込書!$D$3,全大学,0)))</f>
        <v/>
      </c>
      <c r="C5" s="1" t="str">
        <f t="shared" si="0"/>
        <v/>
      </c>
      <c r="D5" s="1" t="str">
        <f>IF(女子申込!$O$18="","",INDEX(リスト!$B$2:$B$70,MATCH(申込書!$D$3,全大学,0)))</f>
        <v/>
      </c>
      <c r="E5" s="1" t="str">
        <f>IF(女子申込!$O$18="","",INDEX(リスト!$D$2:$D$70,MATCH(申込書!$D$3,全大学,0)))</f>
        <v/>
      </c>
      <c r="F5" s="1" t="str">
        <f>IF(女子申込!$O$18="","",INDEX(リスト!$E$2:$E$70,MATCH(申込書!$D$3,全大学,0)))</f>
        <v/>
      </c>
      <c r="G5" s="227" t="str">
        <f t="shared" si="1"/>
        <v/>
      </c>
      <c r="H5" s="1" t="str">
        <f>IF(女子申込!$Y15="","",RIGHT(1000000+女子申込!$U15*10000+女子申込!$W15*100+女子申込!$Y15,5))</f>
        <v/>
      </c>
      <c r="I5" s="1" t="str">
        <f>IF(女子申込!$O15="","",INDEX(女子登録情報!$O:$O,MATCH(女子申込!$O15,女子登録情報!$A:$A,0)))</f>
        <v/>
      </c>
      <c r="J5" s="1" t="str">
        <f>IF(女子申込!$O16="","",INDEX(女子登録情報!$O:$O,MATCH(女子申込!$O16,女子登録情報!$A:$A,0)))</f>
        <v/>
      </c>
      <c r="K5" s="1" t="str">
        <f>IF(女子申込!$O17="","",INDEX(女子登録情報!$O:$O,MATCH(女子申込!$O17,女子登録情報!$A:$A,0)))</f>
        <v/>
      </c>
      <c r="L5" s="1" t="str">
        <f>IF(女子申込!$O18="","",INDEX(女子登録情報!$O:$O,MATCH(女子申込!$O18,女子登録情報!$A:$A,0)))</f>
        <v/>
      </c>
      <c r="M5" s="1" t="str">
        <f>IF(女子申込!$O19="","",INDEX(女子登録情報!$O:$O,MATCH(女子申込!$O19,女子登録情報!$A:$A,0)))</f>
        <v/>
      </c>
      <c r="N5" s="1" t="str">
        <f>IF(女子申込!$O20="","",INDEX(女子登録情報!$O:$O,MATCH(女子申込!$O20,女子登録情報!$A:$A,0)))</f>
        <v/>
      </c>
      <c r="P5" s="1" t="s">
        <v>1678</v>
      </c>
    </row>
  </sheetData>
  <phoneticPr fontId="16"/>
  <pageMargins left="0.69930555555555596" right="0.69930555555555596" top="0.75" bottom="0.75" header="0.3" footer="0.3"/>
  <pageSetup paperSize="9" orientation="portrait" horizontalDpi="2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2ADE6-32FA-4618-94A9-23878F4B0B2A}">
  <dimension ref="A1:E13"/>
  <sheetViews>
    <sheetView tabSelected="1" zoomScaleNormal="100" workbookViewId="0">
      <selection activeCell="D3" sqref="D3"/>
    </sheetView>
  </sheetViews>
  <sheetFormatPr defaultColWidth="0" defaultRowHeight="18" customHeight="1" zeroHeight="1"/>
  <cols>
    <col min="1" max="1" width="9.109375" style="2" customWidth="1"/>
    <col min="2" max="3" width="7.5546875" style="2" customWidth="1"/>
    <col min="4" max="4" width="40" style="2" customWidth="1"/>
    <col min="5" max="5" width="9.109375" style="2" customWidth="1"/>
    <col min="6" max="16384" width="9.109375" style="2" hidden="1"/>
  </cols>
  <sheetData>
    <row r="1" spans="2:4" ht="18" customHeight="1" thickBot="1"/>
    <row r="2" spans="2:4" ht="22.05" customHeight="1">
      <c r="B2" s="255" t="s">
        <v>1558</v>
      </c>
      <c r="C2" s="256"/>
      <c r="D2" s="37" t="str">
        <f>IF(編集用!$D$2="","",編集用!$D$2)</f>
        <v>第102回関西学生陸上競技対校選手権大会</v>
      </c>
    </row>
    <row r="3" spans="2:4" ht="22.05" customHeight="1" thickBot="1">
      <c r="B3" s="257" t="s">
        <v>1593</v>
      </c>
      <c r="C3" s="258"/>
      <c r="D3" s="38"/>
    </row>
    <row r="4" spans="2:4" ht="12" customHeight="1" thickBot="1"/>
    <row r="5" spans="2:4" ht="16.05" customHeight="1" thickBot="1">
      <c r="B5" s="259" t="s">
        <v>1594</v>
      </c>
      <c r="C5" s="260"/>
      <c r="D5" s="261"/>
    </row>
    <row r="6" spans="2:4" ht="22.05" customHeight="1">
      <c r="B6" s="39" t="s">
        <v>1595</v>
      </c>
      <c r="C6" s="262"/>
      <c r="D6" s="263"/>
    </row>
    <row r="7" spans="2:4" ht="16.05" customHeight="1" thickBot="1">
      <c r="B7" s="264" t="s">
        <v>1596</v>
      </c>
      <c r="C7" s="265"/>
      <c r="D7" s="40" t="s">
        <v>1597</v>
      </c>
    </row>
    <row r="8" spans="2:4" ht="22.05" customHeight="1" thickTop="1">
      <c r="B8" s="266"/>
      <c r="C8" s="267"/>
      <c r="D8" s="41"/>
    </row>
    <row r="9" spans="2:4" ht="16.05" customHeight="1" thickBot="1">
      <c r="B9" s="248" t="s">
        <v>1598</v>
      </c>
      <c r="C9" s="249"/>
      <c r="D9" s="250"/>
    </row>
    <row r="10" spans="2:4" ht="52.05" customHeight="1" thickTop="1" thickBot="1">
      <c r="B10" s="251"/>
      <c r="C10" s="252"/>
      <c r="D10" s="253"/>
    </row>
    <row r="11" spans="2:4" ht="12" customHeight="1"/>
    <row r="12" spans="2:4">
      <c r="B12" s="254" t="str">
        <f>IF(OR($D$3="",$C$6="",$B$8="",$D$8="",$B$10=""),"※色の付いている欄を入力してください。","")</f>
        <v>※色の付いている欄を入力してください。</v>
      </c>
      <c r="C12" s="254"/>
      <c r="D12" s="254"/>
    </row>
    <row r="13" spans="2:4"/>
  </sheetData>
  <sheetProtection algorithmName="SHA-512" hashValue="BMgcICaZE/4CNFKcmPn9npnzocfbl9HcwgzReyj2tx95QLIAcN9Uu1DbyzFBifgkmoq2JqD+KMhqb0jrooH4kQ==" saltValue="hD3/XkeQQKaYIGRTBUp1Hg==" spinCount="100000" sheet="1" selectLockedCells="1"/>
  <mergeCells count="9">
    <mergeCell ref="B9:D9"/>
    <mergeCell ref="B10:D10"/>
    <mergeCell ref="B12:D12"/>
    <mergeCell ref="B2:C2"/>
    <mergeCell ref="B3:C3"/>
    <mergeCell ref="B5:D5"/>
    <mergeCell ref="C6:D6"/>
    <mergeCell ref="B7:C7"/>
    <mergeCell ref="B8:C8"/>
  </mergeCells>
  <phoneticPr fontId="16"/>
  <conditionalFormatting sqref="B12:D12">
    <cfRule type="cellIs" dxfId="66" priority="1" operator="notEqual">
      <formula>""</formula>
    </cfRule>
  </conditionalFormatting>
  <conditionalFormatting sqref="D3 C6:D6 B8:D8 B10:D10">
    <cfRule type="cellIs" dxfId="65" priority="2" operator="equal">
      <formula>""</formula>
    </cfRule>
  </conditionalFormatting>
  <dataValidations count="5">
    <dataValidation imeMode="on" allowBlank="1" showInputMessage="1" showErrorMessage="1" promptTitle="連絡先住所" prompt="簡潔に市町村名から入力してください_x000a_マンション名、通り名などは不要です" sqref="B10:D10" xr:uid="{49758F07-7DB1-42BC-9FE1-E4BE1D9DA8CF}"/>
    <dataValidation imeMode="off" allowBlank="1" showInputMessage="1" showErrorMessage="1" sqref="D8" xr:uid="{3BA8BDF3-4150-49E5-B4FA-BE7B5066A13A}"/>
    <dataValidation type="textLength" imeMode="disabled" operator="equal" allowBlank="1" showInputMessage="1" showErrorMessage="1" errorTitle="入力エラー" error="ハイフンを除く半角数字7桁で入力してください" promptTitle="連絡先郵便番号" prompt="ハイフンを除く半角数字7桁で入力してください" sqref="B8:C8" xr:uid="{FC460C53-3666-46E4-B019-E9A6807CEBB7}">
      <formula1>7</formula1>
    </dataValidation>
    <dataValidation imeMode="on" allowBlank="1" showInputMessage="1" showErrorMessage="1" sqref="C6:D6" xr:uid="{6DD52E05-3F27-434D-9A34-BE0F3009856E}"/>
    <dataValidation type="list" imeMode="disabled" allowBlank="1" showInputMessage="1" showErrorMessage="1" errorTitle="入力エラー" error="リストから選択してください" promptTitle="団体名略称" prompt="リストから選択してください" sqref="D3" xr:uid="{492C46CE-EBAF-4CB5-8A9F-7263A9BFBE77}">
      <formula1>全大学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D6BE6-B9A7-4B5B-9560-B42A8FF02DB5}">
  <sheetPr>
    <pageSetUpPr fitToPage="1"/>
  </sheetPr>
  <dimension ref="A1:AH47"/>
  <sheetViews>
    <sheetView zoomScale="70" zoomScaleNormal="70" workbookViewId="0">
      <selection activeCell="C9" sqref="C9"/>
    </sheetView>
  </sheetViews>
  <sheetFormatPr defaultColWidth="0" defaultRowHeight="18" zeroHeight="1"/>
  <cols>
    <col min="1" max="1" width="8.88671875" style="54" customWidth="1"/>
    <col min="2" max="2" width="15.77734375" style="54" bestFit="1" customWidth="1"/>
    <col min="3" max="3" width="8.109375" style="54" customWidth="1"/>
    <col min="4" max="4" width="13.5546875" style="54" customWidth="1"/>
    <col min="5" max="5" width="10.5546875" style="54" customWidth="1"/>
    <col min="6" max="6" width="6.109375" style="54" bestFit="1" customWidth="1"/>
    <col min="7" max="7" width="18.109375" style="54" customWidth="1"/>
    <col min="8" max="8" width="5.44140625" style="54" bestFit="1" customWidth="1"/>
    <col min="9" max="13" width="4.109375" style="54" customWidth="1"/>
    <col min="14" max="14" width="13.44140625" style="54" bestFit="1" customWidth="1"/>
    <col min="15" max="15" width="8.109375" style="54" customWidth="1"/>
    <col min="16" max="16" width="13.5546875" style="54" customWidth="1"/>
    <col min="17" max="17" width="10.5546875" style="54" customWidth="1"/>
    <col min="18" max="18" width="6.109375" style="54" bestFit="1" customWidth="1"/>
    <col min="19" max="19" width="18.109375" style="54" customWidth="1"/>
    <col min="20" max="20" width="5.44140625" style="54" bestFit="1" customWidth="1"/>
    <col min="21" max="25" width="4.109375" style="54" customWidth="1"/>
    <col min="26" max="26" width="8.44140625" style="54" customWidth="1"/>
    <col min="27" max="34" width="8.88671875" style="54" hidden="1" customWidth="1"/>
    <col min="35" max="16384" width="0" style="54" hidden="1"/>
  </cols>
  <sheetData>
    <row r="1" spans="1:28" ht="22.8" thickBot="1">
      <c r="B1" s="290" t="str">
        <f>編集用!$D$2&amp;IF(申込書!$D$3="","",IF(INDEX(リスト!$F:$F,MATCH(申込書!$D$3,リスト!$A:$A,0))=1," 男子１部"," 男子２部"))</f>
        <v>第102回関西学生陸上競技対校選手権大会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</row>
    <row r="2" spans="1:28" ht="18.600000000000001" thickBot="1">
      <c r="B2" s="291" t="s">
        <v>3</v>
      </c>
      <c r="C2" s="285"/>
      <c r="D2" s="285"/>
      <c r="E2" s="285"/>
      <c r="F2" s="285"/>
      <c r="G2" s="101" t="s">
        <v>4</v>
      </c>
      <c r="H2" s="284" t="s">
        <v>1658</v>
      </c>
      <c r="I2" s="285"/>
      <c r="J2" s="285"/>
      <c r="K2" s="285"/>
      <c r="L2" s="293"/>
      <c r="M2" s="292" t="s">
        <v>5</v>
      </c>
      <c r="N2" s="292"/>
      <c r="O2" s="292"/>
      <c r="P2" s="284" t="s">
        <v>1</v>
      </c>
      <c r="Q2" s="285"/>
      <c r="R2" s="285"/>
      <c r="S2" s="285"/>
      <c r="T2" s="285"/>
      <c r="U2" s="285"/>
      <c r="V2" s="285"/>
      <c r="W2" s="285"/>
      <c r="X2" s="285"/>
      <c r="Y2" s="286"/>
    </row>
    <row r="3" spans="1:28" ht="19.2" thickTop="1" thickBot="1">
      <c r="A3" s="53"/>
      <c r="B3" s="278" t="str">
        <f>IF(申込書!$D$3="","",申込書!$D$3)</f>
        <v/>
      </c>
      <c r="C3" s="279"/>
      <c r="D3" s="279"/>
      <c r="E3" s="279"/>
      <c r="F3" s="279"/>
      <c r="G3" s="55" t="s">
        <v>6</v>
      </c>
      <c r="H3" s="287" t="str">
        <f>SUM($AA$9:$AA$44,$AB$21:$AB$44)&amp;"名"</f>
        <v>0名</v>
      </c>
      <c r="I3" s="288"/>
      <c r="J3" s="288"/>
      <c r="K3" s="288"/>
      <c r="L3" s="289"/>
      <c r="M3" s="280" t="str">
        <f>SUM($AB$12,$AB$18)&amp;"チーム ("&amp;COUNTA($O$9:$O$20)&amp;"名) "</f>
        <v xml:space="preserve">0チーム (0名) </v>
      </c>
      <c r="N3" s="280"/>
      <c r="O3" s="280"/>
      <c r="P3" s="281" t="str">
        <f>IF(申込書!$D$8="","",申込書!$D$8)</f>
        <v/>
      </c>
      <c r="Q3" s="282"/>
      <c r="R3" s="282"/>
      <c r="S3" s="282"/>
      <c r="T3" s="282"/>
      <c r="U3" s="282"/>
      <c r="V3" s="282"/>
      <c r="W3" s="282"/>
      <c r="X3" s="282"/>
      <c r="Y3" s="283"/>
    </row>
    <row r="4" spans="1:28" ht="18.600000000000001" thickBot="1">
      <c r="B4" s="291" t="s">
        <v>7</v>
      </c>
      <c r="C4" s="285"/>
      <c r="D4" s="285"/>
      <c r="E4" s="285"/>
      <c r="F4" s="285"/>
      <c r="G4" s="284" t="s">
        <v>0</v>
      </c>
      <c r="H4" s="285"/>
      <c r="I4" s="285"/>
      <c r="J4" s="285"/>
      <c r="K4" s="285"/>
      <c r="L4" s="285"/>
      <c r="M4" s="284" t="s">
        <v>2</v>
      </c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6"/>
    </row>
    <row r="5" spans="1:28" ht="19.2" thickTop="1" thickBot="1">
      <c r="A5" s="56"/>
      <c r="B5" s="299" t="str">
        <f>IF(申込書!$C$6="","",申込書!$C$6)</f>
        <v/>
      </c>
      <c r="C5" s="282"/>
      <c r="D5" s="282"/>
      <c r="E5" s="282"/>
      <c r="F5" s="57" t="s">
        <v>8</v>
      </c>
      <c r="G5" s="295" t="str">
        <f>IF(申込書!$B$8="","",申込書!$B$8)</f>
        <v/>
      </c>
      <c r="H5" s="296"/>
      <c r="I5" s="296"/>
      <c r="J5" s="296"/>
      <c r="K5" s="296"/>
      <c r="L5" s="296"/>
      <c r="M5" s="281" t="str">
        <f>IF(申込書!$B$10="","",申込書!$B$10)</f>
        <v/>
      </c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3"/>
      <c r="Z5" s="56"/>
    </row>
    <row r="6" spans="1:28" ht="18.600000000000001" thickBot="1">
      <c r="A6" s="58"/>
      <c r="Z6" s="58"/>
    </row>
    <row r="7" spans="1:28">
      <c r="A7" s="58"/>
      <c r="B7" s="297" t="s">
        <v>1674</v>
      </c>
      <c r="C7" s="276" t="s">
        <v>9</v>
      </c>
      <c r="D7" s="268" t="s">
        <v>1654</v>
      </c>
      <c r="E7" s="268" t="s">
        <v>10</v>
      </c>
      <c r="F7" s="268" t="s">
        <v>1655</v>
      </c>
      <c r="G7" s="268" t="s">
        <v>1659</v>
      </c>
      <c r="H7" s="268" t="s">
        <v>2433</v>
      </c>
      <c r="I7" s="300" t="s">
        <v>11</v>
      </c>
      <c r="J7" s="300"/>
      <c r="K7" s="300"/>
      <c r="L7" s="300"/>
      <c r="M7" s="301"/>
      <c r="N7" s="274" t="s">
        <v>1674</v>
      </c>
      <c r="O7" s="276" t="s">
        <v>9</v>
      </c>
      <c r="P7" s="268" t="s">
        <v>1654</v>
      </c>
      <c r="Q7" s="268" t="s">
        <v>10</v>
      </c>
      <c r="R7" s="268" t="s">
        <v>1655</v>
      </c>
      <c r="S7" s="268" t="s">
        <v>1659</v>
      </c>
      <c r="T7" s="268" t="s">
        <v>2433</v>
      </c>
      <c r="U7" s="300" t="s">
        <v>11</v>
      </c>
      <c r="V7" s="300"/>
      <c r="W7" s="300"/>
      <c r="X7" s="300"/>
      <c r="Y7" s="301"/>
      <c r="Z7" s="58"/>
    </row>
    <row r="8" spans="1:28" ht="18.600000000000001" thickBot="1">
      <c r="A8" s="53"/>
      <c r="B8" s="298"/>
      <c r="C8" s="277"/>
      <c r="D8" s="269"/>
      <c r="E8" s="269"/>
      <c r="F8" s="269"/>
      <c r="G8" s="269"/>
      <c r="H8" s="269"/>
      <c r="I8" s="302"/>
      <c r="J8" s="302"/>
      <c r="K8" s="302"/>
      <c r="L8" s="302"/>
      <c r="M8" s="303"/>
      <c r="N8" s="275"/>
      <c r="O8" s="277"/>
      <c r="P8" s="269"/>
      <c r="Q8" s="269"/>
      <c r="R8" s="269"/>
      <c r="S8" s="269"/>
      <c r="T8" s="269"/>
      <c r="U8" s="302"/>
      <c r="V8" s="302"/>
      <c r="W8" s="302"/>
      <c r="X8" s="302"/>
      <c r="Y8" s="303"/>
      <c r="AA8" s="294" t="s">
        <v>12</v>
      </c>
      <c r="AB8" s="294"/>
    </row>
    <row r="9" spans="1:28" ht="19.2" thickTop="1" thickBot="1">
      <c r="B9" s="312" t="s">
        <v>1660</v>
      </c>
      <c r="C9" s="87"/>
      <c r="D9" s="98" t="str">
        <f>IF($C9="","",INDEX(男子登録情報!$D:$D,MATCH($C9,男子登録情報!$A:$A,0)))</f>
        <v/>
      </c>
      <c r="E9" s="98" t="str">
        <f>IF($C9="","",INDEX(男子登録情報!$E:$E,MATCH($C9,男子登録情報!$A:$A,0)))</f>
        <v/>
      </c>
      <c r="F9" s="98" t="str">
        <f>IF($C9="","",IF(INDEX(男子登録情報!$G:$G,MATCH($C9,男子登録情報!$A:$A,0))=0,"",INDEX(男子登録情報!$G:$G,MATCH($C9,男子登録情報!$A:$A,0))))</f>
        <v/>
      </c>
      <c r="G9" s="102" t="str">
        <f>IF($C9="","",INDEX(男子登録情報!$C:$C,MATCH($C9,男子登録情報!$A:$A,0)))</f>
        <v/>
      </c>
      <c r="H9" s="174"/>
      <c r="I9" s="103"/>
      <c r="J9" s="104"/>
      <c r="K9" s="105"/>
      <c r="L9" s="106" t="s">
        <v>13</v>
      </c>
      <c r="M9" s="107"/>
      <c r="N9" s="313" t="s">
        <v>1672</v>
      </c>
      <c r="O9" s="87"/>
      <c r="P9" s="98" t="str">
        <f>IF($O9="","",INDEX(男子登録情報!$D:$D,MATCH($O9,男子登録情報!$A:$A,0)))</f>
        <v/>
      </c>
      <c r="Q9" s="98" t="str">
        <f>IF($O9="","",INDEX(男子登録情報!$E:$E,MATCH($O9,男子登録情報!$A:$A,0)))</f>
        <v/>
      </c>
      <c r="R9" s="98" t="str">
        <f>IF($O9="","",IF(INDEX(男子登録情報!$G:$G,MATCH($O9,男子登録情報!$A:$A,0))=0,"",INDEX(男子登録情報!$G:$G,MATCH($O9,男子登録情報!$A:$A,0))))</f>
        <v/>
      </c>
      <c r="S9" s="102" t="str">
        <f>IF($O9="","",INDEX(男子登録情報!$C:$C,MATCH($O9,男子登録情報!$A:$A,0)))</f>
        <v/>
      </c>
      <c r="T9" s="270"/>
      <c r="U9" s="315"/>
      <c r="V9" s="304"/>
      <c r="W9" s="306"/>
      <c r="X9" s="308" t="s">
        <v>13</v>
      </c>
      <c r="Y9" s="310"/>
      <c r="AA9" s="54">
        <f>IF($C9="",0,1)</f>
        <v>0</v>
      </c>
    </row>
    <row r="10" spans="1:28" ht="18.600000000000001" thickBot="1">
      <c r="B10" s="312"/>
      <c r="C10" s="66"/>
      <c r="D10" s="96" t="str">
        <f>IF($C10="","",INDEX(男子登録情報!$D:$D,MATCH($C10,男子登録情報!$A:$A,0)))</f>
        <v/>
      </c>
      <c r="E10" s="96" t="str">
        <f>IF($C10="","",INDEX(男子登録情報!$E:$E,MATCH($C10,男子登録情報!$A:$A,0)))</f>
        <v/>
      </c>
      <c r="F10" s="98" t="str">
        <f>IF($C10="","",IF(INDEX(男子登録情報!$G:$G,MATCH($C10,男子登録情報!$A:$A,0))=0,"",INDEX(男子登録情報!$G:$G,MATCH($C10,男子登録情報!$A:$A,0))))</f>
        <v/>
      </c>
      <c r="G10" s="67" t="str">
        <f>IF($C10="","",INDEX(男子登録情報!$C:$C,MATCH($C10,男子登録情報!$A:$A,0)))</f>
        <v/>
      </c>
      <c r="H10" s="175"/>
      <c r="I10" s="68"/>
      <c r="J10" s="69"/>
      <c r="K10" s="70"/>
      <c r="L10" s="71" t="s">
        <v>13</v>
      </c>
      <c r="M10" s="72"/>
      <c r="N10" s="313"/>
      <c r="O10" s="66"/>
      <c r="P10" s="96" t="str">
        <f>IF($O10="","",INDEX(男子登録情報!$D:$D,MATCH($O10,男子登録情報!$A:$A,0)))</f>
        <v/>
      </c>
      <c r="Q10" s="96" t="str">
        <f>IF($O10="","",INDEX(男子登録情報!$E:$E,MATCH($O10,男子登録情報!$A:$A,0)))</f>
        <v/>
      </c>
      <c r="R10" s="96" t="str">
        <f>IF($O10="","",IF(INDEX(男子登録情報!$G:$G,MATCH($O10,男子登録情報!$A:$A,0))=0,"",INDEX(男子登録情報!$G:$G,MATCH($O10,男子登録情報!$A:$A,0))))</f>
        <v/>
      </c>
      <c r="S10" s="67" t="str">
        <f>IF($O10="","",INDEX(男子登録情報!$C:$C,MATCH($O10,男子登録情報!$A:$A,0)))</f>
        <v/>
      </c>
      <c r="T10" s="271"/>
      <c r="U10" s="316"/>
      <c r="V10" s="305"/>
      <c r="W10" s="307"/>
      <c r="X10" s="309"/>
      <c r="Y10" s="311"/>
      <c r="AA10" s="54">
        <f t="shared" ref="AA10:AA44" si="0">IF($C10="",0,1)</f>
        <v>0</v>
      </c>
    </row>
    <row r="11" spans="1:28" ht="18.600000000000001" thickBot="1">
      <c r="B11" s="312"/>
      <c r="C11" s="197"/>
      <c r="D11" s="198" t="str">
        <f>IF($C11="","",INDEX(男子登録情報!$D:$D,MATCH($C11,男子登録情報!$A:$A,0)))</f>
        <v/>
      </c>
      <c r="E11" s="198" t="str">
        <f>IF($C11="","",INDEX(男子登録情報!$E:$E,MATCH($C11,男子登録情報!$A:$A,0)))</f>
        <v/>
      </c>
      <c r="F11" s="199" t="str">
        <f>IF($C11="","",IF(INDEX(男子登録情報!$G:$G,MATCH($C11,男子登録情報!$A:$A,0))=0,"",INDEX(男子登録情報!$G:$G,MATCH($C11,男子登録情報!$A:$A,0))))</f>
        <v/>
      </c>
      <c r="G11" s="200" t="str">
        <f>IF($C11="","",INDEX(男子登録情報!$C:$C,MATCH($C11,男子登録情報!$A:$A,0)))</f>
        <v/>
      </c>
      <c r="H11" s="201"/>
      <c r="I11" s="202"/>
      <c r="J11" s="203"/>
      <c r="K11" s="204"/>
      <c r="L11" s="205" t="s">
        <v>13</v>
      </c>
      <c r="M11" s="206"/>
      <c r="N11" s="313"/>
      <c r="O11" s="66"/>
      <c r="P11" s="96" t="str">
        <f>IF($O11="","",INDEX(男子登録情報!$D:$D,MATCH($O11,男子登録情報!$A:$A,0)))</f>
        <v/>
      </c>
      <c r="Q11" s="96" t="str">
        <f>IF($O11="","",INDEX(男子登録情報!$E:$E,MATCH($O11,男子登録情報!$A:$A,0)))</f>
        <v/>
      </c>
      <c r="R11" s="96" t="str">
        <f>IF($O11="","",IF(INDEX(男子登録情報!$G:$G,MATCH($O11,男子登録情報!$A:$A,0))=0,"",INDEX(男子登録情報!$G:$G,MATCH($O11,男子登録情報!$A:$A,0))))</f>
        <v/>
      </c>
      <c r="S11" s="67" t="str">
        <f>IF($O11="","",INDEX(男子登録情報!$C:$C,MATCH($O11,男子登録情報!$A:$A,0)))</f>
        <v/>
      </c>
      <c r="T11" s="271"/>
      <c r="U11" s="316"/>
      <c r="V11" s="305"/>
      <c r="W11" s="307"/>
      <c r="X11" s="309"/>
      <c r="Y11" s="311"/>
      <c r="AA11" s="54">
        <f t="shared" si="0"/>
        <v>0</v>
      </c>
    </row>
    <row r="12" spans="1:28" ht="18.600000000000001" thickBot="1">
      <c r="B12" s="317" t="s">
        <v>1661</v>
      </c>
      <c r="C12" s="80"/>
      <c r="D12" s="95" t="str">
        <f>IF($C12="","",INDEX(男子登録情報!$D:$D,MATCH($C12,男子登録情報!$A:$A,0)))</f>
        <v/>
      </c>
      <c r="E12" s="95" t="str">
        <f>IF($C12="","",INDEX(男子登録情報!$E:$E,MATCH($C12,男子登録情報!$A:$A,0)))</f>
        <v/>
      </c>
      <c r="F12" s="95" t="str">
        <f>IF($C12="","",IF(INDEX(男子登録情報!$G:$G,MATCH($C12,男子登録情報!$A:$A,0))=0,"",INDEX(男子登録情報!$G:$G,MATCH($C12,男子登録情報!$A:$A,0))))</f>
        <v/>
      </c>
      <c r="G12" s="81" t="str">
        <f>IF($C12="","",INDEX(男子登録情報!$C:$C,MATCH($C12,男子登録情報!$A:$A,0)))</f>
        <v/>
      </c>
      <c r="H12" s="177"/>
      <c r="I12" s="82"/>
      <c r="J12" s="83"/>
      <c r="K12" s="84"/>
      <c r="L12" s="85" t="s">
        <v>13</v>
      </c>
      <c r="M12" s="86"/>
      <c r="N12" s="313"/>
      <c r="O12" s="66"/>
      <c r="P12" s="96" t="str">
        <f>IF($O12="","",INDEX(男子登録情報!$D:$D,MATCH($O12,男子登録情報!$A:$A,0)))</f>
        <v/>
      </c>
      <c r="Q12" s="96" t="str">
        <f>IF($O12="","",INDEX(男子登録情報!$E:$E,MATCH($O12,男子登録情報!$A:$A,0)))</f>
        <v/>
      </c>
      <c r="R12" s="96" t="str">
        <f>IF($O12="","",IF(INDEX(男子登録情報!$G:$G,MATCH($O12,男子登録情報!$A:$A,0))=0,"",INDEX(男子登録情報!$G:$G,MATCH($O12,男子登録情報!$A:$A,0))))</f>
        <v/>
      </c>
      <c r="S12" s="67" t="str">
        <f>IF($O12="","",INDEX(男子登録情報!$C:$C,MATCH($O12,男子登録情報!$A:$A,0)))</f>
        <v/>
      </c>
      <c r="T12" s="271"/>
      <c r="U12" s="316"/>
      <c r="V12" s="305"/>
      <c r="W12" s="307"/>
      <c r="X12" s="309"/>
      <c r="Y12" s="311"/>
      <c r="AA12" s="54">
        <f t="shared" si="0"/>
        <v>0</v>
      </c>
      <c r="AB12" s="54">
        <f>IF($O12="",0,1)</f>
        <v>0</v>
      </c>
    </row>
    <row r="13" spans="1:28" ht="18.600000000000001" thickBot="1">
      <c r="B13" s="312"/>
      <c r="C13" s="66"/>
      <c r="D13" s="96" t="str">
        <f>IF($C13="","",INDEX(男子登録情報!$D:$D,MATCH($C13,男子登録情報!$A:$A,0)))</f>
        <v/>
      </c>
      <c r="E13" s="96" t="str">
        <f>IF($C13="","",INDEX(男子登録情報!$E:$E,MATCH($C13,男子登録情報!$A:$A,0)))</f>
        <v/>
      </c>
      <c r="F13" s="98" t="str">
        <f>IF($C13="","",IF(INDEX(男子登録情報!$G:$G,MATCH($C13,男子登録情報!$A:$A,0))=0,"",INDEX(男子登録情報!$G:$G,MATCH($C13,男子登録情報!$A:$A,0))))</f>
        <v/>
      </c>
      <c r="G13" s="67" t="str">
        <f>IF($C13="","",INDEX(男子登録情報!$C:$C,MATCH($C13,男子登録情報!$A:$A,0)))</f>
        <v/>
      </c>
      <c r="H13" s="175"/>
      <c r="I13" s="68"/>
      <c r="J13" s="69"/>
      <c r="K13" s="70"/>
      <c r="L13" s="71" t="s">
        <v>13</v>
      </c>
      <c r="M13" s="72"/>
      <c r="N13" s="313"/>
      <c r="O13" s="66"/>
      <c r="P13" s="96" t="str">
        <f>IF($O13="","",INDEX(男子登録情報!$D:$D,MATCH($O13,男子登録情報!$A:$A,0)))</f>
        <v/>
      </c>
      <c r="Q13" s="96" t="str">
        <f>IF($O13="","",INDEX(男子登録情報!$E:$E,MATCH($O13,男子登録情報!$A:$A,0)))</f>
        <v/>
      </c>
      <c r="R13" s="96" t="str">
        <f>IF($O13="","",IF(INDEX(男子登録情報!$G:$G,MATCH($O13,男子登録情報!$A:$A,0))=0,"",INDEX(男子登録情報!$G:$G,MATCH($O13,男子登録情報!$A:$A,0))))</f>
        <v/>
      </c>
      <c r="S13" s="67" t="str">
        <f>IF($O13="","",INDEX(男子登録情報!$C:$C,MATCH($O13,男子登録情報!$A:$A,0)))</f>
        <v/>
      </c>
      <c r="T13" s="271"/>
      <c r="U13" s="316"/>
      <c r="V13" s="305"/>
      <c r="W13" s="307"/>
      <c r="X13" s="309"/>
      <c r="Y13" s="311"/>
      <c r="AA13" s="54">
        <f t="shared" si="0"/>
        <v>0</v>
      </c>
    </row>
    <row r="14" spans="1:28" ht="18.600000000000001" thickBot="1">
      <c r="B14" s="318"/>
      <c r="C14" s="73"/>
      <c r="D14" s="94" t="str">
        <f>IF($C14="","",INDEX(男子登録情報!$D:$D,MATCH($C14,男子登録情報!$A:$A,0)))</f>
        <v/>
      </c>
      <c r="E14" s="94" t="str">
        <f>IF($C14="","",INDEX(男子登録情報!$E:$E,MATCH($C14,男子登録情報!$A:$A,0)))</f>
        <v/>
      </c>
      <c r="F14" s="187" t="str">
        <f>IF($C14="","",IF(INDEX(男子登録情報!$G:$G,MATCH($C14,男子登録情報!$A:$A,0))=0,"",INDEX(男子登録情報!$G:$G,MATCH($C14,男子登録情報!$A:$A,0))))</f>
        <v/>
      </c>
      <c r="G14" s="74" t="str">
        <f>IF($C14="","",INDEX(男子登録情報!$C:$C,MATCH($C14,男子登録情報!$A:$A,0)))</f>
        <v/>
      </c>
      <c r="H14" s="176"/>
      <c r="I14" s="75"/>
      <c r="J14" s="76"/>
      <c r="K14" s="77"/>
      <c r="L14" s="78" t="s">
        <v>13</v>
      </c>
      <c r="M14" s="79"/>
      <c r="N14" s="314"/>
      <c r="O14" s="73"/>
      <c r="P14" s="94" t="str">
        <f>IF($O14="","",INDEX(男子登録情報!$D:$D,MATCH($O14,男子登録情報!$A:$A,0)))</f>
        <v/>
      </c>
      <c r="Q14" s="94" t="str">
        <f>IF($O14="","",INDEX(男子登録情報!$E:$E,MATCH($O14,男子登録情報!$A:$A,0)))</f>
        <v/>
      </c>
      <c r="R14" s="94" t="str">
        <f>IF($O14="","",IF(INDEX(男子登録情報!$G:$G,MATCH($O14,男子登録情報!$A:$A,0))=0,"",INDEX(男子登録情報!$G:$G,MATCH($O14,男子登録情報!$A:$A,0))))</f>
        <v/>
      </c>
      <c r="S14" s="74" t="str">
        <f>IF($O14="","",INDEX(男子登録情報!$C:$C,MATCH($O14,男子登録情報!$A:$A,0)))</f>
        <v/>
      </c>
      <c r="T14" s="272"/>
      <c r="U14" s="316"/>
      <c r="V14" s="305"/>
      <c r="W14" s="307"/>
      <c r="X14" s="309"/>
      <c r="Y14" s="311"/>
      <c r="AA14" s="54">
        <f t="shared" si="0"/>
        <v>0</v>
      </c>
    </row>
    <row r="15" spans="1:28" ht="18.600000000000001" thickBot="1">
      <c r="B15" s="312" t="s">
        <v>1662</v>
      </c>
      <c r="C15" s="87"/>
      <c r="D15" s="98" t="str">
        <f>IF($C15="","",INDEX(男子登録情報!$D:$D,MATCH($C15,男子登録情報!$A:$A,0)))</f>
        <v/>
      </c>
      <c r="E15" s="98" t="str">
        <f>IF($C15="","",INDEX(男子登録情報!$E:$E,MATCH($C15,男子登録情報!$A:$A,0)))</f>
        <v/>
      </c>
      <c r="F15" s="98" t="str">
        <f>IF($C15="","",IF(INDEX(男子登録情報!$G:$G,MATCH($C15,男子登録情報!$A:$A,0))=0,"",INDEX(男子登録情報!$G:$G,MATCH($C15,男子登録情報!$A:$A,0))))</f>
        <v/>
      </c>
      <c r="G15" s="102" t="str">
        <f>IF($C15="","",INDEX(男子登録情報!$C:$C,MATCH($C15,男子登録情報!$A:$A,0)))</f>
        <v/>
      </c>
      <c r="H15" s="174"/>
      <c r="I15" s="103"/>
      <c r="J15" s="104"/>
      <c r="K15" s="105"/>
      <c r="L15" s="106" t="s">
        <v>13</v>
      </c>
      <c r="M15" s="107"/>
      <c r="N15" s="319" t="s">
        <v>1673</v>
      </c>
      <c r="O15" s="80"/>
      <c r="P15" s="98" t="str">
        <f>IF($O15="","",INDEX(男子登録情報!$D:$D,MATCH($O15,男子登録情報!$A:$A,0)))</f>
        <v/>
      </c>
      <c r="Q15" s="98" t="str">
        <f>IF($O15="","",INDEX(男子登録情報!$E:$E,MATCH($O15,男子登録情報!$A:$A,0)))</f>
        <v/>
      </c>
      <c r="R15" s="98" t="str">
        <f>IF($O15="","",IF(INDEX(男子登録情報!$G:$G,MATCH($O15,男子登録情報!$A:$A,0))=0,"",INDEX(男子登録情報!$G:$G,MATCH($O15,男子登録情報!$A:$A,0))))</f>
        <v/>
      </c>
      <c r="S15" s="81" t="str">
        <f>IF($O15="","",INDEX(男子登録情報!$C:$C,MATCH($O15,男子登録情報!$A:$A,0)))</f>
        <v/>
      </c>
      <c r="T15" s="273"/>
      <c r="U15" s="323"/>
      <c r="V15" s="309" t="s">
        <v>14</v>
      </c>
      <c r="W15" s="307"/>
      <c r="X15" s="309" t="s">
        <v>13</v>
      </c>
      <c r="Y15" s="311"/>
      <c r="AA15" s="54">
        <f t="shared" si="0"/>
        <v>0</v>
      </c>
    </row>
    <row r="16" spans="1:28" ht="18.600000000000001" thickBot="1">
      <c r="B16" s="312"/>
      <c r="C16" s="66"/>
      <c r="D16" s="96" t="str">
        <f>IF($C16="","",INDEX(男子登録情報!$D:$D,MATCH($C16,男子登録情報!$A:$A,0)))</f>
        <v/>
      </c>
      <c r="E16" s="96" t="str">
        <f>IF($C16="","",INDEX(男子登録情報!$E:$E,MATCH($C16,男子登録情報!$A:$A,0)))</f>
        <v/>
      </c>
      <c r="F16" s="98" t="str">
        <f>IF($C16="","",IF(INDEX(男子登録情報!$G:$G,MATCH($C16,男子登録情報!$A:$A,0))=0,"",INDEX(男子登録情報!$G:$G,MATCH($C16,男子登録情報!$A:$A,0))))</f>
        <v/>
      </c>
      <c r="G16" s="67" t="str">
        <f>IF($C16="","",INDEX(男子登録情報!$C:$C,MATCH($C16,男子登録情報!$A:$A,0)))</f>
        <v/>
      </c>
      <c r="H16" s="175"/>
      <c r="I16" s="68"/>
      <c r="J16" s="69"/>
      <c r="K16" s="70"/>
      <c r="L16" s="71" t="s">
        <v>13</v>
      </c>
      <c r="M16" s="72"/>
      <c r="N16" s="313"/>
      <c r="O16" s="66"/>
      <c r="P16" s="96" t="str">
        <f>IF($O16="","",INDEX(男子登録情報!$D:$D,MATCH($O16,男子登録情報!$A:$A,0)))</f>
        <v/>
      </c>
      <c r="Q16" s="96" t="str">
        <f>IF($O16="","",INDEX(男子登録情報!$E:$E,MATCH($O16,男子登録情報!$A:$A,0)))</f>
        <v/>
      </c>
      <c r="R16" s="96" t="str">
        <f>IF($O16="","",IF(INDEX(男子登録情報!$G:$G,MATCH($O16,男子登録情報!$A:$A,0))=0,"",INDEX(男子登録情報!$G:$G,MATCH($O16,男子登録情報!$A:$A,0))))</f>
        <v/>
      </c>
      <c r="S16" s="67" t="str">
        <f>IF($O16="","",INDEX(男子登録情報!$C:$C,MATCH($O16,男子登録情報!$A:$A,0)))</f>
        <v/>
      </c>
      <c r="T16" s="271"/>
      <c r="U16" s="323"/>
      <c r="V16" s="309"/>
      <c r="W16" s="307"/>
      <c r="X16" s="309"/>
      <c r="Y16" s="311"/>
      <c r="AA16" s="54">
        <f t="shared" si="0"/>
        <v>0</v>
      </c>
    </row>
    <row r="17" spans="2:28" ht="18.600000000000001" thickBot="1">
      <c r="B17" s="312"/>
      <c r="C17" s="197"/>
      <c r="D17" s="198" t="str">
        <f>IF($C17="","",INDEX(男子登録情報!$D:$D,MATCH($C17,男子登録情報!$A:$A,0)))</f>
        <v/>
      </c>
      <c r="E17" s="198" t="str">
        <f>IF($C17="","",INDEX(男子登録情報!$E:$E,MATCH($C17,男子登録情報!$A:$A,0)))</f>
        <v/>
      </c>
      <c r="F17" s="199" t="str">
        <f>IF($C17="","",IF(INDEX(男子登録情報!$G:$G,MATCH($C17,男子登録情報!$A:$A,0))=0,"",INDEX(男子登録情報!$G:$G,MATCH($C17,男子登録情報!$A:$A,0))))</f>
        <v/>
      </c>
      <c r="G17" s="200" t="str">
        <f>IF($C17="","",INDEX(男子登録情報!$C:$C,MATCH($C17,男子登録情報!$A:$A,0)))</f>
        <v/>
      </c>
      <c r="H17" s="201"/>
      <c r="I17" s="202"/>
      <c r="J17" s="203"/>
      <c r="K17" s="204"/>
      <c r="L17" s="205" t="s">
        <v>13</v>
      </c>
      <c r="M17" s="206"/>
      <c r="N17" s="313"/>
      <c r="O17" s="87"/>
      <c r="P17" s="96" t="str">
        <f>IF($O17="","",INDEX(男子登録情報!$D:$D,MATCH($O17,男子登録情報!$A:$A,0)))</f>
        <v/>
      </c>
      <c r="Q17" s="96" t="str">
        <f>IF($O17="","",INDEX(男子登録情報!$E:$E,MATCH($O17,男子登録情報!$A:$A,0)))</f>
        <v/>
      </c>
      <c r="R17" s="96" t="str">
        <f>IF($O17="","",IF(INDEX(男子登録情報!$G:$G,MATCH($O17,男子登録情報!$A:$A,0))=0,"",INDEX(男子登録情報!$G:$G,MATCH($O17,男子登録情報!$A:$A,0))))</f>
        <v/>
      </c>
      <c r="S17" s="67" t="str">
        <f>IF($O17="","",INDEX(男子登録情報!$C:$C,MATCH($O17,男子登録情報!$A:$A,0)))</f>
        <v/>
      </c>
      <c r="T17" s="271"/>
      <c r="U17" s="323"/>
      <c r="V17" s="309"/>
      <c r="W17" s="307"/>
      <c r="X17" s="309"/>
      <c r="Y17" s="311"/>
      <c r="AA17" s="54">
        <f t="shared" si="0"/>
        <v>0</v>
      </c>
    </row>
    <row r="18" spans="2:28" ht="18.600000000000001" thickBot="1">
      <c r="B18" s="317" t="s">
        <v>1663</v>
      </c>
      <c r="C18" s="80"/>
      <c r="D18" s="95" t="str">
        <f>IF($C18="","",INDEX(男子登録情報!$D:$D,MATCH($C18,男子登録情報!$A:$A,0)))</f>
        <v/>
      </c>
      <c r="E18" s="95" t="str">
        <f>IF($C18="","",INDEX(男子登録情報!$E:$E,MATCH($C18,男子登録情報!$A:$A,0)))</f>
        <v/>
      </c>
      <c r="F18" s="95" t="str">
        <f>IF($C18="","",IF(INDEX(男子登録情報!$G:$G,MATCH($C18,男子登録情報!$A:$A,0))=0,"",INDEX(男子登録情報!$G:$G,MATCH($C18,男子登録情報!$A:$A,0))))</f>
        <v/>
      </c>
      <c r="G18" s="81" t="str">
        <f>IF($C18="","",INDEX(男子登録情報!$C:$C,MATCH($C18,男子登録情報!$A:$A,0)))</f>
        <v/>
      </c>
      <c r="H18" s="177"/>
      <c r="I18" s="88"/>
      <c r="J18" s="85" t="s">
        <v>14</v>
      </c>
      <c r="K18" s="84"/>
      <c r="L18" s="85" t="s">
        <v>13</v>
      </c>
      <c r="M18" s="86"/>
      <c r="N18" s="313"/>
      <c r="O18" s="87"/>
      <c r="P18" s="96" t="str">
        <f>IF($O18="","",INDEX(男子登録情報!$D:$D,MATCH($O18,男子登録情報!$A:$A,0)))</f>
        <v/>
      </c>
      <c r="Q18" s="96" t="str">
        <f>IF($O18="","",INDEX(男子登録情報!$E:$E,MATCH($O18,男子登録情報!$A:$A,0)))</f>
        <v/>
      </c>
      <c r="R18" s="96" t="str">
        <f>IF($O18="","",IF(INDEX(男子登録情報!$G:$G,MATCH($O18,男子登録情報!$A:$A,0))=0,"",INDEX(男子登録情報!$G:$G,MATCH($O18,男子登録情報!$A:$A,0))))</f>
        <v/>
      </c>
      <c r="S18" s="67" t="str">
        <f>IF($O18="","",INDEX(男子登録情報!$C:$C,MATCH($O18,男子登録情報!$A:$A,0)))</f>
        <v/>
      </c>
      <c r="T18" s="271"/>
      <c r="U18" s="323"/>
      <c r="V18" s="309"/>
      <c r="W18" s="307"/>
      <c r="X18" s="309"/>
      <c r="Y18" s="311"/>
      <c r="AA18" s="54">
        <f t="shared" si="0"/>
        <v>0</v>
      </c>
      <c r="AB18" s="54">
        <f>IF($O18="",0,1)</f>
        <v>0</v>
      </c>
    </row>
    <row r="19" spans="2:28" ht="18.600000000000001" thickBot="1">
      <c r="B19" s="312"/>
      <c r="C19" s="66"/>
      <c r="D19" s="96" t="str">
        <f>IF($C19="","",INDEX(男子登録情報!$D:$D,MATCH($C19,男子登録情報!$A:$A,0)))</f>
        <v/>
      </c>
      <c r="E19" s="96" t="str">
        <f>IF($C19="","",INDEX(男子登録情報!$E:$E,MATCH($C19,男子登録情報!$A:$A,0)))</f>
        <v/>
      </c>
      <c r="F19" s="98" t="str">
        <f>IF($C19="","",IF(INDEX(男子登録情報!$G:$G,MATCH($C19,男子登録情報!$A:$A,0))=0,"",INDEX(男子登録情報!$G:$G,MATCH($C19,男子登録情報!$A:$A,0))))</f>
        <v/>
      </c>
      <c r="G19" s="67" t="str">
        <f>IF($C19="","",INDEX(男子登録情報!$C:$C,MATCH($C19,男子登録情報!$A:$A,0)))</f>
        <v/>
      </c>
      <c r="H19" s="175"/>
      <c r="I19" s="89"/>
      <c r="J19" s="71" t="s">
        <v>14</v>
      </c>
      <c r="K19" s="70"/>
      <c r="L19" s="71" t="s">
        <v>13</v>
      </c>
      <c r="M19" s="72"/>
      <c r="N19" s="313"/>
      <c r="O19" s="87"/>
      <c r="P19" s="96" t="str">
        <f>IF($O19="","",INDEX(男子登録情報!$D:$D,MATCH($O19,男子登録情報!$A:$A,0)))</f>
        <v/>
      </c>
      <c r="Q19" s="96" t="str">
        <f>IF($O19="","",INDEX(男子登録情報!$E:$E,MATCH($O19,男子登録情報!$A:$A,0)))</f>
        <v/>
      </c>
      <c r="R19" s="96" t="str">
        <f>IF($O19="","",IF(INDEX(男子登録情報!$G:$G,MATCH($O19,男子登録情報!$A:$A,0))=0,"",INDEX(男子登録情報!$G:$G,MATCH($O19,男子登録情報!$A:$A,0))))</f>
        <v/>
      </c>
      <c r="S19" s="67" t="str">
        <f>IF($O19="","",INDEX(男子登録情報!$C:$C,MATCH($O19,男子登録情報!$A:$A,0)))</f>
        <v/>
      </c>
      <c r="T19" s="271"/>
      <c r="U19" s="323"/>
      <c r="V19" s="309"/>
      <c r="W19" s="307"/>
      <c r="X19" s="309"/>
      <c r="Y19" s="311"/>
      <c r="AA19" s="54">
        <f t="shared" si="0"/>
        <v>0</v>
      </c>
    </row>
    <row r="20" spans="2:28" ht="18.600000000000001" thickBot="1">
      <c r="B20" s="318"/>
      <c r="C20" s="73"/>
      <c r="D20" s="94" t="str">
        <f>IF($C20="","",INDEX(男子登録情報!$D:$D,MATCH($C20,男子登録情報!$A:$A,0)))</f>
        <v/>
      </c>
      <c r="E20" s="94" t="str">
        <f>IF($C20="","",INDEX(男子登録情報!$E:$E,MATCH($C20,男子登録情報!$A:$A,0)))</f>
        <v/>
      </c>
      <c r="F20" s="187" t="str">
        <f>IF($C20="","",IF(INDEX(男子登録情報!$G:$G,MATCH($C20,男子登録情報!$A:$A,0))=0,"",INDEX(男子登録情報!$G:$G,MATCH($C20,男子登録情報!$A:$A,0))))</f>
        <v/>
      </c>
      <c r="G20" s="74" t="str">
        <f>IF($C20="","",INDEX(男子登録情報!$C:$C,MATCH($C20,男子登録情報!$A:$A,0)))</f>
        <v/>
      </c>
      <c r="H20" s="176"/>
      <c r="I20" s="90"/>
      <c r="J20" s="78" t="s">
        <v>14</v>
      </c>
      <c r="K20" s="77"/>
      <c r="L20" s="78" t="s">
        <v>13</v>
      </c>
      <c r="M20" s="79"/>
      <c r="N20" s="314"/>
      <c r="O20" s="66"/>
      <c r="P20" s="94" t="str">
        <f>IF($O20="","",INDEX(男子登録情報!$D:$D,MATCH($O20,男子登録情報!$A:$A,0)))</f>
        <v/>
      </c>
      <c r="Q20" s="94" t="str">
        <f>IF($O20="","",INDEX(男子登録情報!$E:$E,MATCH($O20,男子登録情報!$A:$A,0)))</f>
        <v/>
      </c>
      <c r="R20" s="94" t="str">
        <f>IF($O20="","",IF(INDEX(男子登録情報!$G:$G,MATCH($O20,男子登録情報!$A:$A,0))=0,"",INDEX(男子登録情報!$G:$G,MATCH($O20,男子登録情報!$A:$A,0))))</f>
        <v/>
      </c>
      <c r="S20" s="74" t="str">
        <f>IF($O20="","",INDEX(男子登録情報!$C:$C,MATCH($O20,男子登録情報!$A:$A,0)))</f>
        <v/>
      </c>
      <c r="T20" s="272"/>
      <c r="U20" s="323"/>
      <c r="V20" s="309"/>
      <c r="W20" s="307"/>
      <c r="X20" s="309"/>
      <c r="Y20" s="311"/>
      <c r="AA20" s="54">
        <f t="shared" si="0"/>
        <v>0</v>
      </c>
    </row>
    <row r="21" spans="2:28">
      <c r="B21" s="317" t="s">
        <v>1664</v>
      </c>
      <c r="C21" s="80"/>
      <c r="D21" s="95" t="str">
        <f>IF($C21="","",INDEX(男子登録情報!$D:$D,MATCH($C21,男子登録情報!$A:$A,0)))</f>
        <v/>
      </c>
      <c r="E21" s="95" t="str">
        <f>IF($C21="","",INDEX(男子登録情報!$E:$E,MATCH($C21,男子登録情報!$A:$A,0)))</f>
        <v/>
      </c>
      <c r="F21" s="95" t="str">
        <f>IF($C21="","",IF(INDEX(男子登録情報!$G:$G,MATCH($C21,男子登録情報!$A:$A,0))=0,"",INDEX(男子登録情報!$G:$G,MATCH($C21,男子登録情報!$A:$A,0))))</f>
        <v/>
      </c>
      <c r="G21" s="81" t="str">
        <f>IF($C21="","",INDEX(男子登録情報!$C:$C,MATCH($C21,男子登録情報!$A:$A,0)))</f>
        <v/>
      </c>
      <c r="H21" s="177"/>
      <c r="I21" s="88"/>
      <c r="J21" s="85" t="s">
        <v>14</v>
      </c>
      <c r="K21" s="84"/>
      <c r="L21" s="85" t="s">
        <v>13</v>
      </c>
      <c r="M21" s="86"/>
      <c r="N21" s="319" t="s">
        <v>15</v>
      </c>
      <c r="O21" s="80"/>
      <c r="P21" s="98" t="str">
        <f>IF($O21="","",INDEX(男子登録情報!$D:$D,MATCH($O21,男子登録情報!$A:$A,0)))</f>
        <v/>
      </c>
      <c r="Q21" s="98" t="str">
        <f>IF($O21="","",INDEX(男子登録情報!$E:$E,MATCH($O21,男子登録情報!$A:$A,0)))</f>
        <v/>
      </c>
      <c r="R21" s="98" t="str">
        <f>IF($O21="","",IF(INDEX(男子登録情報!$G:$G,MATCH($O21,男子登録情報!$A:$A,0))=0,"",INDEX(男子登録情報!$G:$G,MATCH($O21,男子登録情報!$A:$A,0))))</f>
        <v/>
      </c>
      <c r="S21" s="81" t="str">
        <f>IF($O21="","",INDEX(男子登録情報!$C:$C,MATCH($O21,男子登録情報!$A:$A,0)))</f>
        <v/>
      </c>
      <c r="T21" s="177"/>
      <c r="U21" s="82"/>
      <c r="V21" s="83"/>
      <c r="W21" s="91"/>
      <c r="X21" s="85" t="s">
        <v>16</v>
      </c>
      <c r="Y21" s="86"/>
      <c r="AA21" s="54">
        <f t="shared" si="0"/>
        <v>0</v>
      </c>
      <c r="AB21" s="54">
        <f>IF($O21="",0,1)</f>
        <v>0</v>
      </c>
    </row>
    <row r="22" spans="2:28">
      <c r="B22" s="312"/>
      <c r="C22" s="66"/>
      <c r="D22" s="96" t="str">
        <f>IF($C22="","",INDEX(男子登録情報!$D:$D,MATCH($C22,男子登録情報!$A:$A,0)))</f>
        <v/>
      </c>
      <c r="E22" s="96" t="str">
        <f>IF($C22="","",INDEX(男子登録情報!$E:$E,MATCH($C22,男子登録情報!$A:$A,0)))</f>
        <v/>
      </c>
      <c r="F22" s="98" t="str">
        <f>IF($C22="","",IF(INDEX(男子登録情報!$G:$G,MATCH($C22,男子登録情報!$A:$A,0))=0,"",INDEX(男子登録情報!$G:$G,MATCH($C22,男子登録情報!$A:$A,0))))</f>
        <v/>
      </c>
      <c r="G22" s="67" t="str">
        <f>IF($C22="","",INDEX(男子登録情報!$C:$C,MATCH($C22,男子登録情報!$A:$A,0)))</f>
        <v/>
      </c>
      <c r="H22" s="175"/>
      <c r="I22" s="89"/>
      <c r="J22" s="71" t="s">
        <v>14</v>
      </c>
      <c r="K22" s="70"/>
      <c r="L22" s="71" t="s">
        <v>13</v>
      </c>
      <c r="M22" s="72"/>
      <c r="N22" s="313"/>
      <c r="O22" s="66"/>
      <c r="P22" s="96" t="str">
        <f>IF($O22="","",INDEX(男子登録情報!$D:$D,MATCH($O22,男子登録情報!$A:$A,0)))</f>
        <v/>
      </c>
      <c r="Q22" s="96" t="str">
        <f>IF($O22="","",INDEX(男子登録情報!$E:$E,MATCH($O22,男子登録情報!$A:$A,0)))</f>
        <v/>
      </c>
      <c r="R22" s="96" t="str">
        <f>IF($O22="","",IF(INDEX(男子登録情報!$G:$G,MATCH($O22,男子登録情報!$A:$A,0))=0,"",INDEX(男子登録情報!$G:$G,MATCH($O22,男子登録情報!$A:$A,0))))</f>
        <v/>
      </c>
      <c r="S22" s="67" t="str">
        <f>IF($O22="","",INDEX(男子登録情報!$C:$C,MATCH($O22,男子登録情報!$A:$A,0)))</f>
        <v/>
      </c>
      <c r="T22" s="175"/>
      <c r="U22" s="68"/>
      <c r="V22" s="69"/>
      <c r="W22" s="92"/>
      <c r="X22" s="71" t="s">
        <v>16</v>
      </c>
      <c r="Y22" s="72"/>
      <c r="AA22" s="54">
        <f t="shared" si="0"/>
        <v>0</v>
      </c>
      <c r="AB22" s="54">
        <f t="shared" ref="AB22:AB44" si="1">IF($O22="",0,1)</f>
        <v>0</v>
      </c>
    </row>
    <row r="23" spans="2:28" ht="18.600000000000001" thickBot="1">
      <c r="B23" s="318"/>
      <c r="C23" s="73"/>
      <c r="D23" s="94" t="str">
        <f>IF($C23="","",INDEX(男子登録情報!$D:$D,MATCH($C23,男子登録情報!$A:$A,0)))</f>
        <v/>
      </c>
      <c r="E23" s="94" t="str">
        <f>IF($C23="","",INDEX(男子登録情報!$E:$E,MATCH($C23,男子登録情報!$A:$A,0)))</f>
        <v/>
      </c>
      <c r="F23" s="187" t="str">
        <f>IF($C23="","",IF(INDEX(男子登録情報!$G:$G,MATCH($C23,男子登録情報!$A:$A,0))=0,"",INDEX(男子登録情報!$G:$G,MATCH($C23,男子登録情報!$A:$A,0))))</f>
        <v/>
      </c>
      <c r="G23" s="74" t="str">
        <f>IF($C23="","",INDEX(男子登録情報!$C:$C,MATCH($C23,男子登録情報!$A:$A,0)))</f>
        <v/>
      </c>
      <c r="H23" s="176"/>
      <c r="I23" s="90"/>
      <c r="J23" s="78" t="s">
        <v>14</v>
      </c>
      <c r="K23" s="77"/>
      <c r="L23" s="78" t="s">
        <v>13</v>
      </c>
      <c r="M23" s="79"/>
      <c r="N23" s="314"/>
      <c r="O23" s="73"/>
      <c r="P23" s="94" t="str">
        <f>IF($O23="","",INDEX(男子登録情報!$D:$D,MATCH($O23,男子登録情報!$A:$A,0)))</f>
        <v/>
      </c>
      <c r="Q23" s="94" t="str">
        <f>IF($O23="","",INDEX(男子登録情報!$E:$E,MATCH($O23,男子登録情報!$A:$A,0)))</f>
        <v/>
      </c>
      <c r="R23" s="94" t="str">
        <f>IF($O23="","",IF(INDEX(男子登録情報!$G:$G,MATCH($O23,男子登録情報!$A:$A,0))=0,"",INDEX(男子登録情報!$G:$G,MATCH($O23,男子登録情報!$A:$A,0))))</f>
        <v/>
      </c>
      <c r="S23" s="74" t="str">
        <f>IF($O23="","",INDEX(男子登録情報!$C:$C,MATCH($O23,男子登録情報!$A:$A,0)))</f>
        <v/>
      </c>
      <c r="T23" s="176"/>
      <c r="U23" s="75"/>
      <c r="V23" s="76"/>
      <c r="W23" s="93"/>
      <c r="X23" s="78" t="s">
        <v>16</v>
      </c>
      <c r="Y23" s="79"/>
      <c r="AA23" s="54">
        <f t="shared" si="0"/>
        <v>0</v>
      </c>
      <c r="AB23" s="54">
        <f t="shared" si="1"/>
        <v>0</v>
      </c>
    </row>
    <row r="24" spans="2:28">
      <c r="B24" s="320" t="s">
        <v>1665</v>
      </c>
      <c r="C24" s="80"/>
      <c r="D24" s="95" t="str">
        <f>IF($C24="","",INDEX(男子登録情報!$D:$D,MATCH($C24,男子登録情報!$A:$A,0)))</f>
        <v/>
      </c>
      <c r="E24" s="95" t="str">
        <f>IF($C24="","",INDEX(男子登録情報!$E:$E,MATCH($C24,男子登録情報!$A:$A,0)))</f>
        <v/>
      </c>
      <c r="F24" s="95" t="str">
        <f>IF($C24="","",IF(INDEX(男子登録情報!$G:$G,MATCH($C24,男子登録情報!$A:$A,0))=0,"",INDEX(男子登録情報!$G:$G,MATCH($C24,男子登録情報!$A:$A,0))))</f>
        <v/>
      </c>
      <c r="G24" s="81" t="str">
        <f>IF($C24="","",INDEX(男子登録情報!$C:$C,MATCH($C24,男子登録情報!$A:$A,0)))</f>
        <v/>
      </c>
      <c r="H24" s="177"/>
      <c r="I24" s="88"/>
      <c r="J24" s="85" t="s">
        <v>14</v>
      </c>
      <c r="K24" s="84"/>
      <c r="L24" s="85" t="s">
        <v>13</v>
      </c>
      <c r="M24" s="86"/>
      <c r="N24" s="319" t="s">
        <v>17</v>
      </c>
      <c r="O24" s="80"/>
      <c r="P24" s="98" t="str">
        <f>IF($O24="","",INDEX(男子登録情報!$D:$D,MATCH($O24,男子登録情報!$A:$A,0)))</f>
        <v/>
      </c>
      <c r="Q24" s="98" t="str">
        <f>IF($O24="","",INDEX(男子登録情報!$E:$E,MATCH($O24,男子登録情報!$A:$A,0)))</f>
        <v/>
      </c>
      <c r="R24" s="98" t="str">
        <f>IF($O24="","",IF(INDEX(男子登録情報!$G:$G,MATCH($O24,男子登録情報!$A:$A,0))=0,"",INDEX(男子登録情報!$G:$G,MATCH($O24,男子登録情報!$A:$A,0))))</f>
        <v/>
      </c>
      <c r="S24" s="81" t="str">
        <f>IF($O24="","",INDEX(男子登録情報!$C:$C,MATCH($O24,男子登録情報!$A:$A,0)))</f>
        <v/>
      </c>
      <c r="T24" s="177"/>
      <c r="U24" s="82"/>
      <c r="V24" s="83"/>
      <c r="W24" s="91"/>
      <c r="X24" s="85" t="s">
        <v>16</v>
      </c>
      <c r="Y24" s="86"/>
      <c r="AA24" s="54">
        <f t="shared" si="0"/>
        <v>0</v>
      </c>
      <c r="AB24" s="54">
        <f t="shared" si="1"/>
        <v>0</v>
      </c>
    </row>
    <row r="25" spans="2:28">
      <c r="B25" s="321"/>
      <c r="C25" s="66"/>
      <c r="D25" s="96" t="str">
        <f>IF($C25="","",INDEX(男子登録情報!$D:$D,MATCH($C25,男子登録情報!$A:$A,0)))</f>
        <v/>
      </c>
      <c r="E25" s="96" t="str">
        <f>IF($C25="","",INDEX(男子登録情報!$E:$E,MATCH($C25,男子登録情報!$A:$A,0)))</f>
        <v/>
      </c>
      <c r="F25" s="98" t="str">
        <f>IF($C25="","",IF(INDEX(男子登録情報!$G:$G,MATCH($C25,男子登録情報!$A:$A,0))=0,"",INDEX(男子登録情報!$G:$G,MATCH($C25,男子登録情報!$A:$A,0))))</f>
        <v/>
      </c>
      <c r="G25" s="67" t="str">
        <f>IF($C25="","",INDEX(男子登録情報!$C:$C,MATCH($C25,男子登録情報!$A:$A,0)))</f>
        <v/>
      </c>
      <c r="H25" s="175"/>
      <c r="I25" s="89"/>
      <c r="J25" s="71" t="s">
        <v>14</v>
      </c>
      <c r="K25" s="70"/>
      <c r="L25" s="71" t="s">
        <v>13</v>
      </c>
      <c r="M25" s="72"/>
      <c r="N25" s="313"/>
      <c r="O25" s="66"/>
      <c r="P25" s="96" t="str">
        <f>IF($O25="","",INDEX(男子登録情報!$D:$D,MATCH($O25,男子登録情報!$A:$A,0)))</f>
        <v/>
      </c>
      <c r="Q25" s="96" t="str">
        <f>IF($O25="","",INDEX(男子登録情報!$E:$E,MATCH($O25,男子登録情報!$A:$A,0)))</f>
        <v/>
      </c>
      <c r="R25" s="96" t="str">
        <f>IF($O25="","",IF(INDEX(男子登録情報!$G:$G,MATCH($O25,男子登録情報!$A:$A,0))=0,"",INDEX(男子登録情報!$G:$G,MATCH($O25,男子登録情報!$A:$A,0))))</f>
        <v/>
      </c>
      <c r="S25" s="67" t="str">
        <f>IF($O25="","",INDEX(男子登録情報!$C:$C,MATCH($O25,男子登録情報!$A:$A,0)))</f>
        <v/>
      </c>
      <c r="T25" s="175"/>
      <c r="U25" s="68"/>
      <c r="V25" s="69"/>
      <c r="W25" s="92"/>
      <c r="X25" s="71" t="s">
        <v>16</v>
      </c>
      <c r="Y25" s="72"/>
      <c r="AA25" s="54">
        <f t="shared" si="0"/>
        <v>0</v>
      </c>
      <c r="AB25" s="54">
        <f t="shared" si="1"/>
        <v>0</v>
      </c>
    </row>
    <row r="26" spans="2:28" ht="18.600000000000001" thickBot="1">
      <c r="B26" s="322"/>
      <c r="C26" s="73"/>
      <c r="D26" s="94" t="str">
        <f>IF($C26="","",INDEX(男子登録情報!$D:$D,MATCH($C26,男子登録情報!$A:$A,0)))</f>
        <v/>
      </c>
      <c r="E26" s="94" t="str">
        <f>IF($C26="","",INDEX(男子登録情報!$E:$E,MATCH($C26,男子登録情報!$A:$A,0)))</f>
        <v/>
      </c>
      <c r="F26" s="187" t="str">
        <f>IF($C26="","",IF(INDEX(男子登録情報!$G:$G,MATCH($C26,男子登録情報!$A:$A,0))=0,"",INDEX(男子登録情報!$G:$G,MATCH($C26,男子登録情報!$A:$A,0))))</f>
        <v/>
      </c>
      <c r="G26" s="74" t="str">
        <f>IF($C26="","",INDEX(男子登録情報!$C:$C,MATCH($C26,男子登録情報!$A:$A,0)))</f>
        <v/>
      </c>
      <c r="H26" s="176"/>
      <c r="I26" s="90"/>
      <c r="J26" s="78" t="s">
        <v>14</v>
      </c>
      <c r="K26" s="77"/>
      <c r="L26" s="78" t="s">
        <v>13</v>
      </c>
      <c r="M26" s="79"/>
      <c r="N26" s="314"/>
      <c r="O26" s="73"/>
      <c r="P26" s="94" t="str">
        <f>IF($O26="","",INDEX(男子登録情報!$D:$D,MATCH($O26,男子登録情報!$A:$A,0)))</f>
        <v/>
      </c>
      <c r="Q26" s="94" t="str">
        <f>IF($O26="","",INDEX(男子登録情報!$E:$E,MATCH($O26,男子登録情報!$A:$A,0)))</f>
        <v/>
      </c>
      <c r="R26" s="94" t="str">
        <f>IF($O26="","",IF(INDEX(男子登録情報!$G:$G,MATCH($O26,男子登録情報!$A:$A,0))=0,"",INDEX(男子登録情報!$G:$G,MATCH($O26,男子登録情報!$A:$A,0))))</f>
        <v/>
      </c>
      <c r="S26" s="74" t="str">
        <f>IF($O26="","",INDEX(男子登録情報!$C:$C,MATCH($O26,男子登録情報!$A:$A,0)))</f>
        <v/>
      </c>
      <c r="T26" s="176"/>
      <c r="U26" s="75"/>
      <c r="V26" s="76"/>
      <c r="W26" s="93"/>
      <c r="X26" s="78" t="s">
        <v>16</v>
      </c>
      <c r="Y26" s="79"/>
      <c r="AA26" s="54">
        <f t="shared" si="0"/>
        <v>0</v>
      </c>
      <c r="AB26" s="54">
        <f t="shared" si="1"/>
        <v>0</v>
      </c>
    </row>
    <row r="27" spans="2:28">
      <c r="B27" s="330" t="s">
        <v>1666</v>
      </c>
      <c r="C27" s="80"/>
      <c r="D27" s="95" t="str">
        <f>IF($C27="","",INDEX(男子登録情報!$D:$D,MATCH($C27,男子登録情報!$A:$A,0)))</f>
        <v/>
      </c>
      <c r="E27" s="95" t="str">
        <f>IF($C27="","",INDEX(男子登録情報!$E:$E,MATCH($C27,男子登録情報!$A:$A,0)))</f>
        <v/>
      </c>
      <c r="F27" s="95" t="str">
        <f>IF($C27="","",IF(INDEX(男子登録情報!$G:$G,MATCH($C27,男子登録情報!$A:$A,0))=0,"",INDEX(男子登録情報!$G:$G,MATCH($C27,男子登録情報!$A:$A,0))))</f>
        <v/>
      </c>
      <c r="G27" s="81" t="str">
        <f>IF($C27="","",INDEX(男子登録情報!$C:$C,MATCH($C27,男子登録情報!$A:$A,0)))</f>
        <v/>
      </c>
      <c r="H27" s="177"/>
      <c r="I27" s="88"/>
      <c r="J27" s="85" t="s">
        <v>14</v>
      </c>
      <c r="K27" s="84"/>
      <c r="L27" s="85" t="s">
        <v>13</v>
      </c>
      <c r="M27" s="86"/>
      <c r="N27" s="319" t="s">
        <v>18</v>
      </c>
      <c r="O27" s="80"/>
      <c r="P27" s="98" t="str">
        <f>IF($O27="","",INDEX(男子登録情報!$D:$D,MATCH($O27,男子登録情報!$A:$A,0)))</f>
        <v/>
      </c>
      <c r="Q27" s="98" t="str">
        <f>IF($O27="","",INDEX(男子登録情報!$E:$E,MATCH($O27,男子登録情報!$A:$A,0)))</f>
        <v/>
      </c>
      <c r="R27" s="98" t="str">
        <f>IF($O27="","",IF(INDEX(男子登録情報!$G:$G,MATCH($O27,男子登録情報!$A:$A,0))=0,"",INDEX(男子登録情報!$G:$G,MATCH($O27,男子登録情報!$A:$A,0))))</f>
        <v/>
      </c>
      <c r="S27" s="81" t="str">
        <f>IF($O27="","",INDEX(男子登録情報!$C:$C,MATCH($O27,男子登録情報!$A:$A,0)))</f>
        <v/>
      </c>
      <c r="T27" s="177"/>
      <c r="U27" s="82"/>
      <c r="V27" s="83"/>
      <c r="W27" s="91"/>
      <c r="X27" s="85" t="s">
        <v>16</v>
      </c>
      <c r="Y27" s="86"/>
      <c r="AA27" s="54">
        <f t="shared" si="0"/>
        <v>0</v>
      </c>
      <c r="AB27" s="54">
        <f t="shared" si="1"/>
        <v>0</v>
      </c>
    </row>
    <row r="28" spans="2:28">
      <c r="B28" s="331"/>
      <c r="C28" s="66"/>
      <c r="D28" s="96" t="str">
        <f>IF($C28="","",INDEX(男子登録情報!$D:$D,MATCH($C28,男子登録情報!$A:$A,0)))</f>
        <v/>
      </c>
      <c r="E28" s="96" t="str">
        <f>IF($C28="","",INDEX(男子登録情報!$E:$E,MATCH($C28,男子登録情報!$A:$A,0)))</f>
        <v/>
      </c>
      <c r="F28" s="98" t="str">
        <f>IF($C28="","",IF(INDEX(男子登録情報!$G:$G,MATCH($C28,男子登録情報!$A:$A,0))=0,"",INDEX(男子登録情報!$G:$G,MATCH($C28,男子登録情報!$A:$A,0))))</f>
        <v/>
      </c>
      <c r="G28" s="67" t="str">
        <f>IF($C28="","",INDEX(男子登録情報!$C:$C,MATCH($C28,男子登録情報!$A:$A,0)))</f>
        <v/>
      </c>
      <c r="H28" s="175"/>
      <c r="I28" s="89"/>
      <c r="J28" s="71" t="s">
        <v>14</v>
      </c>
      <c r="K28" s="70"/>
      <c r="L28" s="71" t="s">
        <v>13</v>
      </c>
      <c r="M28" s="72"/>
      <c r="N28" s="313"/>
      <c r="O28" s="66"/>
      <c r="P28" s="96" t="str">
        <f>IF($O28="","",INDEX(男子登録情報!$D:$D,MATCH($O28,男子登録情報!$A:$A,0)))</f>
        <v/>
      </c>
      <c r="Q28" s="96" t="str">
        <f>IF($O28="","",INDEX(男子登録情報!$E:$E,MATCH($O28,男子登録情報!$A:$A,0)))</f>
        <v/>
      </c>
      <c r="R28" s="96" t="str">
        <f>IF($O28="","",IF(INDEX(男子登録情報!$G:$G,MATCH($O28,男子登録情報!$A:$A,0))=0,"",INDEX(男子登録情報!$G:$G,MATCH($O28,男子登録情報!$A:$A,0))))</f>
        <v/>
      </c>
      <c r="S28" s="67" t="str">
        <f>IF($O28="","",INDEX(男子登録情報!$C:$C,MATCH($O28,男子登録情報!$A:$A,0)))</f>
        <v/>
      </c>
      <c r="T28" s="175"/>
      <c r="U28" s="68"/>
      <c r="V28" s="69"/>
      <c r="W28" s="92"/>
      <c r="X28" s="71" t="s">
        <v>16</v>
      </c>
      <c r="Y28" s="72"/>
      <c r="AA28" s="54">
        <f t="shared" si="0"/>
        <v>0</v>
      </c>
      <c r="AB28" s="54">
        <f t="shared" si="1"/>
        <v>0</v>
      </c>
    </row>
    <row r="29" spans="2:28" ht="18.600000000000001" thickBot="1">
      <c r="B29" s="332"/>
      <c r="C29" s="73"/>
      <c r="D29" s="94" t="str">
        <f>IF($C29="","",INDEX(男子登録情報!$D:$D,MATCH($C29,男子登録情報!$A:$A,0)))</f>
        <v/>
      </c>
      <c r="E29" s="94" t="str">
        <f>IF($C29="","",INDEX(男子登録情報!$E:$E,MATCH($C29,男子登録情報!$A:$A,0)))</f>
        <v/>
      </c>
      <c r="F29" s="187" t="str">
        <f>IF($C29="","",IF(INDEX(男子登録情報!$G:$G,MATCH($C29,男子登録情報!$A:$A,0))=0,"",INDEX(男子登録情報!$G:$G,MATCH($C29,男子登録情報!$A:$A,0))))</f>
        <v/>
      </c>
      <c r="G29" s="74" t="str">
        <f>IF($C29="","",INDEX(男子登録情報!$C:$C,MATCH($C29,男子登録情報!$A:$A,0)))</f>
        <v/>
      </c>
      <c r="H29" s="176"/>
      <c r="I29" s="90"/>
      <c r="J29" s="78" t="s">
        <v>14</v>
      </c>
      <c r="K29" s="77"/>
      <c r="L29" s="78" t="s">
        <v>13</v>
      </c>
      <c r="M29" s="79"/>
      <c r="N29" s="314"/>
      <c r="O29" s="73"/>
      <c r="P29" s="94" t="str">
        <f>IF($O29="","",INDEX(男子登録情報!$D:$D,MATCH($O29,男子登録情報!$A:$A,0)))</f>
        <v/>
      </c>
      <c r="Q29" s="94" t="str">
        <f>IF($O29="","",INDEX(男子登録情報!$E:$E,MATCH($O29,男子登録情報!$A:$A,0)))</f>
        <v/>
      </c>
      <c r="R29" s="94" t="str">
        <f>IF($O29="","",IF(INDEX(男子登録情報!$G:$G,MATCH($O29,男子登録情報!$A:$A,0))=0,"",INDEX(男子登録情報!$G:$G,MATCH($O29,男子登録情報!$A:$A,0))))</f>
        <v/>
      </c>
      <c r="S29" s="74" t="str">
        <f>IF($O29="","",INDEX(男子登録情報!$C:$C,MATCH($O29,男子登録情報!$A:$A,0)))</f>
        <v/>
      </c>
      <c r="T29" s="176"/>
      <c r="U29" s="75"/>
      <c r="V29" s="76"/>
      <c r="W29" s="93"/>
      <c r="X29" s="78" t="s">
        <v>16</v>
      </c>
      <c r="Y29" s="79"/>
      <c r="AA29" s="54">
        <f t="shared" si="0"/>
        <v>0</v>
      </c>
      <c r="AB29" s="54">
        <f t="shared" si="1"/>
        <v>0</v>
      </c>
    </row>
    <row r="30" spans="2:28">
      <c r="B30" s="317" t="s">
        <v>1667</v>
      </c>
      <c r="C30" s="80"/>
      <c r="D30" s="95" t="str">
        <f>IF($C30="","",INDEX(男子登録情報!$D:$D,MATCH($C30,男子登録情報!$A:$A,0)))</f>
        <v/>
      </c>
      <c r="E30" s="95" t="str">
        <f>IF($C30="","",INDEX(男子登録情報!$E:$E,MATCH($C30,男子登録情報!$A:$A,0)))</f>
        <v/>
      </c>
      <c r="F30" s="95" t="str">
        <f>IF($C30="","",IF(INDEX(男子登録情報!$G:$G,MATCH($C30,男子登録情報!$A:$A,0))=0,"",INDEX(男子登録情報!$G:$G,MATCH($C30,男子登録情報!$A:$A,0))))</f>
        <v/>
      </c>
      <c r="G30" s="81" t="str">
        <f>IF($C30="","",INDEX(男子登録情報!$C:$C,MATCH($C30,男子登録情報!$A:$A,0)))</f>
        <v/>
      </c>
      <c r="H30" s="177"/>
      <c r="I30" s="82"/>
      <c r="J30" s="83"/>
      <c r="K30" s="84"/>
      <c r="L30" s="85" t="s">
        <v>13</v>
      </c>
      <c r="M30" s="86"/>
      <c r="N30" s="319" t="s">
        <v>19</v>
      </c>
      <c r="O30" s="80"/>
      <c r="P30" s="98" t="str">
        <f>IF($O30="","",INDEX(男子登録情報!$D:$D,MATCH($O30,男子登録情報!$A:$A,0)))</f>
        <v/>
      </c>
      <c r="Q30" s="98" t="str">
        <f>IF($O30="","",INDEX(男子登録情報!$E:$E,MATCH($O30,男子登録情報!$A:$A,0)))</f>
        <v/>
      </c>
      <c r="R30" s="98" t="str">
        <f>IF($O30="","",IF(INDEX(男子登録情報!$G:$G,MATCH($O30,男子登録情報!$A:$A,0))=0,"",INDEX(男子登録情報!$G:$G,MATCH($O30,男子登録情報!$A:$A,0))))</f>
        <v/>
      </c>
      <c r="S30" s="81" t="str">
        <f>IF($O30="","",INDEX(男子登録情報!$C:$C,MATCH($O30,男子登録情報!$A:$A,0)))</f>
        <v/>
      </c>
      <c r="T30" s="177"/>
      <c r="U30" s="82"/>
      <c r="V30" s="83"/>
      <c r="W30" s="91"/>
      <c r="X30" s="85" t="s">
        <v>16</v>
      </c>
      <c r="Y30" s="86"/>
      <c r="AA30" s="54">
        <f t="shared" si="0"/>
        <v>0</v>
      </c>
      <c r="AB30" s="54">
        <f t="shared" si="1"/>
        <v>0</v>
      </c>
    </row>
    <row r="31" spans="2:28">
      <c r="B31" s="312"/>
      <c r="C31" s="66"/>
      <c r="D31" s="96" t="str">
        <f>IF($C31="","",INDEX(男子登録情報!$D:$D,MATCH($C31,男子登録情報!$A:$A,0)))</f>
        <v/>
      </c>
      <c r="E31" s="96" t="str">
        <f>IF($C31="","",INDEX(男子登録情報!$E:$E,MATCH($C31,男子登録情報!$A:$A,0)))</f>
        <v/>
      </c>
      <c r="F31" s="98" t="str">
        <f>IF($C31="","",IF(INDEX(男子登録情報!$G:$G,MATCH($C31,男子登録情報!$A:$A,0))=0,"",INDEX(男子登録情報!$G:$G,MATCH($C31,男子登録情報!$A:$A,0))))</f>
        <v/>
      </c>
      <c r="G31" s="67" t="str">
        <f>IF($C31="","",INDEX(男子登録情報!$C:$C,MATCH($C31,男子登録情報!$A:$A,0)))</f>
        <v/>
      </c>
      <c r="H31" s="175"/>
      <c r="I31" s="68"/>
      <c r="J31" s="69"/>
      <c r="K31" s="70"/>
      <c r="L31" s="71" t="s">
        <v>13</v>
      </c>
      <c r="M31" s="72"/>
      <c r="N31" s="313"/>
      <c r="O31" s="66"/>
      <c r="P31" s="96" t="str">
        <f>IF($O31="","",INDEX(男子登録情報!$D:$D,MATCH($O31,男子登録情報!$A:$A,0)))</f>
        <v/>
      </c>
      <c r="Q31" s="96" t="str">
        <f>IF($O31="","",INDEX(男子登録情報!$E:$E,MATCH($O31,男子登録情報!$A:$A,0)))</f>
        <v/>
      </c>
      <c r="R31" s="96" t="str">
        <f>IF($O31="","",IF(INDEX(男子登録情報!$G:$G,MATCH($O31,男子登録情報!$A:$A,0))=0,"",INDEX(男子登録情報!$G:$G,MATCH($O31,男子登録情報!$A:$A,0))))</f>
        <v/>
      </c>
      <c r="S31" s="67" t="str">
        <f>IF($O31="","",INDEX(男子登録情報!$C:$C,MATCH($O31,男子登録情報!$A:$A,0)))</f>
        <v/>
      </c>
      <c r="T31" s="175"/>
      <c r="U31" s="68"/>
      <c r="V31" s="69"/>
      <c r="W31" s="92"/>
      <c r="X31" s="71" t="s">
        <v>16</v>
      </c>
      <c r="Y31" s="72"/>
      <c r="AA31" s="54">
        <f t="shared" si="0"/>
        <v>0</v>
      </c>
      <c r="AB31" s="54">
        <f t="shared" si="1"/>
        <v>0</v>
      </c>
    </row>
    <row r="32" spans="2:28" ht="18.600000000000001" thickBot="1">
      <c r="B32" s="318"/>
      <c r="C32" s="73"/>
      <c r="D32" s="94" t="str">
        <f>IF($C32="","",INDEX(男子登録情報!$D:$D,MATCH($C32,男子登録情報!$A:$A,0)))</f>
        <v/>
      </c>
      <c r="E32" s="94" t="str">
        <f>IF($C32="","",INDEX(男子登録情報!$E:$E,MATCH($C32,男子登録情報!$A:$A,0)))</f>
        <v/>
      </c>
      <c r="F32" s="187" t="str">
        <f>IF($C32="","",IF(INDEX(男子登録情報!$G:$G,MATCH($C32,男子登録情報!$A:$A,0))=0,"",INDEX(男子登録情報!$G:$G,MATCH($C32,男子登録情報!$A:$A,0))))</f>
        <v/>
      </c>
      <c r="G32" s="74" t="str">
        <f>IF($C32="","",INDEX(男子登録情報!$C:$C,MATCH($C32,男子登録情報!$A:$A,0)))</f>
        <v/>
      </c>
      <c r="H32" s="176"/>
      <c r="I32" s="75"/>
      <c r="J32" s="76"/>
      <c r="K32" s="77"/>
      <c r="L32" s="78" t="s">
        <v>13</v>
      </c>
      <c r="M32" s="79"/>
      <c r="N32" s="314"/>
      <c r="O32" s="73"/>
      <c r="P32" s="94" t="str">
        <f>IF($O32="","",INDEX(男子登録情報!$D:$D,MATCH($O32,男子登録情報!$A:$A,0)))</f>
        <v/>
      </c>
      <c r="Q32" s="94" t="str">
        <f>IF($O32="","",INDEX(男子登録情報!$E:$E,MATCH($O32,男子登録情報!$A:$A,0)))</f>
        <v/>
      </c>
      <c r="R32" s="94" t="str">
        <f>IF($O32="","",IF(INDEX(男子登録情報!$G:$G,MATCH($O32,男子登録情報!$A:$A,0))=0,"",INDEX(男子登録情報!$G:$G,MATCH($O32,男子登録情報!$A:$A,0))))</f>
        <v/>
      </c>
      <c r="S32" s="94" t="str">
        <f>IF($O32="","",INDEX(男子登録情報!$C:$C,MATCH($O32,男子登録情報!$A:$A,0)))</f>
        <v/>
      </c>
      <c r="T32" s="176"/>
      <c r="U32" s="75"/>
      <c r="V32" s="76"/>
      <c r="W32" s="93"/>
      <c r="X32" s="78" t="s">
        <v>16</v>
      </c>
      <c r="Y32" s="79"/>
      <c r="AA32" s="54">
        <f t="shared" si="0"/>
        <v>0</v>
      </c>
      <c r="AB32" s="54">
        <f t="shared" si="1"/>
        <v>0</v>
      </c>
    </row>
    <row r="33" spans="2:28">
      <c r="B33" s="317" t="s">
        <v>1669</v>
      </c>
      <c r="C33" s="80"/>
      <c r="D33" s="95" t="str">
        <f>IF($C33="","",INDEX(男子登録情報!$D:$D,MATCH($C33,男子登録情報!$A:$A,0)))</f>
        <v/>
      </c>
      <c r="E33" s="95" t="str">
        <f>IF($C33="","",INDEX(男子登録情報!$E:$E,MATCH($C33,男子登録情報!$A:$A,0)))</f>
        <v/>
      </c>
      <c r="F33" s="95" t="str">
        <f>IF($C33="","",IF(INDEX(男子登録情報!$G:$G,MATCH($C33,男子登録情報!$A:$A,0))=0,"",INDEX(男子登録情報!$G:$G,MATCH($C33,男子登録情報!$A:$A,0))))</f>
        <v/>
      </c>
      <c r="G33" s="81" t="str">
        <f>IF($C33="","",INDEX(男子登録情報!$C:$C,MATCH($C33,男子登録情報!$A:$A,0)))</f>
        <v/>
      </c>
      <c r="H33" s="177"/>
      <c r="I33" s="88"/>
      <c r="J33" s="85" t="str">
        <f>IF(AND($I33="",$M33&lt;&gt;""),"","分")</f>
        <v>分</v>
      </c>
      <c r="K33" s="84"/>
      <c r="L33" s="85" t="s">
        <v>13</v>
      </c>
      <c r="M33" s="86"/>
      <c r="N33" s="319" t="s">
        <v>20</v>
      </c>
      <c r="O33" s="80"/>
      <c r="P33" s="98" t="str">
        <f>IF($O33="","",INDEX(男子登録情報!$D:$D,MATCH($O33,男子登録情報!$A:$A,0)))</f>
        <v/>
      </c>
      <c r="Q33" s="98" t="str">
        <f>IF($O33="","",INDEX(男子登録情報!$E:$E,MATCH($O33,男子登録情報!$A:$A,0)))</f>
        <v/>
      </c>
      <c r="R33" s="98" t="str">
        <f>IF($O33="","",IF(INDEX(男子登録情報!$G:$G,MATCH($O33,男子登録情報!$A:$A,0))=0,"",INDEX(男子登録情報!$G:$G,MATCH($O33,男子登録情報!$A:$A,0))))</f>
        <v/>
      </c>
      <c r="S33" s="95" t="str">
        <f>IF($O33="","",INDEX(男子登録情報!$C:$C,MATCH($O33,男子登録情報!$A:$A,0)))</f>
        <v/>
      </c>
      <c r="T33" s="177"/>
      <c r="U33" s="82"/>
      <c r="V33" s="83"/>
      <c r="W33" s="91"/>
      <c r="X33" s="85" t="s">
        <v>16</v>
      </c>
      <c r="Y33" s="86"/>
      <c r="AA33" s="54">
        <f t="shared" si="0"/>
        <v>0</v>
      </c>
      <c r="AB33" s="54">
        <f t="shared" si="1"/>
        <v>0</v>
      </c>
    </row>
    <row r="34" spans="2:28">
      <c r="B34" s="312"/>
      <c r="C34" s="66"/>
      <c r="D34" s="96" t="str">
        <f>IF($C34="","",INDEX(男子登録情報!$D:$D,MATCH($C34,男子登録情報!$A:$A,0)))</f>
        <v/>
      </c>
      <c r="E34" s="96" t="str">
        <f>IF($C34="","",INDEX(男子登録情報!$E:$E,MATCH($C34,男子登録情報!$A:$A,0)))</f>
        <v/>
      </c>
      <c r="F34" s="98" t="str">
        <f>IF($C34="","",IF(INDEX(男子登録情報!$G:$G,MATCH($C34,男子登録情報!$A:$A,0))=0,"",INDEX(男子登録情報!$G:$G,MATCH($C34,男子登録情報!$A:$A,0))))</f>
        <v/>
      </c>
      <c r="G34" s="67" t="str">
        <f>IF($C34="","",INDEX(男子登録情報!$C:$C,MATCH($C34,男子登録情報!$A:$A,0)))</f>
        <v/>
      </c>
      <c r="H34" s="175"/>
      <c r="I34" s="89"/>
      <c r="J34" s="71" t="str">
        <f t="shared" ref="J34:J35" si="2">IF(AND($I34="",$M34&lt;&gt;""),"","分")</f>
        <v>分</v>
      </c>
      <c r="K34" s="70"/>
      <c r="L34" s="71" t="s">
        <v>13</v>
      </c>
      <c r="M34" s="72"/>
      <c r="N34" s="313"/>
      <c r="O34" s="66"/>
      <c r="P34" s="96" t="str">
        <f>IF($O34="","",INDEX(男子登録情報!$D:$D,MATCH($O34,男子登録情報!$A:$A,0)))</f>
        <v/>
      </c>
      <c r="Q34" s="96" t="str">
        <f>IF($O34="","",INDEX(男子登録情報!$E:$E,MATCH($O34,男子登録情報!$A:$A,0)))</f>
        <v/>
      </c>
      <c r="R34" s="96" t="str">
        <f>IF($O34="","",IF(INDEX(男子登録情報!$G:$G,MATCH($O34,男子登録情報!$A:$A,0))=0,"",INDEX(男子登録情報!$G:$G,MATCH($O34,男子登録情報!$A:$A,0))))</f>
        <v/>
      </c>
      <c r="S34" s="96" t="str">
        <f>IF($O34="","",INDEX(男子登録情報!$C:$C,MATCH($O34,男子登録情報!$A:$A,0)))</f>
        <v/>
      </c>
      <c r="T34" s="175"/>
      <c r="U34" s="68"/>
      <c r="V34" s="69"/>
      <c r="W34" s="92"/>
      <c r="X34" s="71" t="s">
        <v>16</v>
      </c>
      <c r="Y34" s="72"/>
      <c r="AA34" s="54">
        <f t="shared" si="0"/>
        <v>0</v>
      </c>
      <c r="AB34" s="54">
        <f t="shared" si="1"/>
        <v>0</v>
      </c>
    </row>
    <row r="35" spans="2:28" ht="18.600000000000001" thickBot="1">
      <c r="B35" s="318"/>
      <c r="C35" s="73"/>
      <c r="D35" s="94" t="str">
        <f>IF($C35="","",INDEX(男子登録情報!$D:$D,MATCH($C35,男子登録情報!$A:$A,0)))</f>
        <v/>
      </c>
      <c r="E35" s="94" t="str">
        <f>IF($C35="","",INDEX(男子登録情報!$E:$E,MATCH($C35,男子登録情報!$A:$A,0)))</f>
        <v/>
      </c>
      <c r="F35" s="187" t="str">
        <f>IF($C35="","",IF(INDEX(男子登録情報!$G:$G,MATCH($C35,男子登録情報!$A:$A,0))=0,"",INDEX(男子登録情報!$G:$G,MATCH($C35,男子登録情報!$A:$A,0))))</f>
        <v/>
      </c>
      <c r="G35" s="74" t="str">
        <f>IF($C35="","",INDEX(男子登録情報!$C:$C,MATCH($C35,男子登録情報!$A:$A,0)))</f>
        <v/>
      </c>
      <c r="H35" s="176"/>
      <c r="I35" s="90"/>
      <c r="J35" s="78" t="str">
        <f t="shared" si="2"/>
        <v>分</v>
      </c>
      <c r="K35" s="77"/>
      <c r="L35" s="78" t="s">
        <v>13</v>
      </c>
      <c r="M35" s="79"/>
      <c r="N35" s="314"/>
      <c r="O35" s="73"/>
      <c r="P35" s="94" t="str">
        <f>IF($O35="","",INDEX(男子登録情報!$D:$D,MATCH($O35,男子登録情報!$A:$A,0)))</f>
        <v/>
      </c>
      <c r="Q35" s="94" t="str">
        <f>IF($O35="","",INDEX(男子登録情報!$E:$E,MATCH($O35,男子登録情報!$A:$A,0)))</f>
        <v/>
      </c>
      <c r="R35" s="94" t="str">
        <f>IF($O35="","",IF(INDEX(男子登録情報!$G:$G,MATCH($O35,男子登録情報!$A:$A,0))=0,"",INDEX(男子登録情報!$G:$G,MATCH($O35,男子登録情報!$A:$A,0))))</f>
        <v/>
      </c>
      <c r="S35" s="94" t="str">
        <f>IF($O35="","",INDEX(男子登録情報!$C:$C,MATCH($O35,男子登録情報!$A:$A,0)))</f>
        <v/>
      </c>
      <c r="T35" s="176"/>
      <c r="U35" s="75"/>
      <c r="V35" s="76"/>
      <c r="W35" s="93"/>
      <c r="X35" s="78" t="s">
        <v>16</v>
      </c>
      <c r="Y35" s="79"/>
      <c r="AA35" s="54">
        <f t="shared" si="0"/>
        <v>0</v>
      </c>
      <c r="AB35" s="54">
        <f t="shared" si="1"/>
        <v>0</v>
      </c>
    </row>
    <row r="36" spans="2:28">
      <c r="B36" s="317" t="s">
        <v>1670</v>
      </c>
      <c r="C36" s="80"/>
      <c r="D36" s="95" t="str">
        <f>IF($C36="","",INDEX(男子登録情報!$D:$D,MATCH($C36,男子登録情報!$A:$A,0)))</f>
        <v/>
      </c>
      <c r="E36" s="95" t="str">
        <f>IF($C36="","",INDEX(男子登録情報!$E:$E,MATCH($C36,男子登録情報!$A:$A,0)))</f>
        <v/>
      </c>
      <c r="F36" s="95" t="str">
        <f>IF($C36="","",IF(INDEX(男子登録情報!$G:$G,MATCH($C36,男子登録情報!$A:$A,0))=0,"",INDEX(男子登録情報!$G:$G,MATCH($C36,男子登録情報!$A:$A,0))))</f>
        <v/>
      </c>
      <c r="G36" s="81" t="str">
        <f>IF($C36="","",INDEX(男子登録情報!$C:$C,MATCH($C36,男子登録情報!$A:$A,0)))</f>
        <v/>
      </c>
      <c r="H36" s="177"/>
      <c r="I36" s="88"/>
      <c r="J36" s="85" t="s">
        <v>14</v>
      </c>
      <c r="K36" s="84"/>
      <c r="L36" s="85" t="s">
        <v>13</v>
      </c>
      <c r="M36" s="86"/>
      <c r="N36" s="319" t="s">
        <v>21</v>
      </c>
      <c r="O36" s="80"/>
      <c r="P36" s="98" t="str">
        <f>IF($O36="","",INDEX(男子登録情報!$D:$D,MATCH($O36,男子登録情報!$A:$A,0)))</f>
        <v/>
      </c>
      <c r="Q36" s="98" t="str">
        <f>IF($O36="","",INDEX(男子登録情報!$E:$E,MATCH($O36,男子登録情報!$A:$A,0)))</f>
        <v/>
      </c>
      <c r="R36" s="98" t="str">
        <f>IF($O36="","",IF(INDEX(男子登録情報!$G:$G,MATCH($O36,男子登録情報!$A:$A,0))=0,"",INDEX(男子登録情報!$G:$G,MATCH($O36,男子登録情報!$A:$A,0))))</f>
        <v/>
      </c>
      <c r="S36" s="95" t="str">
        <f>IF($O36="","",INDEX(男子登録情報!$C:$C,MATCH($O36,男子登録情報!$A:$A,0)))</f>
        <v/>
      </c>
      <c r="T36" s="177"/>
      <c r="U36" s="82"/>
      <c r="V36" s="83"/>
      <c r="W36" s="91"/>
      <c r="X36" s="85" t="s">
        <v>16</v>
      </c>
      <c r="Y36" s="86"/>
      <c r="AA36" s="54">
        <f t="shared" si="0"/>
        <v>0</v>
      </c>
      <c r="AB36" s="54">
        <f t="shared" si="1"/>
        <v>0</v>
      </c>
    </row>
    <row r="37" spans="2:28">
      <c r="B37" s="312"/>
      <c r="C37" s="66"/>
      <c r="D37" s="96" t="str">
        <f>IF($C37="","",INDEX(男子登録情報!$D:$D,MATCH($C37,男子登録情報!$A:$A,0)))</f>
        <v/>
      </c>
      <c r="E37" s="96" t="str">
        <f>IF($C37="","",INDEX(男子登録情報!$E:$E,MATCH($C37,男子登録情報!$A:$A,0)))</f>
        <v/>
      </c>
      <c r="F37" s="98" t="str">
        <f>IF($C37="","",IF(INDEX(男子登録情報!$G:$G,MATCH($C37,男子登録情報!$A:$A,0))=0,"",INDEX(男子登録情報!$G:$G,MATCH($C37,男子登録情報!$A:$A,0))))</f>
        <v/>
      </c>
      <c r="G37" s="67" t="str">
        <f>IF($C37="","",INDEX(男子登録情報!$C:$C,MATCH($C37,男子登録情報!$A:$A,0)))</f>
        <v/>
      </c>
      <c r="H37" s="175"/>
      <c r="I37" s="89"/>
      <c r="J37" s="71" t="s">
        <v>14</v>
      </c>
      <c r="K37" s="70"/>
      <c r="L37" s="71" t="s">
        <v>13</v>
      </c>
      <c r="M37" s="72"/>
      <c r="N37" s="313"/>
      <c r="O37" s="66"/>
      <c r="P37" s="96" t="str">
        <f>IF($O37="","",INDEX(男子登録情報!$D:$D,MATCH($O37,男子登録情報!$A:$A,0)))</f>
        <v/>
      </c>
      <c r="Q37" s="96" t="str">
        <f>IF($O37="","",INDEX(男子登録情報!$E:$E,MATCH($O37,男子登録情報!$A:$A,0)))</f>
        <v/>
      </c>
      <c r="R37" s="96" t="str">
        <f>IF($O37="","",IF(INDEX(男子登録情報!$G:$G,MATCH($O37,男子登録情報!$A:$A,0))=0,"",INDEX(男子登録情報!$G:$G,MATCH($O37,男子登録情報!$A:$A,0))))</f>
        <v/>
      </c>
      <c r="S37" s="96" t="str">
        <f>IF($O37="","",INDEX(男子登録情報!$C:$C,MATCH($O37,男子登録情報!$A:$A,0)))</f>
        <v/>
      </c>
      <c r="T37" s="175"/>
      <c r="U37" s="68"/>
      <c r="V37" s="69"/>
      <c r="W37" s="92"/>
      <c r="X37" s="71" t="s">
        <v>16</v>
      </c>
      <c r="Y37" s="72"/>
      <c r="AA37" s="54">
        <f t="shared" si="0"/>
        <v>0</v>
      </c>
      <c r="AB37" s="54">
        <f t="shared" si="1"/>
        <v>0</v>
      </c>
    </row>
    <row r="38" spans="2:28" ht="18.600000000000001" thickBot="1">
      <c r="B38" s="318"/>
      <c r="C38" s="73"/>
      <c r="D38" s="94" t="str">
        <f>IF($C38="","",INDEX(男子登録情報!$D:$D,MATCH($C38,男子登録情報!$A:$A,0)))</f>
        <v/>
      </c>
      <c r="E38" s="94" t="str">
        <f>IF($C38="","",INDEX(男子登録情報!$E:$E,MATCH($C38,男子登録情報!$A:$A,0)))</f>
        <v/>
      </c>
      <c r="F38" s="187" t="str">
        <f>IF($C38="","",IF(INDEX(男子登録情報!$G:$G,MATCH($C38,男子登録情報!$A:$A,0))=0,"",INDEX(男子登録情報!$G:$G,MATCH($C38,男子登録情報!$A:$A,0))))</f>
        <v/>
      </c>
      <c r="G38" s="74" t="str">
        <f>IF($C38="","",INDEX(男子登録情報!$C:$C,MATCH($C38,男子登録情報!$A:$A,0)))</f>
        <v/>
      </c>
      <c r="H38" s="176"/>
      <c r="I38" s="90"/>
      <c r="J38" s="78" t="s">
        <v>14</v>
      </c>
      <c r="K38" s="77"/>
      <c r="L38" s="78" t="s">
        <v>13</v>
      </c>
      <c r="M38" s="79"/>
      <c r="N38" s="314"/>
      <c r="O38" s="73"/>
      <c r="P38" s="94" t="str">
        <f>IF($O38="","",INDEX(男子登録情報!$D:$D,MATCH($O38,男子登録情報!$A:$A,0)))</f>
        <v/>
      </c>
      <c r="Q38" s="94" t="str">
        <f>IF($O38="","",INDEX(男子登録情報!$E:$E,MATCH($O38,男子登録情報!$A:$A,0)))</f>
        <v/>
      </c>
      <c r="R38" s="94" t="str">
        <f>IF($O38="","",IF(INDEX(男子登録情報!$G:$G,MATCH($O38,男子登録情報!$A:$A,0))=0,"",INDEX(男子登録情報!$G:$G,MATCH($O38,男子登録情報!$A:$A,0))))</f>
        <v/>
      </c>
      <c r="S38" s="94" t="str">
        <f>IF($O38="","",INDEX(男子登録情報!$C:$C,MATCH($O38,男子登録情報!$A:$A,0)))</f>
        <v/>
      </c>
      <c r="T38" s="176"/>
      <c r="U38" s="75"/>
      <c r="V38" s="76"/>
      <c r="W38" s="93"/>
      <c r="X38" s="78" t="s">
        <v>16</v>
      </c>
      <c r="Y38" s="79"/>
      <c r="AA38" s="54">
        <f t="shared" si="0"/>
        <v>0</v>
      </c>
      <c r="AB38" s="54">
        <f t="shared" si="1"/>
        <v>0</v>
      </c>
    </row>
    <row r="39" spans="2:28">
      <c r="B39" s="317" t="s">
        <v>1671</v>
      </c>
      <c r="C39" s="80"/>
      <c r="D39" s="95" t="str">
        <f>IF($C39="","",INDEX(男子登録情報!$D:$D,MATCH($C39,男子登録情報!$A:$A,0)))</f>
        <v/>
      </c>
      <c r="E39" s="95" t="str">
        <f>IF($C39="","",INDEX(男子登録情報!$E:$E,MATCH($C39,男子登録情報!$A:$A,0)))</f>
        <v/>
      </c>
      <c r="F39" s="95" t="str">
        <f>IF($C39="","",IF(INDEX(男子登録情報!$G:$G,MATCH($C39,男子登録情報!$A:$A,0))=0,"",INDEX(男子登録情報!$G:$G,MATCH($C39,男子登録情報!$A:$A,0))))</f>
        <v/>
      </c>
      <c r="G39" s="81" t="str">
        <f>IF($C39="","",INDEX(男子登録情報!$C:$C,MATCH($C39,男子登録情報!$A:$A,0)))</f>
        <v/>
      </c>
      <c r="H39" s="177"/>
      <c r="I39" s="88"/>
      <c r="J39" s="85" t="s">
        <v>14</v>
      </c>
      <c r="K39" s="84"/>
      <c r="L39" s="85" t="s">
        <v>13</v>
      </c>
      <c r="M39" s="86"/>
      <c r="N39" s="319" t="s">
        <v>22</v>
      </c>
      <c r="O39" s="80"/>
      <c r="P39" s="98" t="str">
        <f>IF($O39="","",INDEX(男子登録情報!$D:$D,MATCH($O39,男子登録情報!$A:$A,0)))</f>
        <v/>
      </c>
      <c r="Q39" s="98" t="str">
        <f>IF($O39="","",INDEX(男子登録情報!$E:$E,MATCH($O39,男子登録情報!$A:$A,0)))</f>
        <v/>
      </c>
      <c r="R39" s="98" t="str">
        <f>IF($O39="","",IF(INDEX(男子登録情報!$G:$G,MATCH($O39,男子登録情報!$A:$A,0))=0,"",INDEX(男子登録情報!$G:$G,MATCH($O39,男子登録情報!$A:$A,0))))</f>
        <v/>
      </c>
      <c r="S39" s="95" t="str">
        <f>IF($O39="","",INDEX(男子登録情報!$C:$C,MATCH($O39,男子登録情報!$A:$A,0)))</f>
        <v/>
      </c>
      <c r="T39" s="177"/>
      <c r="U39" s="82"/>
      <c r="V39" s="83"/>
      <c r="W39" s="91"/>
      <c r="X39" s="85" t="s">
        <v>16</v>
      </c>
      <c r="Y39" s="86"/>
      <c r="AA39" s="54">
        <f t="shared" si="0"/>
        <v>0</v>
      </c>
      <c r="AB39" s="54">
        <f t="shared" si="1"/>
        <v>0</v>
      </c>
    </row>
    <row r="40" spans="2:28">
      <c r="B40" s="312"/>
      <c r="C40" s="66"/>
      <c r="D40" s="96" t="str">
        <f>IF($C40="","",INDEX(男子登録情報!$D:$D,MATCH($C40,男子登録情報!$A:$A,0)))</f>
        <v/>
      </c>
      <c r="E40" s="96" t="str">
        <f>IF($C40="","",INDEX(男子登録情報!$E:$E,MATCH($C40,男子登録情報!$A:$A,0)))</f>
        <v/>
      </c>
      <c r="F40" s="98" t="str">
        <f>IF($C40="","",IF(INDEX(男子登録情報!$G:$G,MATCH($C40,男子登録情報!$A:$A,0))=0,"",INDEX(男子登録情報!$G:$G,MATCH($C40,男子登録情報!$A:$A,0))))</f>
        <v/>
      </c>
      <c r="G40" s="67" t="str">
        <f>IF($C40="","",INDEX(男子登録情報!$C:$C,MATCH($C40,男子登録情報!$A:$A,0)))</f>
        <v/>
      </c>
      <c r="H40" s="175"/>
      <c r="I40" s="89"/>
      <c r="J40" s="71" t="s">
        <v>14</v>
      </c>
      <c r="K40" s="70"/>
      <c r="L40" s="71" t="s">
        <v>13</v>
      </c>
      <c r="M40" s="72"/>
      <c r="N40" s="313"/>
      <c r="O40" s="66"/>
      <c r="P40" s="96" t="str">
        <f>IF($O40="","",INDEX(男子登録情報!$D:$D,MATCH($O40,男子登録情報!$A:$A,0)))</f>
        <v/>
      </c>
      <c r="Q40" s="96" t="str">
        <f>IF($O40="","",INDEX(男子登録情報!$E:$E,MATCH($O40,男子登録情報!$A:$A,0)))</f>
        <v/>
      </c>
      <c r="R40" s="96" t="str">
        <f>IF($O40="","",IF(INDEX(男子登録情報!$G:$G,MATCH($O40,男子登録情報!$A:$A,0))=0,"",INDEX(男子登録情報!$G:$G,MATCH($O40,男子登録情報!$A:$A,0))))</f>
        <v/>
      </c>
      <c r="S40" s="96" t="str">
        <f>IF($O40="","",INDEX(男子登録情報!$C:$C,MATCH($O40,男子登録情報!$A:$A,0)))</f>
        <v/>
      </c>
      <c r="T40" s="175"/>
      <c r="U40" s="68"/>
      <c r="V40" s="69"/>
      <c r="W40" s="92"/>
      <c r="X40" s="71" t="s">
        <v>16</v>
      </c>
      <c r="Y40" s="72"/>
      <c r="AA40" s="54">
        <f t="shared" si="0"/>
        <v>0</v>
      </c>
      <c r="AB40" s="54">
        <f t="shared" si="1"/>
        <v>0</v>
      </c>
    </row>
    <row r="41" spans="2:28" ht="18.600000000000001" thickBot="1">
      <c r="B41" s="318"/>
      <c r="C41" s="73"/>
      <c r="D41" s="94" t="str">
        <f>IF($C41="","",INDEX(男子登録情報!$D:$D,MATCH($C41,男子登録情報!$A:$A,0)))</f>
        <v/>
      </c>
      <c r="E41" s="94" t="str">
        <f>IF($C41="","",INDEX(男子登録情報!$E:$E,MATCH($C41,男子登録情報!$A:$A,0)))</f>
        <v/>
      </c>
      <c r="F41" s="187" t="str">
        <f>IF($C41="","",IF(INDEX(男子登録情報!$G:$G,MATCH($C41,男子登録情報!$A:$A,0))=0,"",INDEX(男子登録情報!$G:$G,MATCH($C41,男子登録情報!$A:$A,0))))</f>
        <v/>
      </c>
      <c r="G41" s="74" t="str">
        <f>IF($C41="","",INDEX(男子登録情報!$C:$C,MATCH($C41,男子登録情報!$A:$A,0)))</f>
        <v/>
      </c>
      <c r="H41" s="176"/>
      <c r="I41" s="90"/>
      <c r="J41" s="78" t="s">
        <v>14</v>
      </c>
      <c r="K41" s="77"/>
      <c r="L41" s="78" t="s">
        <v>13</v>
      </c>
      <c r="M41" s="79"/>
      <c r="N41" s="314"/>
      <c r="O41" s="73"/>
      <c r="P41" s="94" t="str">
        <f>IF($O41="","",INDEX(男子登録情報!$D:$D,MATCH($O41,男子登録情報!$A:$A,0)))</f>
        <v/>
      </c>
      <c r="Q41" s="94" t="str">
        <f>IF($O41="","",INDEX(男子登録情報!$E:$E,MATCH($O41,男子登録情報!$A:$A,0)))</f>
        <v/>
      </c>
      <c r="R41" s="94" t="str">
        <f>IF($O41="","",IF(INDEX(男子登録情報!$G:$G,MATCH($O41,男子登録情報!$A:$A,0))=0,"",INDEX(男子登録情報!$G:$G,MATCH($O41,男子登録情報!$A:$A,0))))</f>
        <v/>
      </c>
      <c r="S41" s="94" t="str">
        <f>IF($O41="","",INDEX(男子登録情報!$C:$C,MATCH($O41,男子登録情報!$A:$A,0)))</f>
        <v/>
      </c>
      <c r="T41" s="176"/>
      <c r="U41" s="75"/>
      <c r="V41" s="76"/>
      <c r="W41" s="93"/>
      <c r="X41" s="78" t="s">
        <v>16</v>
      </c>
      <c r="Y41" s="79"/>
      <c r="AA41" s="54">
        <f t="shared" si="0"/>
        <v>0</v>
      </c>
      <c r="AB41" s="54">
        <f t="shared" si="1"/>
        <v>0</v>
      </c>
    </row>
    <row r="42" spans="2:28">
      <c r="B42" s="317" t="s">
        <v>23</v>
      </c>
      <c r="C42" s="80"/>
      <c r="D42" s="95" t="str">
        <f>IF($C42="","",INDEX(男子登録情報!$D:$D,MATCH($C42,男子登録情報!$A:$A,0)))</f>
        <v/>
      </c>
      <c r="E42" s="95" t="str">
        <f>IF($C42="","",INDEX(男子登録情報!$E:$E,MATCH($C42,男子登録情報!$A:$A,0)))</f>
        <v/>
      </c>
      <c r="F42" s="95" t="str">
        <f>IF($C42="","",IF(INDEX(男子登録情報!$G:$G,MATCH($C42,男子登録情報!$A:$A,0))=0,"",INDEX(男子登録情報!$G:$G,MATCH($C42,男子登録情報!$A:$A,0))))</f>
        <v/>
      </c>
      <c r="G42" s="81" t="str">
        <f>IF($C42="","",INDEX(男子登録情報!$C:$C,MATCH($C42,男子登録情報!$A:$A,0)))</f>
        <v/>
      </c>
      <c r="H42" s="178"/>
      <c r="I42" s="324"/>
      <c r="J42" s="325"/>
      <c r="K42" s="325"/>
      <c r="L42" s="325"/>
      <c r="M42" s="97" t="s">
        <v>24</v>
      </c>
      <c r="N42" s="319" t="s">
        <v>25</v>
      </c>
      <c r="O42" s="80"/>
      <c r="P42" s="98" t="str">
        <f>IF($O42="","",INDEX(男子登録情報!$D:$D,MATCH($O42,男子登録情報!$A:$A,0)))</f>
        <v/>
      </c>
      <c r="Q42" s="98" t="str">
        <f>IF($O42="","",INDEX(男子登録情報!$E:$E,MATCH($O42,男子登録情報!$A:$A,0)))</f>
        <v/>
      </c>
      <c r="R42" s="98" t="str">
        <f>IF($O42="","",IF(INDEX(男子登録情報!$G:$G,MATCH($O42,男子登録情報!$A:$A,0))=0,"",INDEX(男子登録情報!$G:$G,MATCH($O42,男子登録情報!$A:$A,0))))</f>
        <v/>
      </c>
      <c r="S42" s="98" t="str">
        <f>IF($O42="","",INDEX(男子登録情報!$C:$C,MATCH($O42,男子登録情報!$A:$A,0)))</f>
        <v/>
      </c>
      <c r="T42" s="174"/>
      <c r="U42" s="82"/>
      <c r="V42" s="83"/>
      <c r="W42" s="91"/>
      <c r="X42" s="85" t="s">
        <v>16</v>
      </c>
      <c r="Y42" s="86"/>
      <c r="AA42" s="54">
        <f t="shared" si="0"/>
        <v>0</v>
      </c>
      <c r="AB42" s="54">
        <f t="shared" si="1"/>
        <v>0</v>
      </c>
    </row>
    <row r="43" spans="2:28">
      <c r="B43" s="312"/>
      <c r="C43" s="66"/>
      <c r="D43" s="96" t="str">
        <f>IF($C43="","",INDEX(男子登録情報!$D:$D,MATCH($C43,男子登録情報!$A:$A,0)))</f>
        <v/>
      </c>
      <c r="E43" s="96" t="str">
        <f>IF($C43="","",INDEX(男子登録情報!$E:$E,MATCH($C43,男子登録情報!$A:$A,0)))</f>
        <v/>
      </c>
      <c r="F43" s="98" t="str">
        <f>IF($C43="","",IF(INDEX(男子登録情報!$G:$G,MATCH($C43,男子登録情報!$A:$A,0))=0,"",INDEX(男子登録情報!$G:$G,MATCH($C43,男子登録情報!$A:$A,0))))</f>
        <v/>
      </c>
      <c r="G43" s="67" t="str">
        <f>IF($C43="","",INDEX(男子登録情報!$C:$C,MATCH($C43,男子登録情報!$A:$A,0)))</f>
        <v/>
      </c>
      <c r="H43" s="175"/>
      <c r="I43" s="326"/>
      <c r="J43" s="327"/>
      <c r="K43" s="327"/>
      <c r="L43" s="327"/>
      <c r="M43" s="99" t="s">
        <v>24</v>
      </c>
      <c r="N43" s="313"/>
      <c r="O43" s="66"/>
      <c r="P43" s="96" t="str">
        <f>IF($O43="","",INDEX(男子登録情報!$D:$D,MATCH($O43,男子登録情報!$A:$A,0)))</f>
        <v/>
      </c>
      <c r="Q43" s="96" t="str">
        <f>IF($O43="","",INDEX(男子登録情報!$E:$E,MATCH($O43,男子登録情報!$A:$A,0)))</f>
        <v/>
      </c>
      <c r="R43" s="96" t="str">
        <f>IF($O43="","",IF(INDEX(男子登録情報!$G:$G,MATCH($O43,男子登録情報!$A:$A,0))=0,"",INDEX(男子登録情報!$G:$G,MATCH($O43,男子登録情報!$A:$A,0))))</f>
        <v/>
      </c>
      <c r="S43" s="96" t="str">
        <f>IF($O43="","",INDEX(男子登録情報!$C:$C,MATCH($O43,男子登録情報!$A:$A,0)))</f>
        <v/>
      </c>
      <c r="T43" s="175"/>
      <c r="U43" s="68"/>
      <c r="V43" s="69"/>
      <c r="W43" s="92"/>
      <c r="X43" s="71" t="s">
        <v>16</v>
      </c>
      <c r="Y43" s="72"/>
      <c r="AA43" s="54">
        <f t="shared" si="0"/>
        <v>0</v>
      </c>
      <c r="AB43" s="54">
        <f t="shared" si="1"/>
        <v>0</v>
      </c>
    </row>
    <row r="44" spans="2:28" ht="18.600000000000001" thickBot="1">
      <c r="B44" s="318"/>
      <c r="C44" s="73"/>
      <c r="D44" s="94" t="str">
        <f>IF($C44="","",INDEX(男子登録情報!$D:$D,MATCH($C44,男子登録情報!$A:$A,0)))</f>
        <v/>
      </c>
      <c r="E44" s="94" t="str">
        <f>IF($C44="","",INDEX(男子登録情報!$E:$E,MATCH($C44,男子登録情報!$A:$A,0)))</f>
        <v/>
      </c>
      <c r="F44" s="187" t="str">
        <f>IF($C44="","",IF(INDEX(男子登録情報!$G:$G,MATCH($C44,男子登録情報!$A:$A,0))=0,"",INDEX(男子登録情報!$G:$G,MATCH($C44,男子登録情報!$A:$A,0))))</f>
        <v/>
      </c>
      <c r="G44" s="74" t="str">
        <f>IF($C44="","",INDEX(男子登録情報!$C:$C,MATCH($C44,男子登録情報!$A:$A,0)))</f>
        <v/>
      </c>
      <c r="H44" s="179"/>
      <c r="I44" s="328"/>
      <c r="J44" s="329"/>
      <c r="K44" s="329"/>
      <c r="L44" s="329"/>
      <c r="M44" s="100" t="s">
        <v>24</v>
      </c>
      <c r="N44" s="314"/>
      <c r="O44" s="73"/>
      <c r="P44" s="94" t="str">
        <f>IF($O44="","",INDEX(男子登録情報!$D:$D,MATCH($O44,男子登録情報!$A:$A,0)))</f>
        <v/>
      </c>
      <c r="Q44" s="94" t="str">
        <f>IF($O44="","",INDEX(男子登録情報!$E:$E,MATCH($O44,男子登録情報!$A:$A,0)))</f>
        <v/>
      </c>
      <c r="R44" s="94" t="str">
        <f>IF($O44="","",IF(INDEX(男子登録情報!$G:$G,MATCH($O44,男子登録情報!$A:$A,0))=0,"",INDEX(男子登録情報!$G:$G,MATCH($O44,男子登録情報!$A:$A,0))))</f>
        <v/>
      </c>
      <c r="S44" s="94" t="str">
        <f>IF($O44="","",INDEX(男子登録情報!$C:$C,MATCH($O44,男子登録情報!$A:$A,0)))</f>
        <v/>
      </c>
      <c r="T44" s="176"/>
      <c r="U44" s="75"/>
      <c r="V44" s="76"/>
      <c r="W44" s="93"/>
      <c r="X44" s="78" t="s">
        <v>16</v>
      </c>
      <c r="Y44" s="79"/>
      <c r="AA44" s="54">
        <f t="shared" si="0"/>
        <v>0</v>
      </c>
      <c r="AB44" s="54">
        <f t="shared" si="1"/>
        <v>0</v>
      </c>
    </row>
    <row r="45" spans="2:28"/>
    <row r="46" spans="2:28" ht="17.25" hidden="1" customHeight="1"/>
    <row r="47" spans="2:28" ht="17.25" hidden="1" customHeight="1"/>
  </sheetData>
  <sheetProtection algorithmName="SHA-512" hashValue="55PkDF+gwOSkCZky+SNLMWEcDPfXf4G7AwRfYXaM/mEY7m7OiJZRYNbRaF8JYgD+fyL8bFjDYX6K/DzmiK+8zQ==" saltValue="7l4W2DZLz4e3z9FH5ru1KQ==" spinCount="100000" sheet="1" selectLockedCells="1"/>
  <mergeCells count="69">
    <mergeCell ref="B30:B32"/>
    <mergeCell ref="N30:N32"/>
    <mergeCell ref="B27:B29"/>
    <mergeCell ref="N27:N29"/>
    <mergeCell ref="B39:B41"/>
    <mergeCell ref="N39:N41"/>
    <mergeCell ref="B36:B38"/>
    <mergeCell ref="N36:N38"/>
    <mergeCell ref="B33:B35"/>
    <mergeCell ref="N33:N35"/>
    <mergeCell ref="B42:B44"/>
    <mergeCell ref="I42:L42"/>
    <mergeCell ref="N42:N44"/>
    <mergeCell ref="I43:L43"/>
    <mergeCell ref="I44:L44"/>
    <mergeCell ref="B24:B26"/>
    <mergeCell ref="N24:N26"/>
    <mergeCell ref="B21:B23"/>
    <mergeCell ref="N21:N23"/>
    <mergeCell ref="U15:U20"/>
    <mergeCell ref="V15:V20"/>
    <mergeCell ref="W15:W20"/>
    <mergeCell ref="X15:X20"/>
    <mergeCell ref="Y15:Y20"/>
    <mergeCell ref="B15:B17"/>
    <mergeCell ref="N15:N20"/>
    <mergeCell ref="B18:B20"/>
    <mergeCell ref="V9:V14"/>
    <mergeCell ref="W9:W14"/>
    <mergeCell ref="X9:X14"/>
    <mergeCell ref="Y9:Y14"/>
    <mergeCell ref="B9:B11"/>
    <mergeCell ref="N9:N14"/>
    <mergeCell ref="U9:U14"/>
    <mergeCell ref="B12:B14"/>
    <mergeCell ref="AA8:AB8"/>
    <mergeCell ref="B4:F4"/>
    <mergeCell ref="M5:Y5"/>
    <mergeCell ref="G5:L5"/>
    <mergeCell ref="B7:B8"/>
    <mergeCell ref="C7:C8"/>
    <mergeCell ref="D7:D8"/>
    <mergeCell ref="E7:E8"/>
    <mergeCell ref="F7:F8"/>
    <mergeCell ref="B5:E5"/>
    <mergeCell ref="Q7:Q8"/>
    <mergeCell ref="R7:R8"/>
    <mergeCell ref="S7:S8"/>
    <mergeCell ref="U7:Y8"/>
    <mergeCell ref="G7:G8"/>
    <mergeCell ref="I7:M8"/>
    <mergeCell ref="B1:Y1"/>
    <mergeCell ref="B2:F2"/>
    <mergeCell ref="M2:O2"/>
    <mergeCell ref="P2:Y2"/>
    <mergeCell ref="H2:L2"/>
    <mergeCell ref="B3:F3"/>
    <mergeCell ref="M3:O3"/>
    <mergeCell ref="P3:Y3"/>
    <mergeCell ref="M4:Y4"/>
    <mergeCell ref="G4:L4"/>
    <mergeCell ref="H3:L3"/>
    <mergeCell ref="H7:H8"/>
    <mergeCell ref="T7:T8"/>
    <mergeCell ref="T9:T14"/>
    <mergeCell ref="T15:T20"/>
    <mergeCell ref="N7:N8"/>
    <mergeCell ref="O7:O8"/>
    <mergeCell ref="P7:P8"/>
  </mergeCells>
  <phoneticPr fontId="16"/>
  <conditionalFormatting sqref="I9:J17 I30:J32 I33:I35">
    <cfRule type="expression" dxfId="52" priority="36">
      <formula>$M9&lt;&gt;""</formula>
    </cfRule>
  </conditionalFormatting>
  <conditionalFormatting sqref="K9:K41 M9:M41 H9:H44 I18:I29 I33:I41 I42:L44">
    <cfRule type="expression" dxfId="50" priority="41">
      <formula>$AA9=1</formula>
    </cfRule>
  </conditionalFormatting>
  <conditionalFormatting sqref="K9:K41 M9:M41 H9:H44 W9:W44 Y9:Y44 U15 I18:I29 T21:T44 I33:I41 I42:L44">
    <cfRule type="cellIs" dxfId="49" priority="37" operator="notEqual">
      <formula>""</formula>
    </cfRule>
  </conditionalFormatting>
  <conditionalFormatting sqref="T21:T44 W21:W44 Y21:Y44">
    <cfRule type="expression" dxfId="38" priority="38">
      <formula>$AB21=1</formula>
    </cfRule>
  </conditionalFormatting>
  <conditionalFormatting sqref="U15:U20 W15:W20 Y15:Y20">
    <cfRule type="expression" dxfId="37" priority="40">
      <formula>$AB$18=1</formula>
    </cfRule>
  </conditionalFormatting>
  <conditionalFormatting sqref="U9:V14 U21:V44">
    <cfRule type="expression" dxfId="36" priority="35">
      <formula>$Y9&lt;&gt;""</formula>
    </cfRule>
  </conditionalFormatting>
  <conditionalFormatting sqref="W9:W14 Y9:Y14">
    <cfRule type="expression" dxfId="35" priority="39">
      <formula>$AB$12=1</formula>
    </cfRule>
  </conditionalFormatting>
  <dataValidations count="7">
    <dataValidation type="whole" imeMode="disabled" operator="lessThanOrEqual" allowBlank="1" showErrorMessage="1" errorTitle="入力エラー" error="正しい記録を入力してください。" sqref="I42:L44" xr:uid="{4ED40CDE-5367-4546-9126-0FAF3A9F9A5E}">
      <formula1>9999</formula1>
    </dataValidation>
    <dataValidation type="whole" imeMode="disabled" operator="lessThanOrEqual" allowBlank="1" showErrorMessage="1" errorTitle="入力エラー" error="正しい記録を入力してください。" sqref="K9:K41 W9:W20" xr:uid="{B89D31C6-7639-4767-B785-B6B525E1459C}">
      <formula1>59</formula1>
    </dataValidation>
    <dataValidation type="whole" imeMode="disabled" operator="lessThanOrEqual" allowBlank="1" showInputMessage="1" showErrorMessage="1" errorTitle="入力エラー" error="正しい登録番号を入力してください。" promptTitle="登録番号入力" prompt="半角数字で入力_x000a_「6-1234」の「6-」は不要" sqref="C9:C44 O9:O44" xr:uid="{0901404B-54C5-4E60-B98E-53A04C65541D}">
      <formula1>9999</formula1>
    </dataValidation>
    <dataValidation type="whole" imeMode="disabled" operator="lessThanOrEqual" allowBlank="1" showErrorMessage="1" errorTitle="入力エラー" error="正しい記録を入力してください。" sqref="I9:I41 M9:M41 U9:U44 W21:W44 Y9:Y44" xr:uid="{4F8911EA-3971-4D6C-A149-29E963A57702}">
      <formula1>99</formula1>
    </dataValidation>
    <dataValidation allowBlank="1" showErrorMessage="1" errorTitle="自己最高記録" error="6桁で入力してください" promptTitle="記録" prompt="申請記録を入力_x000a_2020年4月1日～2021年4月29日までに達成した記録_x000a_半角6桁「######」の形で入力_x000a_手動計時の場合、下1桁に「+」を入力_x000a__x000a_例_x000a_10秒88（電動）：001088_x000a_1分12秒33       ：011233_x000a_1m77：000177_x000a_5888点：005888_x000a_記録なし：000000" sqref="J9 L9:L41" xr:uid="{DA5DA547-B1F9-4340-AD40-E8C39D5C5747}"/>
    <dataValidation type="list" imeMode="disabled" allowBlank="1" showInputMessage="1" showErrorMessage="1" errorTitle="入力エラー" error="正しい区分を選択してください" promptTitle="区分" prompt="リストを表示し、区分(A,B)を選択_x000a_" sqref="T43:T44 T28:T29 T31:T32 T34:T35 T37:T38 T40:T41 H37:H38 H34:H35 H31:H32 H28:H29 H25:H26 H22:H23 H19:H20 H16:H17 H13:H14 H10:H11 T21:T26 H40:H44" xr:uid="{D6E52962-2894-4DA9-B54E-526BCBD2B787}">
      <formula1>区分学校枠なし</formula1>
    </dataValidation>
    <dataValidation type="list" imeMode="disabled" allowBlank="1" showInputMessage="1" showErrorMessage="1" errorTitle="入力エラー" error="正しい区分を選択してください" promptTitle="区分" prompt="リストを表示し、区分(A,B,学校枠)を選択_x000a_" sqref="H9 H12 H15 H18 H21 H24 H27 H30 H33 H36 H39 T27 T42 T39 T36 T33 T30" xr:uid="{6F4AD4ED-C7D5-4C81-BCE1-9C5EFB7D8696}">
      <formula1>区分</formula1>
    </dataValidation>
  </dataValidations>
  <printOptions horizontalCentered="1" verticalCentered="1"/>
  <pageMargins left="0" right="0" top="0.31496062992125984" bottom="0.31496062992125984" header="0.31496062992125984" footer="0.11811023622047245"/>
  <pageSetup paperSize="9" scale="70" orientation="landscape" blackAndWhite="1" r:id="rId1"/>
  <headerFooter alignWithMargins="0">
    <oddFooter>&amp;R&amp;"ＭＳ Ｐ明朝,太字"&amp;18関西学生陸上競技連盟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DB83E829-239B-4448-8EDE-07F89C759110}">
            <xm:f>ISERROR(MATCH($B$12,編集用!$G$6:$G$31,0))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B12:E14 G12:M14</xm:sqref>
        </x14:conditionalFormatting>
        <x14:conditionalFormatting xmlns:xm="http://schemas.microsoft.com/office/excel/2006/main">
          <x14:cfRule type="expression" priority="13" id="{60C1806D-F2D1-4882-AF6C-B17CB6779C42}">
            <xm:f>ISERROR(MATCH($B$15,編集用!$G$6:$G$31,0))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B15:E17 G15:M17</xm:sqref>
        </x14:conditionalFormatting>
        <x14:conditionalFormatting xmlns:xm="http://schemas.microsoft.com/office/excel/2006/main">
          <x14:cfRule type="expression" priority="14" id="{AF590575-61E6-43A7-B803-79F5BD30BE54}">
            <xm:f>ISERROR(MATCH($B$18,編集用!$G$6:$G$31,0))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B18:E20 G18:M20</xm:sqref>
        </x14:conditionalFormatting>
        <x14:conditionalFormatting xmlns:xm="http://schemas.microsoft.com/office/excel/2006/main">
          <x14:cfRule type="expression" priority="15" id="{FFB46ED7-EA31-4973-B164-496ED89DEE6F}">
            <xm:f>ISERROR(MATCH($B$21,編集用!$G$6:$G$31,0))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B21:E23 G21:M23</xm:sqref>
        </x14:conditionalFormatting>
        <x14:conditionalFormatting xmlns:xm="http://schemas.microsoft.com/office/excel/2006/main">
          <x14:cfRule type="expression" priority="16" id="{5C2358AA-C1AD-46EC-9EDF-9A3B00EFB743}">
            <xm:f>ISERROR(MATCH($B$24,編集用!$G$6:$G$31,0))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B24:E26 G24:M26</xm:sqref>
        </x14:conditionalFormatting>
        <x14:conditionalFormatting xmlns:xm="http://schemas.microsoft.com/office/excel/2006/main">
          <x14:cfRule type="expression" priority="17" id="{31E48C0F-5E85-4542-8324-178D12067F04}">
            <xm:f>ISERROR(MATCH($B$27,編集用!$G$6:$G$31,0))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B27:E29 G27:M29</xm:sqref>
        </x14:conditionalFormatting>
        <x14:conditionalFormatting xmlns:xm="http://schemas.microsoft.com/office/excel/2006/main">
          <x14:cfRule type="expression" priority="18" id="{24C0A0B1-F9B6-4BFA-B90E-FBB4BBA5D61D}">
            <xm:f>ISERROR(MATCH($B$30,編集用!$G$6:$G$31,0))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B30:E32 G30:M32</xm:sqref>
        </x14:conditionalFormatting>
        <x14:conditionalFormatting xmlns:xm="http://schemas.microsoft.com/office/excel/2006/main">
          <x14:cfRule type="expression" priority="19" id="{4D4B2539-C986-412B-9071-4BD8759124AC}">
            <xm:f>ISERROR(MATCH($B$33,編集用!$G$6:$G$31,0))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B33:E35 G33:I35 K33:M35</xm:sqref>
        </x14:conditionalFormatting>
        <x14:conditionalFormatting xmlns:xm="http://schemas.microsoft.com/office/excel/2006/main">
          <x14:cfRule type="expression" priority="20" id="{B17EDD16-4F86-42EA-A39F-F4A2866BB5AE}">
            <xm:f>ISERROR(MATCH($B$36,編集用!$G$6:$G$31,0))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B36:E38 G36:M38</xm:sqref>
        </x14:conditionalFormatting>
        <x14:conditionalFormatting xmlns:xm="http://schemas.microsoft.com/office/excel/2006/main">
          <x14:cfRule type="expression" priority="21" id="{1D74AE32-394E-4106-A8ED-E1E43EAF2C01}">
            <xm:f>ISERROR(MATCH($B$39,編集用!$G$6:$G$31,0))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B39:E41 G39:M41</xm:sqref>
        </x14:conditionalFormatting>
        <x14:conditionalFormatting xmlns:xm="http://schemas.microsoft.com/office/excel/2006/main">
          <x14:cfRule type="expression" priority="22" id="{8C646660-A21C-494C-8282-CB5FBF9D71DD}">
            <xm:f>ISERROR(MATCH($B$42,編集用!$G$6:$G$31,0))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B42:E44 G42:M44</xm:sqref>
        </x14:conditionalFormatting>
        <x14:conditionalFormatting xmlns:xm="http://schemas.microsoft.com/office/excel/2006/main">
          <x14:cfRule type="expression" priority="11" id="{84AC4A0C-EB44-4946-9EAB-AC4B66626B4B}">
            <xm:f>ISERROR(MATCH($B$9,編集用!$G$6:$G$31,0))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B9:M9 B10:E11 G10:M11 F10:F44</xm:sqref>
        </x14:conditionalFormatting>
        <x14:conditionalFormatting xmlns:xm="http://schemas.microsoft.com/office/excel/2006/main">
          <x14:cfRule type="expression" priority="1" id="{FE888C90-4576-4305-BA03-6D067F5D1BFB}">
            <xm:f>ISERROR(MATCH($B$36,編集用!$G$6:$G$31,0))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J33:J35</xm:sqref>
        </x14:conditionalFormatting>
        <x14:conditionalFormatting xmlns:xm="http://schemas.microsoft.com/office/excel/2006/main">
          <x14:cfRule type="expression" priority="29" id="{0CA23A47-E1E8-4F2B-9A44-BD2D164294A1}">
            <xm:f>ISERROR(MATCH($N$9,編集用!$G$6:$G$31,0))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N9:Y9 N10:S14 U10:Y14</xm:sqref>
        </x14:conditionalFormatting>
        <x14:conditionalFormatting xmlns:xm="http://schemas.microsoft.com/office/excel/2006/main">
          <x14:cfRule type="expression" priority="2" id="{2EF5FF1C-5697-4F4C-AF88-EFB35FF45A39}">
            <xm:f>ISERROR(MATCH($N$15,編集用!$G$6:$G$31,0))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N15:Y15 N16:S20 U16:Y20</xm:sqref>
        </x14:conditionalFormatting>
        <x14:conditionalFormatting xmlns:xm="http://schemas.microsoft.com/office/excel/2006/main">
          <x14:cfRule type="expression" priority="3" id="{74374FA0-9BB9-4109-88A5-CD6B31889C08}">
            <xm:f>ISERROR(MATCH($N$21,編集用!$G$6:$G$31,0))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N21:Y23</xm:sqref>
        </x14:conditionalFormatting>
        <x14:conditionalFormatting xmlns:xm="http://schemas.microsoft.com/office/excel/2006/main">
          <x14:cfRule type="expression" priority="4" id="{9DD56B0B-F835-4B1D-84EE-273AEC318695}">
            <xm:f>ISERROR(MATCH($N$24,編集用!$G$6:$G$31,0))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N24:Y26</xm:sqref>
        </x14:conditionalFormatting>
        <x14:conditionalFormatting xmlns:xm="http://schemas.microsoft.com/office/excel/2006/main">
          <x14:cfRule type="expression" priority="5" id="{DAF71F2D-2A9E-4634-B1F0-50FD0D37E353}">
            <xm:f>ISERROR(MATCH($N$27,編集用!$G$6:$G$31,0))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N27:Y29</xm:sqref>
        </x14:conditionalFormatting>
        <x14:conditionalFormatting xmlns:xm="http://schemas.microsoft.com/office/excel/2006/main">
          <x14:cfRule type="expression" priority="6" id="{7AD02FCF-8BE9-4003-85F8-1F72DA15D018}">
            <xm:f>ISERROR(MATCH($N$30,編集用!$G$6:$G$31,0))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N30:Y32</xm:sqref>
        </x14:conditionalFormatting>
        <x14:conditionalFormatting xmlns:xm="http://schemas.microsoft.com/office/excel/2006/main">
          <x14:cfRule type="expression" priority="7" id="{567BAE24-57C3-4CF1-BB23-CE30E2D88ACE}">
            <xm:f>ISERROR(MATCH($N$33,編集用!$G$6:$G$31,0))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N33:Y35</xm:sqref>
        </x14:conditionalFormatting>
        <x14:conditionalFormatting xmlns:xm="http://schemas.microsoft.com/office/excel/2006/main">
          <x14:cfRule type="expression" priority="8" id="{09306A74-F846-44BE-A392-A392E3BFDFF8}">
            <xm:f>ISERROR(MATCH($N$36,編集用!$G$6:$G$31,0))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N36:Y38</xm:sqref>
        </x14:conditionalFormatting>
        <x14:conditionalFormatting xmlns:xm="http://schemas.microsoft.com/office/excel/2006/main">
          <x14:cfRule type="expression" priority="9" id="{C58C3E40-5603-4698-88C6-466E25D48A8F}">
            <xm:f>ISERROR(MATCH($N$39,編集用!$G$6:$G$31,0))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N39:Y41</xm:sqref>
        </x14:conditionalFormatting>
        <x14:conditionalFormatting xmlns:xm="http://schemas.microsoft.com/office/excel/2006/main">
          <x14:cfRule type="expression" priority="10" id="{63C39AE0-A891-4BDD-AE8D-5EC218FEEFE1}">
            <xm:f>ISERROR(MATCH($N$42,編集用!$G$6:$G$31,0))</xm:f>
            <x14:dxf>
              <fill>
                <patternFill>
                  <bgColor theme="1" tint="0.499984740745262"/>
                </patternFill>
              </fill>
            </x14:dxf>
          </x14:cfRule>
          <xm:sqref>N42:Y44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FEBCF-F3A0-48E2-BB26-FF401A92E90A}">
  <dimension ref="A1:O8"/>
  <sheetViews>
    <sheetView zoomScaleNormal="100" workbookViewId="0">
      <selection activeCell="E5" sqref="E5"/>
    </sheetView>
  </sheetViews>
  <sheetFormatPr defaultColWidth="0" defaultRowHeight="0" customHeight="1" zeroHeight="1"/>
  <cols>
    <col min="1" max="1" width="1.88671875" style="207" customWidth="1"/>
    <col min="2" max="2" width="9.21875" style="207" customWidth="1"/>
    <col min="3" max="3" width="12.88671875" style="207" bestFit="1" customWidth="1"/>
    <col min="4" max="4" width="13.44140625" style="207" bestFit="1" customWidth="1"/>
    <col min="5" max="14" width="7.44140625" style="207" customWidth="1"/>
    <col min="15" max="15" width="3.33203125" style="207" customWidth="1"/>
    <col min="16" max="16384" width="8.77734375" style="207" hidden="1"/>
  </cols>
  <sheetData>
    <row r="1" spans="2:14" ht="19.5" customHeight="1">
      <c r="B1" s="333" t="s">
        <v>2437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</row>
    <row r="2" spans="2:14" ht="8.5500000000000007" customHeight="1" thickBot="1"/>
    <row r="3" spans="2:14" ht="16.2">
      <c r="B3" s="208" t="s">
        <v>2438</v>
      </c>
      <c r="C3" s="209" t="s">
        <v>2439</v>
      </c>
      <c r="D3" s="209" t="s">
        <v>2440</v>
      </c>
      <c r="E3" s="210" t="s">
        <v>26</v>
      </c>
      <c r="F3" s="210" t="s">
        <v>18</v>
      </c>
      <c r="G3" s="210" t="s">
        <v>20</v>
      </c>
      <c r="H3" s="210" t="s">
        <v>15</v>
      </c>
      <c r="I3" s="210" t="s">
        <v>27</v>
      </c>
      <c r="J3" s="210" t="s">
        <v>28</v>
      </c>
      <c r="K3" s="210" t="s">
        <v>21</v>
      </c>
      <c r="L3" s="210" t="s">
        <v>17</v>
      </c>
      <c r="M3" s="210" t="s">
        <v>25</v>
      </c>
      <c r="N3" s="211" t="s">
        <v>29</v>
      </c>
    </row>
    <row r="4" spans="2:14" ht="16.2">
      <c r="B4" s="212" t="s">
        <v>2441</v>
      </c>
      <c r="C4" s="213" t="s">
        <v>2444</v>
      </c>
      <c r="D4" s="213">
        <v>9126</v>
      </c>
      <c r="E4" s="214" t="s">
        <v>2450</v>
      </c>
      <c r="F4" s="214" t="s">
        <v>2451</v>
      </c>
      <c r="G4" s="214" t="s">
        <v>2452</v>
      </c>
      <c r="H4" s="214" t="s">
        <v>2453</v>
      </c>
      <c r="I4" s="214" t="s">
        <v>2454</v>
      </c>
      <c r="J4" s="214" t="s">
        <v>2455</v>
      </c>
      <c r="K4" s="214" t="s">
        <v>2456</v>
      </c>
      <c r="L4" s="214" t="s">
        <v>2457</v>
      </c>
      <c r="M4" s="214" t="s">
        <v>2458</v>
      </c>
      <c r="N4" s="215" t="s">
        <v>2459</v>
      </c>
    </row>
    <row r="5" spans="2:14" ht="16.2">
      <c r="B5" s="216" t="str">
        <f>IF(男子申込!$C42="","",男子申込!C42)</f>
        <v/>
      </c>
      <c r="C5" s="217" t="str">
        <f>IF(男子申込!$C42="","",男子申込!$D42)</f>
        <v/>
      </c>
      <c r="D5" s="217" t="str">
        <f>IF(男子申込!$C42="","",男子申込!$I42)</f>
        <v/>
      </c>
      <c r="E5" s="218"/>
      <c r="F5" s="218"/>
      <c r="G5" s="218"/>
      <c r="H5" s="218"/>
      <c r="I5" s="218"/>
      <c r="J5" s="218"/>
      <c r="K5" s="218"/>
      <c r="L5" s="218"/>
      <c r="M5" s="218"/>
      <c r="N5" s="219"/>
    </row>
    <row r="6" spans="2:14" ht="16.2">
      <c r="B6" s="216" t="str">
        <f>IF(男子申込!$C43="","",男子申込!C43)</f>
        <v/>
      </c>
      <c r="C6" s="217" t="str">
        <f>IF(男子申込!$C43="","",男子申込!$D43)</f>
        <v/>
      </c>
      <c r="D6" s="217" t="str">
        <f>IF(男子申込!$C43="","",男子申込!$I43)</f>
        <v/>
      </c>
      <c r="E6" s="218"/>
      <c r="F6" s="218"/>
      <c r="G6" s="218"/>
      <c r="H6" s="218"/>
      <c r="I6" s="218"/>
      <c r="J6" s="218"/>
      <c r="K6" s="218"/>
      <c r="L6" s="218"/>
      <c r="M6" s="218"/>
      <c r="N6" s="219"/>
    </row>
    <row r="7" spans="2:14" ht="16.8" thickBot="1">
      <c r="B7" s="220" t="str">
        <f>IF(男子申込!$C44="","",男子申込!C44)</f>
        <v/>
      </c>
      <c r="C7" s="221" t="str">
        <f>IF(男子申込!$C44="","",男子申込!$D44)</f>
        <v/>
      </c>
      <c r="D7" s="221" t="str">
        <f>IF(男子申込!$C44="","",男子申込!$I44)</f>
        <v/>
      </c>
      <c r="E7" s="222"/>
      <c r="F7" s="222"/>
      <c r="G7" s="222"/>
      <c r="H7" s="222"/>
      <c r="I7" s="222"/>
      <c r="J7" s="222"/>
      <c r="K7" s="222"/>
      <c r="L7" s="222"/>
      <c r="M7" s="222"/>
      <c r="N7" s="223"/>
    </row>
    <row r="8" spans="2:14" ht="16.2" hidden="1"/>
  </sheetData>
  <sheetProtection algorithmName="SHA-512" hashValue="sbh01X9HQ8Y5OFj6pxEimfrmpjl0jrfE3c/u6nyZMAOhUUsDFZTgBYDz9tgZR8/ha0MuXiG+5DmA3LmBEbqN/Q==" saltValue="FexRjEgwDzMQqDlcMFUAQg==" spinCount="100000" sheet="1" objects="1" scenarios="1" selectLockedCells="1"/>
  <mergeCells count="1">
    <mergeCell ref="B1:N1"/>
  </mergeCells>
  <phoneticPr fontId="16"/>
  <conditionalFormatting sqref="B5:N7">
    <cfRule type="cellIs" dxfId="34" priority="1" operator="notEqual">
      <formula>""</formula>
    </cfRule>
  </conditionalFormatting>
  <conditionalFormatting sqref="E5:N7">
    <cfRule type="expression" dxfId="33" priority="2">
      <formula>$B5&lt;&gt;""</formula>
    </cfRule>
  </conditionalFormatting>
  <dataValidations count="3">
    <dataValidation allowBlank="1" showInputMessage="1" showErrorMessage="1" errorTitle="入力エラー" error="正しい記録を入力してください。" promptTitle="フィールド競技入力" prompt="半角で記録を入力してください。_x000a__x000a_【入力形式】_x000a_「ｍ」をつけ、1/100ｍまで入力すること_x000a_（例）50m00" sqref="F5:H7 K5:M7" xr:uid="{42035D06-9296-4890-A460-AA7AF12FCE06}"/>
    <dataValidation allowBlank="1" showInputMessage="1" showErrorMessage="1" sqref="E4:N4 E8:N1048576" xr:uid="{DE2E2383-486B-4E4D-9F1E-A68D19B68082}"/>
    <dataValidation allowBlank="1" showInputMessage="1" showErrorMessage="1" errorTitle="入力エラー" error="正しい記録を入力してください。" promptTitle="トラック競技入力" prompt="半角で記録を入力してください。_x000a__x000a_【入力形式】_x000a_分に「:」、秒に「.」をつけ、1/100秒まで入力すること_x000a_（例）_x000a_9秒99　→「9.99」_x000a_10秒00→「10.00」_x000a_5分00秒00→「5:00.00」" sqref="E5:E7 N5:N7 I5:J7" xr:uid="{779FB6D9-BDFC-493B-BF52-C3F3CEE1EFA3}"/>
  </dataValidations>
  <pageMargins left="0.69930555555555596" right="0.69930555555555596" top="0.75" bottom="0.75" header="0.3" footer="0.3"/>
  <pageSetup paperSize="9" orientation="portrait" horizontalDpi="2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B2D37-B6D4-4E9A-A52B-B91C8C875101}">
  <sheetPr>
    <pageSetUpPr fitToPage="1"/>
  </sheetPr>
  <dimension ref="A1:AB45"/>
  <sheetViews>
    <sheetView topLeftCell="B1" zoomScale="70" zoomScaleNormal="70" workbookViewId="0">
      <selection activeCell="C9" sqref="C9"/>
    </sheetView>
  </sheetViews>
  <sheetFormatPr defaultColWidth="0" defaultRowHeight="18" zeroHeight="1"/>
  <cols>
    <col min="1" max="1" width="8.88671875" style="54" customWidth="1"/>
    <col min="2" max="2" width="16.109375" style="54" customWidth="1"/>
    <col min="3" max="3" width="8.109375" style="54" customWidth="1"/>
    <col min="4" max="4" width="13.5546875" style="54" customWidth="1"/>
    <col min="5" max="5" width="10.5546875" style="54" customWidth="1"/>
    <col min="6" max="6" width="5.44140625" style="54" customWidth="1"/>
    <col min="7" max="7" width="18.109375" style="54" customWidth="1"/>
    <col min="8" max="8" width="5.44140625" style="54" bestFit="1" customWidth="1"/>
    <col min="9" max="13" width="4.109375" style="54" customWidth="1"/>
    <col min="14" max="14" width="16.109375" style="54" customWidth="1"/>
    <col min="15" max="15" width="8.109375" style="54" customWidth="1"/>
    <col min="16" max="16" width="13.5546875" style="54" customWidth="1"/>
    <col min="17" max="17" width="10.5546875" style="54" customWidth="1"/>
    <col min="18" max="18" width="6.44140625" style="54" customWidth="1"/>
    <col min="19" max="19" width="18.109375" style="54" customWidth="1"/>
    <col min="20" max="20" width="5.44140625" style="54" bestFit="1" customWidth="1"/>
    <col min="21" max="25" width="4.109375" style="54" customWidth="1"/>
    <col min="26" max="26" width="8.88671875" style="54" customWidth="1"/>
    <col min="27" max="28" width="8.88671875" style="54" hidden="1" customWidth="1"/>
    <col min="29" max="16384" width="9" style="54" hidden="1"/>
  </cols>
  <sheetData>
    <row r="1" spans="1:28" ht="22.8" thickBot="1">
      <c r="B1" s="335" t="str">
        <f>編集用!$D$2&amp;" 女子の部"</f>
        <v>第102回関西学生陸上競技対校選手権大会 女子の部</v>
      </c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</row>
    <row r="2" spans="1:28" ht="18.600000000000001" thickBot="1">
      <c r="B2" s="291" t="s">
        <v>3</v>
      </c>
      <c r="C2" s="285"/>
      <c r="D2" s="285"/>
      <c r="E2" s="285"/>
      <c r="F2" s="285"/>
      <c r="G2" s="101" t="s">
        <v>4</v>
      </c>
      <c r="H2" s="284" t="s">
        <v>1658</v>
      </c>
      <c r="I2" s="285"/>
      <c r="J2" s="285"/>
      <c r="K2" s="285"/>
      <c r="L2" s="293"/>
      <c r="M2" s="336" t="s">
        <v>5</v>
      </c>
      <c r="N2" s="292"/>
      <c r="O2" s="337"/>
      <c r="P2" s="284" t="s">
        <v>1</v>
      </c>
      <c r="Q2" s="285"/>
      <c r="R2" s="285"/>
      <c r="S2" s="285"/>
      <c r="T2" s="285"/>
      <c r="U2" s="285"/>
      <c r="V2" s="285"/>
      <c r="W2" s="285"/>
      <c r="X2" s="285"/>
      <c r="Y2" s="286"/>
    </row>
    <row r="3" spans="1:28" ht="19.2" thickTop="1" thickBot="1">
      <c r="A3" s="53"/>
      <c r="B3" s="278" t="str">
        <f>IF(申込書!$D$3="","",申込書!$D$3)</f>
        <v/>
      </c>
      <c r="C3" s="279"/>
      <c r="D3" s="279"/>
      <c r="E3" s="279"/>
      <c r="F3" s="279"/>
      <c r="G3" s="108" t="s">
        <v>30</v>
      </c>
      <c r="H3" s="287" t="str">
        <f>SUM($AA$9:$AA$44,$AB$21:$AB$44)&amp;"名"</f>
        <v>0名</v>
      </c>
      <c r="I3" s="288"/>
      <c r="J3" s="288"/>
      <c r="K3" s="288"/>
      <c r="L3" s="289"/>
      <c r="M3" s="281" t="str">
        <f>SUM($AB$12,$AB$18)&amp;"チーム ("&amp;COUNTA($O$9:$O$20)&amp;"名)"</f>
        <v>0チーム (0名)</v>
      </c>
      <c r="N3" s="282"/>
      <c r="O3" s="334"/>
      <c r="P3" s="281" t="str">
        <f>IF(申込書!$D$8="","",申込書!$D$8)</f>
        <v/>
      </c>
      <c r="Q3" s="282"/>
      <c r="R3" s="282"/>
      <c r="S3" s="282"/>
      <c r="T3" s="282"/>
      <c r="U3" s="282"/>
      <c r="V3" s="282"/>
      <c r="W3" s="282"/>
      <c r="X3" s="282"/>
      <c r="Y3" s="283"/>
    </row>
    <row r="4" spans="1:28" ht="18.600000000000001" thickBot="1">
      <c r="B4" s="291" t="s">
        <v>7</v>
      </c>
      <c r="C4" s="285"/>
      <c r="D4" s="285"/>
      <c r="E4" s="285"/>
      <c r="F4" s="293"/>
      <c r="G4" s="284" t="s">
        <v>0</v>
      </c>
      <c r="H4" s="285"/>
      <c r="I4" s="285"/>
      <c r="J4" s="285"/>
      <c r="K4" s="293"/>
      <c r="L4" s="284" t="s">
        <v>2</v>
      </c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6"/>
    </row>
    <row r="5" spans="1:28" ht="19.2" thickTop="1" thickBot="1">
      <c r="A5" s="56"/>
      <c r="B5" s="339" t="str">
        <f>IF(申込書!$C$6="","",申込書!$C$6)</f>
        <v/>
      </c>
      <c r="C5" s="288"/>
      <c r="D5" s="288"/>
      <c r="E5" s="288"/>
      <c r="F5" s="57" t="s">
        <v>8</v>
      </c>
      <c r="G5" s="295" t="str">
        <f>IF(申込書!$B$8="","",申込書!$B$8)</f>
        <v/>
      </c>
      <c r="H5" s="296"/>
      <c r="I5" s="296"/>
      <c r="J5" s="296"/>
      <c r="K5" s="338"/>
      <c r="L5" s="281" t="str">
        <f>IF(申込書!$B$10="","",申込書!$B$10)</f>
        <v/>
      </c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3"/>
      <c r="Z5" s="56"/>
    </row>
    <row r="6" spans="1:28" ht="18.600000000000001" thickBot="1">
      <c r="A6" s="58"/>
      <c r="Z6" s="58"/>
    </row>
    <row r="7" spans="1:28">
      <c r="A7" s="58"/>
      <c r="B7" s="297" t="s">
        <v>1674</v>
      </c>
      <c r="C7" s="276" t="s">
        <v>9</v>
      </c>
      <c r="D7" s="268" t="s">
        <v>1654</v>
      </c>
      <c r="E7" s="268" t="s">
        <v>10</v>
      </c>
      <c r="F7" s="268" t="s">
        <v>1655</v>
      </c>
      <c r="G7" s="268" t="s">
        <v>2428</v>
      </c>
      <c r="H7" s="268" t="s">
        <v>2433</v>
      </c>
      <c r="I7" s="300" t="s">
        <v>11</v>
      </c>
      <c r="J7" s="300"/>
      <c r="K7" s="300"/>
      <c r="L7" s="300"/>
      <c r="M7" s="301"/>
      <c r="N7" s="274" t="s">
        <v>1674</v>
      </c>
      <c r="O7" s="276" t="s">
        <v>9</v>
      </c>
      <c r="P7" s="268" t="s">
        <v>1654</v>
      </c>
      <c r="Q7" s="268" t="s">
        <v>10</v>
      </c>
      <c r="R7" s="268" t="s">
        <v>1655</v>
      </c>
      <c r="S7" s="268" t="s">
        <v>2428</v>
      </c>
      <c r="T7" s="268" t="s">
        <v>2433</v>
      </c>
      <c r="U7" s="300" t="s">
        <v>11</v>
      </c>
      <c r="V7" s="300"/>
      <c r="W7" s="300"/>
      <c r="X7" s="300"/>
      <c r="Y7" s="301"/>
      <c r="Z7" s="58"/>
    </row>
    <row r="8" spans="1:28" ht="18.600000000000001" thickBot="1">
      <c r="A8" s="53"/>
      <c r="B8" s="298"/>
      <c r="C8" s="277"/>
      <c r="D8" s="269"/>
      <c r="E8" s="269"/>
      <c r="F8" s="269"/>
      <c r="G8" s="269"/>
      <c r="H8" s="269"/>
      <c r="I8" s="302"/>
      <c r="J8" s="302"/>
      <c r="K8" s="302"/>
      <c r="L8" s="302"/>
      <c r="M8" s="303"/>
      <c r="N8" s="275"/>
      <c r="O8" s="277"/>
      <c r="P8" s="269"/>
      <c r="Q8" s="269"/>
      <c r="R8" s="269"/>
      <c r="S8" s="269"/>
      <c r="T8" s="269"/>
      <c r="U8" s="302"/>
      <c r="V8" s="302"/>
      <c r="W8" s="302"/>
      <c r="X8" s="302"/>
      <c r="Y8" s="303"/>
      <c r="AA8" s="294" t="s">
        <v>12</v>
      </c>
      <c r="AB8" s="294"/>
    </row>
    <row r="9" spans="1:28" ht="19.2" thickTop="1" thickBot="1">
      <c r="B9" s="312" t="s">
        <v>1660</v>
      </c>
      <c r="C9" s="59"/>
      <c r="D9" s="143" t="str">
        <f>IF($C9="","",INDEX(女子登録情報!$D:$D,MATCH($C9,女子登録情報!$A:$A,0)))</f>
        <v/>
      </c>
      <c r="E9" s="141" t="str">
        <f>IF($C9="","",INDEX(女子登録情報!$E:$E,MATCH($C9,女子登録情報!$A:$A,0)))</f>
        <v/>
      </c>
      <c r="F9" s="60" t="str">
        <f>IF($C9="","",IF(INDEX(女子登録情報!$G:$G,MATCH($C9,女子登録情報!$A:$A,0))=0,"",INDEX(女子登録情報!$G:$G,MATCH($C9,女子登録情報!$A:$A,0))))</f>
        <v/>
      </c>
      <c r="G9" s="60" t="str">
        <f>IF($C9="","",INDEX(女子登録情報!$C:$C,MATCH($C9,女子登録情報!$A:$A,0)))</f>
        <v/>
      </c>
      <c r="H9" s="180"/>
      <c r="I9" s="61"/>
      <c r="J9" s="62"/>
      <c r="K9" s="63"/>
      <c r="L9" s="64" t="s">
        <v>13</v>
      </c>
      <c r="M9" s="65"/>
      <c r="N9" s="340" t="s">
        <v>1689</v>
      </c>
      <c r="O9" s="59"/>
      <c r="P9" s="60" t="str">
        <f>IF($O9="","",INDEX(女子登録情報!$D:$D,MATCH($O9,女子登録情報!$A:$A,0)))</f>
        <v/>
      </c>
      <c r="Q9" s="148" t="str">
        <f>IF($O9="","",INDEX(女子登録情報!$E:$E,MATCH($O9,女子登録情報!$A:$A,0)))</f>
        <v/>
      </c>
      <c r="R9" s="149" t="str">
        <f>IF($O9="","",IF(INDEX(女子登録情報!$G:$G,MATCH($O9,女子登録情報!$A:$A,0))=0,"",INDEX(女子登録情報!$G:$G,MATCH($O9,女子登録情報!$A:$A,0))))</f>
        <v/>
      </c>
      <c r="S9" s="149" t="str">
        <f>IF($O9="","",INDEX(女子登録情報!$C:$C,MATCH($O9,女子登録情報!$A:$A,0)))</f>
        <v/>
      </c>
      <c r="T9" s="270"/>
      <c r="U9" s="315"/>
      <c r="V9" s="304"/>
      <c r="W9" s="306"/>
      <c r="X9" s="308" t="s">
        <v>13</v>
      </c>
      <c r="Y9" s="310"/>
      <c r="AA9" s="54">
        <f>IF($C9="",0,1)</f>
        <v>0</v>
      </c>
    </row>
    <row r="10" spans="1:28" ht="18.600000000000001" thickBot="1">
      <c r="B10" s="312"/>
      <c r="C10" s="66"/>
      <c r="D10" s="67" t="str">
        <f>IF($C10="","",INDEX(女子登録情報!$D:$D,MATCH($C10,女子登録情報!$A:$A,0)))</f>
        <v/>
      </c>
      <c r="E10" s="144" t="str">
        <f>IF($C10="","",INDEX(女子登録情報!$E:$E,MATCH($C10,女子登録情報!$A:$A,0)))</f>
        <v/>
      </c>
      <c r="F10" s="67" t="str">
        <f>IF($C10="","",IF(INDEX(女子登録情報!$G:$G,MATCH($C10,女子登録情報!$A:$A,0))=0,"",INDEX(女子登録情報!$G:$G,MATCH($C10,女子登録情報!$A:$A,0))))</f>
        <v/>
      </c>
      <c r="G10" s="67" t="str">
        <f>IF($C10="","",INDEX(女子登録情報!$C:$C,MATCH($C10,女子登録情報!$A:$A,0)))</f>
        <v/>
      </c>
      <c r="H10" s="175"/>
      <c r="I10" s="68"/>
      <c r="J10" s="69"/>
      <c r="K10" s="70"/>
      <c r="L10" s="71" t="s">
        <v>13</v>
      </c>
      <c r="M10" s="72"/>
      <c r="N10" s="321"/>
      <c r="O10" s="66"/>
      <c r="P10" s="67" t="str">
        <f>IF($O10="","",INDEX(女子登録情報!$D:$D,MATCH($O10,女子登録情報!$A:$A,0)))</f>
        <v/>
      </c>
      <c r="Q10" s="150" t="str">
        <f>IF($O10="","",INDEX(女子登録情報!$E:$E,MATCH($O10,女子登録情報!$A:$A,0)))</f>
        <v/>
      </c>
      <c r="R10" s="67" t="str">
        <f>IF($O10="","",IF(INDEX(女子登録情報!$G:$G,MATCH($O10,女子登録情報!$A:$A,0))=0,"",INDEX(女子登録情報!$G:$G,MATCH($O10,女子登録情報!$A:$A,0))))</f>
        <v/>
      </c>
      <c r="S10" s="67" t="str">
        <f>IF($O10="","",INDEX(女子登録情報!$C:$C,MATCH($O10,女子登録情報!$A:$A,0)))</f>
        <v/>
      </c>
      <c r="T10" s="271"/>
      <c r="U10" s="316"/>
      <c r="V10" s="305"/>
      <c r="W10" s="307"/>
      <c r="X10" s="309"/>
      <c r="Y10" s="311"/>
      <c r="AA10" s="54">
        <f t="shared" ref="AA10:AA44" si="0">IF($C10="",0,1)</f>
        <v>0</v>
      </c>
    </row>
    <row r="11" spans="1:28" ht="18.600000000000001" thickBot="1">
      <c r="B11" s="318"/>
      <c r="C11" s="73"/>
      <c r="D11" s="74" t="str">
        <f>IF($C11="","",INDEX(女子登録情報!$D:$D,MATCH($C11,女子登録情報!$A:$A,0)))</f>
        <v/>
      </c>
      <c r="E11" s="145" t="str">
        <f>IF($C11="","",INDEX(女子登録情報!$E:$E,MATCH($C11,女子登録情報!$A:$A,0)))</f>
        <v/>
      </c>
      <c r="F11" s="74" t="str">
        <f>IF($C11="","",IF(INDEX(女子登録情報!$G:$G,MATCH($C11,女子登録情報!$A:$A,0))=0,"",INDEX(女子登録情報!$G:$G,MATCH($C11,女子登録情報!$A:$A,0))))</f>
        <v/>
      </c>
      <c r="G11" s="74" t="str">
        <f>IF($C11="","",INDEX(女子登録情報!$C:$C,MATCH($C11,女子登録情報!$A:$A,0)))</f>
        <v/>
      </c>
      <c r="H11" s="176"/>
      <c r="I11" s="75"/>
      <c r="J11" s="76"/>
      <c r="K11" s="77"/>
      <c r="L11" s="78" t="s">
        <v>13</v>
      </c>
      <c r="M11" s="79"/>
      <c r="N11" s="321"/>
      <c r="O11" s="66"/>
      <c r="P11" s="102" t="str">
        <f>IF($O11="","",INDEX(女子登録情報!$D:$D,MATCH($O11,女子登録情報!$A:$A,0)))</f>
        <v/>
      </c>
      <c r="Q11" s="151" t="str">
        <f>IF($O11="","",INDEX(女子登録情報!$E:$E,MATCH($O11,女子登録情報!$A:$A,0)))</f>
        <v/>
      </c>
      <c r="R11" s="67" t="str">
        <f>IF($O11="","",IF(INDEX(女子登録情報!$G:$G,MATCH($O11,女子登録情報!$A:$A,0))=0,"",INDEX(女子登録情報!$G:$G,MATCH($O11,女子登録情報!$A:$A,0))))</f>
        <v/>
      </c>
      <c r="S11" s="67" t="str">
        <f>IF($O11="","",INDEX(女子登録情報!$C:$C,MATCH($O11,女子登録情報!$A:$A,0)))</f>
        <v/>
      </c>
      <c r="T11" s="271"/>
      <c r="U11" s="316"/>
      <c r="V11" s="305"/>
      <c r="W11" s="307"/>
      <c r="X11" s="309"/>
      <c r="Y11" s="311"/>
      <c r="AA11" s="54">
        <f t="shared" si="0"/>
        <v>0</v>
      </c>
    </row>
    <row r="12" spans="1:28" ht="18.600000000000001" thickBot="1">
      <c r="B12" s="317" t="s">
        <v>1661</v>
      </c>
      <c r="C12" s="80"/>
      <c r="D12" s="102" t="str">
        <f>IF($C12="","",INDEX(女子登録情報!$D:$D,MATCH($C12,女子登録情報!$A:$A,0)))</f>
        <v/>
      </c>
      <c r="E12" s="146" t="str">
        <f>IF($C12="","",INDEX(女子登録情報!$E:$E,MATCH($C12,女子登録情報!$A:$A,0)))</f>
        <v/>
      </c>
      <c r="F12" s="81" t="str">
        <f>IF($C12="","",IF(INDEX(女子登録情報!$G:$G,MATCH($C12,女子登録情報!$A:$A,0))=0,"",INDEX(女子登録情報!$G:$G,MATCH($C12,女子登録情報!$A:$A,0))))</f>
        <v/>
      </c>
      <c r="G12" s="81" t="str">
        <f>IF($C12="","",INDEX(女子登録情報!$C:$C,MATCH($C12,女子登録情報!$A:$A,0)))</f>
        <v/>
      </c>
      <c r="H12" s="177"/>
      <c r="I12" s="82"/>
      <c r="J12" s="83"/>
      <c r="K12" s="84"/>
      <c r="L12" s="85" t="s">
        <v>13</v>
      </c>
      <c r="M12" s="86"/>
      <c r="N12" s="321"/>
      <c r="O12" s="66"/>
      <c r="P12" s="67" t="str">
        <f>IF($O12="","",INDEX(女子登録情報!$D:$D,MATCH($O12,女子登録情報!$A:$A,0)))</f>
        <v/>
      </c>
      <c r="Q12" s="150" t="str">
        <f>IF($O12="","",INDEX(女子登録情報!$E:$E,MATCH($O12,女子登録情報!$A:$A,0)))</f>
        <v/>
      </c>
      <c r="R12" s="67" t="str">
        <f>IF($O12="","",IF(INDEX(女子登録情報!$G:$G,MATCH($O12,女子登録情報!$A:$A,0))=0,"",INDEX(女子登録情報!$G:$G,MATCH($O12,女子登録情報!$A:$A,0))))</f>
        <v/>
      </c>
      <c r="S12" s="67" t="str">
        <f>IF($O12="","",INDEX(女子登録情報!$C:$C,MATCH($O12,女子登録情報!$A:$A,0)))</f>
        <v/>
      </c>
      <c r="T12" s="271"/>
      <c r="U12" s="316"/>
      <c r="V12" s="305"/>
      <c r="W12" s="307"/>
      <c r="X12" s="309"/>
      <c r="Y12" s="311"/>
      <c r="AA12" s="54">
        <f t="shared" si="0"/>
        <v>0</v>
      </c>
      <c r="AB12" s="54">
        <f>IF($O12="",0,1)</f>
        <v>0</v>
      </c>
    </row>
    <row r="13" spans="1:28" ht="18.600000000000001" thickBot="1">
      <c r="B13" s="312"/>
      <c r="C13" s="66"/>
      <c r="D13" s="67" t="str">
        <f>IF($C13="","",INDEX(女子登録情報!$D:$D,MATCH($C13,女子登録情報!$A:$A,0)))</f>
        <v/>
      </c>
      <c r="E13" s="144" t="str">
        <f>IF($C13="","",INDEX(女子登録情報!$E:$E,MATCH($C13,女子登録情報!$A:$A,0)))</f>
        <v/>
      </c>
      <c r="F13" s="67" t="str">
        <f>IF($C13="","",IF(INDEX(女子登録情報!$G:$G,MATCH($C13,女子登録情報!$A:$A,0))=0,"",INDEX(女子登録情報!$G:$G,MATCH($C13,女子登録情報!$A:$A,0))))</f>
        <v/>
      </c>
      <c r="G13" s="67" t="str">
        <f>IF($C13="","",INDEX(女子登録情報!$C:$C,MATCH($C13,女子登録情報!$A:$A,0)))</f>
        <v/>
      </c>
      <c r="H13" s="175"/>
      <c r="I13" s="68"/>
      <c r="J13" s="69"/>
      <c r="K13" s="70"/>
      <c r="L13" s="71" t="s">
        <v>13</v>
      </c>
      <c r="M13" s="72"/>
      <c r="N13" s="321"/>
      <c r="O13" s="66"/>
      <c r="P13" s="67" t="str">
        <f>IF($O13="","",INDEX(女子登録情報!$D:$D,MATCH($O13,女子登録情報!$A:$A,0)))</f>
        <v/>
      </c>
      <c r="Q13" s="150" t="str">
        <f>IF($O13="","",INDEX(女子登録情報!$E:$E,MATCH($O13,女子登録情報!$A:$A,0)))</f>
        <v/>
      </c>
      <c r="R13" s="67" t="str">
        <f>IF($O13="","",IF(INDEX(女子登録情報!$G:$G,MATCH($O13,女子登録情報!$A:$A,0))=0,"",INDEX(女子登録情報!$G:$G,MATCH($O13,女子登録情報!$A:$A,0))))</f>
        <v/>
      </c>
      <c r="S13" s="67" t="str">
        <f>IF($O13="","",INDEX(女子登録情報!$C:$C,MATCH($O13,女子登録情報!$A:$A,0)))</f>
        <v/>
      </c>
      <c r="T13" s="271"/>
      <c r="U13" s="316"/>
      <c r="V13" s="305"/>
      <c r="W13" s="307"/>
      <c r="X13" s="309"/>
      <c r="Y13" s="311"/>
      <c r="AA13" s="54">
        <f t="shared" si="0"/>
        <v>0</v>
      </c>
    </row>
    <row r="14" spans="1:28" ht="18.600000000000001" thickBot="1">
      <c r="B14" s="318"/>
      <c r="C14" s="73"/>
      <c r="D14" s="74" t="str">
        <f>IF($C14="","",INDEX(女子登録情報!$D:$D,MATCH($C14,女子登録情報!$A:$A,0)))</f>
        <v/>
      </c>
      <c r="E14" s="145" t="str">
        <f>IF($C14="","",INDEX(女子登録情報!$E:$E,MATCH($C14,女子登録情報!$A:$A,0)))</f>
        <v/>
      </c>
      <c r="F14" s="74" t="str">
        <f>IF($C14="","",IF(INDEX(女子登録情報!$G:$G,MATCH($C14,女子登録情報!$A:$A,0))=0,"",INDEX(女子登録情報!$G:$G,MATCH($C14,女子登録情報!$A:$A,0))))</f>
        <v/>
      </c>
      <c r="G14" s="74" t="str">
        <f>IF($C14="","",INDEX(女子登録情報!$C:$C,MATCH($C14,女子登録情報!$A:$A,0)))</f>
        <v/>
      </c>
      <c r="H14" s="176"/>
      <c r="I14" s="75"/>
      <c r="J14" s="76"/>
      <c r="K14" s="77"/>
      <c r="L14" s="78" t="s">
        <v>13</v>
      </c>
      <c r="M14" s="79"/>
      <c r="N14" s="322"/>
      <c r="O14" s="73"/>
      <c r="P14" s="74" t="str">
        <f>IF($O14="","",INDEX(女子登録情報!$D:$D,MATCH($O14,女子登録情報!$A:$A,0)))</f>
        <v/>
      </c>
      <c r="Q14" s="152" t="str">
        <f>IF($O14="","",INDEX(女子登録情報!$E:$E,MATCH($O14,女子登録情報!$A:$A,0)))</f>
        <v/>
      </c>
      <c r="R14" s="74" t="str">
        <f>IF($O14="","",IF(INDEX(女子登録情報!$G:$G,MATCH($O14,女子登録情報!$A:$A,0))=0,"",INDEX(女子登録情報!$G:$G,MATCH($O14,女子登録情報!$A:$A,0))))</f>
        <v/>
      </c>
      <c r="S14" s="74" t="str">
        <f>IF($O14="","",INDEX(女子登録情報!$C:$C,MATCH($O14,女子登録情報!$A:$A,0)))</f>
        <v/>
      </c>
      <c r="T14" s="272"/>
      <c r="U14" s="316"/>
      <c r="V14" s="305"/>
      <c r="W14" s="307"/>
      <c r="X14" s="309"/>
      <c r="Y14" s="311"/>
      <c r="AA14" s="54">
        <f t="shared" si="0"/>
        <v>0</v>
      </c>
    </row>
    <row r="15" spans="1:28" ht="18.600000000000001" thickBot="1">
      <c r="B15" s="317" t="s">
        <v>1662</v>
      </c>
      <c r="C15" s="80"/>
      <c r="D15" s="102" t="str">
        <f>IF($C15="","",INDEX(女子登録情報!$D:$D,MATCH($C15,女子登録情報!$A:$A,0)))</f>
        <v/>
      </c>
      <c r="E15" s="146" t="str">
        <f>IF($C15="","",INDEX(女子登録情報!$E:$E,MATCH($C15,女子登録情報!$A:$A,0)))</f>
        <v/>
      </c>
      <c r="F15" s="81" t="str">
        <f>IF($C15="","",IF(INDEX(女子登録情報!$G:$G,MATCH($C15,女子登録情報!$A:$A,0))=0,"",INDEX(女子登録情報!$G:$G,MATCH($C15,女子登録情報!$A:$A,0))))</f>
        <v/>
      </c>
      <c r="G15" s="81" t="str">
        <f>IF($C15="","",INDEX(女子登録情報!$C:$C,MATCH($C15,女子登録情報!$A:$A,0)))</f>
        <v/>
      </c>
      <c r="H15" s="177"/>
      <c r="I15" s="88"/>
      <c r="J15" s="85" t="str">
        <f>IF(AND($I15="",$M15&lt;&gt;""),"","分")</f>
        <v>分</v>
      </c>
      <c r="K15" s="84"/>
      <c r="L15" s="85" t="s">
        <v>13</v>
      </c>
      <c r="M15" s="86"/>
      <c r="N15" s="317" t="s">
        <v>1690</v>
      </c>
      <c r="O15" s="80"/>
      <c r="P15" s="81" t="str">
        <f>IF($O15="","",INDEX(女子登録情報!$D:$D,MATCH($O15,女子登録情報!$A:$A,0)))</f>
        <v/>
      </c>
      <c r="Q15" s="153" t="str">
        <f>IF($O15="","",INDEX(女子登録情報!$E:$E,MATCH($O15,女子登録情報!$A:$A,0)))</f>
        <v/>
      </c>
      <c r="R15" s="81" t="str">
        <f>IF($O15="","",IF(INDEX(女子登録情報!$G:$G,MATCH($O15,女子登録情報!$A:$A,0))=0,"",INDEX(女子登録情報!$G:$G,MATCH($O15,女子登録情報!$A:$A,0))))</f>
        <v/>
      </c>
      <c r="S15" s="81" t="str">
        <f>IF($O15="","",INDEX(女子登録情報!$C:$C,MATCH($O15,女子登録情報!$A:$A,0)))</f>
        <v/>
      </c>
      <c r="T15" s="273"/>
      <c r="U15" s="323"/>
      <c r="V15" s="309" t="s">
        <v>14</v>
      </c>
      <c r="W15" s="307"/>
      <c r="X15" s="309" t="s">
        <v>13</v>
      </c>
      <c r="Y15" s="311"/>
      <c r="AA15" s="54">
        <f t="shared" si="0"/>
        <v>0</v>
      </c>
    </row>
    <row r="16" spans="1:28" ht="18.600000000000001" thickBot="1">
      <c r="B16" s="312"/>
      <c r="C16" s="66"/>
      <c r="D16" s="67" t="str">
        <f>IF($C16="","",INDEX(女子登録情報!$D:$D,MATCH($C16,女子登録情報!$A:$A,0)))</f>
        <v/>
      </c>
      <c r="E16" s="144" t="str">
        <f>IF($C16="","",INDEX(女子登録情報!$E:$E,MATCH($C16,女子登録情報!$A:$A,0)))</f>
        <v/>
      </c>
      <c r="F16" s="67" t="str">
        <f>IF($C16="","",IF(INDEX(女子登録情報!$G:$G,MATCH($C16,女子登録情報!$A:$A,0))=0,"",INDEX(女子登録情報!$G:$G,MATCH($C16,女子登録情報!$A:$A,0))))</f>
        <v/>
      </c>
      <c r="G16" s="67" t="str">
        <f>IF($C16="","",INDEX(女子登録情報!$C:$C,MATCH($C16,女子登録情報!$A:$A,0)))</f>
        <v/>
      </c>
      <c r="H16" s="175"/>
      <c r="I16" s="89"/>
      <c r="J16" s="71" t="str">
        <f>IF(AND($I16="",$M16&lt;&gt;""),"","分")</f>
        <v>分</v>
      </c>
      <c r="K16" s="70"/>
      <c r="L16" s="71" t="s">
        <v>13</v>
      </c>
      <c r="M16" s="72"/>
      <c r="N16" s="312"/>
      <c r="O16" s="66"/>
      <c r="P16" s="67" t="str">
        <f>IF($O16="","",INDEX(女子登録情報!$D:$D,MATCH($O16,女子登録情報!$A:$A,0)))</f>
        <v/>
      </c>
      <c r="Q16" s="150" t="str">
        <f>IF($O16="","",INDEX(女子登録情報!$E:$E,MATCH($O16,女子登録情報!$A:$A,0)))</f>
        <v/>
      </c>
      <c r="R16" s="67" t="str">
        <f>IF($O16="","",IF(INDEX(女子登録情報!$G:$G,MATCH($O16,女子登録情報!$A:$A,0))=0,"",INDEX(女子登録情報!$G:$G,MATCH($O16,女子登録情報!$A:$A,0))))</f>
        <v/>
      </c>
      <c r="S16" s="67" t="str">
        <f>IF($O16="","",INDEX(女子登録情報!$C:$C,MATCH($O16,女子登録情報!$A:$A,0)))</f>
        <v/>
      </c>
      <c r="T16" s="271"/>
      <c r="U16" s="323"/>
      <c r="V16" s="309"/>
      <c r="W16" s="307"/>
      <c r="X16" s="309"/>
      <c r="Y16" s="311"/>
      <c r="AA16" s="54">
        <f t="shared" si="0"/>
        <v>0</v>
      </c>
    </row>
    <row r="17" spans="2:28" ht="18.600000000000001" thickBot="1">
      <c r="B17" s="318"/>
      <c r="C17" s="73"/>
      <c r="D17" s="74" t="str">
        <f>IF($C17="","",INDEX(女子登録情報!$D:$D,MATCH($C17,女子登録情報!$A:$A,0)))</f>
        <v/>
      </c>
      <c r="E17" s="145" t="str">
        <f>IF($C17="","",INDEX(女子登録情報!$E:$E,MATCH($C17,女子登録情報!$A:$A,0)))</f>
        <v/>
      </c>
      <c r="F17" s="74" t="str">
        <f>IF($C17="","",IF(INDEX(女子登録情報!$G:$G,MATCH($C17,女子登録情報!$A:$A,0))=0,"",INDEX(女子登録情報!$G:$G,MATCH($C17,女子登録情報!$A:$A,0))))</f>
        <v/>
      </c>
      <c r="G17" s="74" t="str">
        <f>IF($C17="","",INDEX(女子登録情報!$C:$C,MATCH($C17,女子登録情報!$A:$A,0)))</f>
        <v/>
      </c>
      <c r="H17" s="176"/>
      <c r="I17" s="90"/>
      <c r="J17" s="78" t="str">
        <f>IF(AND($I17="",$M17&lt;&gt;""),"","分")</f>
        <v>分</v>
      </c>
      <c r="K17" s="77"/>
      <c r="L17" s="78" t="s">
        <v>13</v>
      </c>
      <c r="M17" s="79"/>
      <c r="N17" s="312"/>
      <c r="O17" s="66"/>
      <c r="P17" s="67" t="str">
        <f>IF($O17="","",INDEX(女子登録情報!$D:$D,MATCH($O17,女子登録情報!$A:$A,0)))</f>
        <v/>
      </c>
      <c r="Q17" s="150" t="str">
        <f>IF($O17="","",INDEX(女子登録情報!$E:$E,MATCH($O17,女子登録情報!$A:$A,0)))</f>
        <v/>
      </c>
      <c r="R17" s="67" t="str">
        <f>IF($O17="","",IF(INDEX(女子登録情報!$G:$G,MATCH($O17,女子登録情報!$A:$A,0))=0,"",INDEX(女子登録情報!$G:$G,MATCH($O17,女子登録情報!$A:$A,0))))</f>
        <v/>
      </c>
      <c r="S17" s="67" t="str">
        <f>IF($O17="","",INDEX(女子登録情報!$C:$C,MATCH($O17,女子登録情報!$A:$A,0)))</f>
        <v/>
      </c>
      <c r="T17" s="271"/>
      <c r="U17" s="323"/>
      <c r="V17" s="309"/>
      <c r="W17" s="307"/>
      <c r="X17" s="309"/>
      <c r="Y17" s="311"/>
      <c r="AA17" s="54">
        <f t="shared" si="0"/>
        <v>0</v>
      </c>
    </row>
    <row r="18" spans="2:28" ht="18.600000000000001" thickBot="1">
      <c r="B18" s="317" t="s">
        <v>1663</v>
      </c>
      <c r="C18" s="80"/>
      <c r="D18" s="102" t="str">
        <f>IF($C18="","",INDEX(女子登録情報!$D:$D,MATCH($C18,女子登録情報!$A:$A,0)))</f>
        <v/>
      </c>
      <c r="E18" s="146" t="str">
        <f>IF($C18="","",INDEX(女子登録情報!$E:$E,MATCH($C18,女子登録情報!$A:$A,0)))</f>
        <v/>
      </c>
      <c r="F18" s="81" t="str">
        <f>IF($C18="","",IF(INDEX(女子登録情報!$G:$G,MATCH($C18,女子登録情報!$A:$A,0))=0,"",INDEX(女子登録情報!$G:$G,MATCH($C18,女子登録情報!$A:$A,0))))</f>
        <v/>
      </c>
      <c r="G18" s="81" t="str">
        <f>IF($C18="","",INDEX(女子登録情報!$C:$C,MATCH($C18,女子登録情報!$A:$A,0)))</f>
        <v/>
      </c>
      <c r="H18" s="177"/>
      <c r="I18" s="88"/>
      <c r="J18" s="85" t="s">
        <v>14</v>
      </c>
      <c r="K18" s="84"/>
      <c r="L18" s="85" t="s">
        <v>13</v>
      </c>
      <c r="M18" s="86"/>
      <c r="N18" s="312"/>
      <c r="O18" s="66"/>
      <c r="P18" s="67" t="str">
        <f>IF($O18="","",INDEX(女子登録情報!$D:$D,MATCH($O18,女子登録情報!$A:$A,0)))</f>
        <v/>
      </c>
      <c r="Q18" s="150" t="str">
        <f>IF($O18="","",INDEX(女子登録情報!$E:$E,MATCH($O18,女子登録情報!$A:$A,0)))</f>
        <v/>
      </c>
      <c r="R18" s="67" t="str">
        <f>IF($O18="","",IF(INDEX(女子登録情報!$G:$G,MATCH($O18,女子登録情報!$A:$A,0))=0,"",INDEX(女子登録情報!$G:$G,MATCH($O18,女子登録情報!$A:$A,0))))</f>
        <v/>
      </c>
      <c r="S18" s="67" t="str">
        <f>IF($O18="","",INDEX(女子登録情報!$C:$C,MATCH($O18,女子登録情報!$A:$A,0)))</f>
        <v/>
      </c>
      <c r="T18" s="271"/>
      <c r="U18" s="323"/>
      <c r="V18" s="309"/>
      <c r="W18" s="307"/>
      <c r="X18" s="309"/>
      <c r="Y18" s="311"/>
      <c r="AA18" s="54">
        <f t="shared" si="0"/>
        <v>0</v>
      </c>
      <c r="AB18" s="54">
        <f>IF($O18="",0,1)</f>
        <v>0</v>
      </c>
    </row>
    <row r="19" spans="2:28" ht="18.600000000000001" thickBot="1">
      <c r="B19" s="312"/>
      <c r="C19" s="66"/>
      <c r="D19" s="67" t="str">
        <f>IF($C19="","",INDEX(女子登録情報!$D:$D,MATCH($C19,女子登録情報!$A:$A,0)))</f>
        <v/>
      </c>
      <c r="E19" s="144" t="str">
        <f>IF($C19="","",INDEX(女子登録情報!$E:$E,MATCH($C19,女子登録情報!$A:$A,0)))</f>
        <v/>
      </c>
      <c r="F19" s="67" t="str">
        <f>IF($C19="","",IF(INDEX(女子登録情報!$G:$G,MATCH($C19,女子登録情報!$A:$A,0))=0,"",INDEX(女子登録情報!$G:$G,MATCH($C19,女子登録情報!$A:$A,0))))</f>
        <v/>
      </c>
      <c r="G19" s="67" t="str">
        <f>IF($C19="","",INDEX(女子登録情報!$C:$C,MATCH($C19,女子登録情報!$A:$A,0)))</f>
        <v/>
      </c>
      <c r="H19" s="175"/>
      <c r="I19" s="89"/>
      <c r="J19" s="71" t="s">
        <v>14</v>
      </c>
      <c r="K19" s="70"/>
      <c r="L19" s="71" t="s">
        <v>13</v>
      </c>
      <c r="M19" s="72"/>
      <c r="N19" s="312"/>
      <c r="O19" s="66"/>
      <c r="P19" s="67" t="str">
        <f>IF($O19="","",INDEX(女子登録情報!$D:$D,MATCH($O19,女子登録情報!$A:$A,0)))</f>
        <v/>
      </c>
      <c r="Q19" s="150" t="str">
        <f>IF($O19="","",INDEX(女子登録情報!$E:$E,MATCH($O19,女子登録情報!$A:$A,0)))</f>
        <v/>
      </c>
      <c r="R19" s="67" t="str">
        <f>IF($O19="","",IF(INDEX(女子登録情報!$G:$G,MATCH($O19,女子登録情報!$A:$A,0))=0,"",INDEX(女子登録情報!$G:$G,MATCH($O19,女子登録情報!$A:$A,0))))</f>
        <v/>
      </c>
      <c r="S19" s="67" t="str">
        <f>IF($O19="","",INDEX(女子登録情報!$C:$C,MATCH($O19,女子登録情報!$A:$A,0)))</f>
        <v/>
      </c>
      <c r="T19" s="271"/>
      <c r="U19" s="323"/>
      <c r="V19" s="309"/>
      <c r="W19" s="307"/>
      <c r="X19" s="309"/>
      <c r="Y19" s="311"/>
      <c r="AA19" s="54">
        <f t="shared" si="0"/>
        <v>0</v>
      </c>
    </row>
    <row r="20" spans="2:28" ht="18.600000000000001" thickBot="1">
      <c r="B20" s="318"/>
      <c r="C20" s="73"/>
      <c r="D20" s="74" t="str">
        <f>IF($C20="","",INDEX(女子登録情報!$D:$D,MATCH($C20,女子登録情報!$A:$A,0)))</f>
        <v/>
      </c>
      <c r="E20" s="145" t="str">
        <f>IF($C20="","",INDEX(女子登録情報!$E:$E,MATCH($C20,女子登録情報!$A:$A,0)))</f>
        <v/>
      </c>
      <c r="F20" s="74" t="str">
        <f>IF($C20="","",IF(INDEX(女子登録情報!$G:$G,MATCH($C20,女子登録情報!$A:$A,0))=0,"",INDEX(女子登録情報!$G:$G,MATCH($C20,女子登録情報!$A:$A,0))))</f>
        <v/>
      </c>
      <c r="G20" s="74" t="str">
        <f>IF($C20="","",INDEX(女子登録情報!$C:$C,MATCH($C20,女子登録情報!$A:$A,0)))</f>
        <v/>
      </c>
      <c r="H20" s="176"/>
      <c r="I20" s="90"/>
      <c r="J20" s="78" t="s">
        <v>14</v>
      </c>
      <c r="K20" s="77"/>
      <c r="L20" s="78" t="s">
        <v>13</v>
      </c>
      <c r="M20" s="79"/>
      <c r="N20" s="318"/>
      <c r="O20" s="73"/>
      <c r="P20" s="74" t="str">
        <f>IF($O20="","",INDEX(女子登録情報!$D:$D,MATCH($O20,女子登録情報!$A:$A,0)))</f>
        <v/>
      </c>
      <c r="Q20" s="152" t="str">
        <f>IF($O20="","",INDEX(女子登録情報!$E:$E,MATCH($O20,女子登録情報!$A:$A,0)))</f>
        <v/>
      </c>
      <c r="R20" s="74" t="str">
        <f>IF($O20="","",IF(INDEX(女子登録情報!$G:$G,MATCH($O20,女子登録情報!$A:$A,0))=0,"",INDEX(女子登録情報!$G:$G,MATCH($O20,女子登録情報!$A:$A,0))))</f>
        <v/>
      </c>
      <c r="S20" s="74" t="str">
        <f>IF($O20="","",INDEX(女子登録情報!$C:$C,MATCH($O20,女子登録情報!$A:$A,0)))</f>
        <v/>
      </c>
      <c r="T20" s="272"/>
      <c r="U20" s="323"/>
      <c r="V20" s="309"/>
      <c r="W20" s="307"/>
      <c r="X20" s="341"/>
      <c r="Y20" s="311"/>
      <c r="AA20" s="54">
        <f t="shared" si="0"/>
        <v>0</v>
      </c>
    </row>
    <row r="21" spans="2:28">
      <c r="B21" s="317" t="s">
        <v>1664</v>
      </c>
      <c r="C21" s="80"/>
      <c r="D21" s="102" t="str">
        <f>IF($C21="","",INDEX(女子登録情報!$D:$D,MATCH($C21,女子登録情報!$A:$A,0)))</f>
        <v/>
      </c>
      <c r="E21" s="146" t="str">
        <f>IF($C21="","",INDEX(女子登録情報!$E:$E,MATCH($C21,女子登録情報!$A:$A,0)))</f>
        <v/>
      </c>
      <c r="F21" s="81" t="str">
        <f>IF($C21="","",IF(INDEX(女子登録情報!$G:$G,MATCH($C21,女子登録情報!$A:$A,0))=0,"",INDEX(女子登録情報!$G:$G,MATCH($C21,女子登録情報!$A:$A,0))))</f>
        <v/>
      </c>
      <c r="G21" s="81" t="str">
        <f>IF($C21="","",INDEX(女子登録情報!$C:$C,MATCH($C21,女子登録情報!$A:$A,0)))</f>
        <v/>
      </c>
      <c r="H21" s="177"/>
      <c r="I21" s="88"/>
      <c r="J21" s="85" t="s">
        <v>14</v>
      </c>
      <c r="K21" s="84"/>
      <c r="L21" s="85" t="s">
        <v>13</v>
      </c>
      <c r="M21" s="86"/>
      <c r="N21" s="319" t="s">
        <v>15</v>
      </c>
      <c r="O21" s="80"/>
      <c r="P21" s="81" t="str">
        <f>IF($O21="","",INDEX(女子登録情報!$D:$D,MATCH($O21,女子登録情報!$A:$A,0)))</f>
        <v/>
      </c>
      <c r="Q21" s="153" t="str">
        <f>IF($O21="","",INDEX(女子登録情報!$E:$E,MATCH($O21,女子登録情報!$A:$A,0)))</f>
        <v/>
      </c>
      <c r="R21" s="81" t="str">
        <f>IF($O21="","",IF(INDEX(女子登録情報!$G:$G,MATCH($O21,女子登録情報!$A:$A,0))=0,"",INDEX(女子登録情報!$G:$G,MATCH($O21,女子登録情報!$A:$A,0))))</f>
        <v/>
      </c>
      <c r="S21" s="81" t="str">
        <f>IF($O21="","",INDEX(女子登録情報!$C:$C,MATCH($O21,女子登録情報!$A:$A,0)))</f>
        <v/>
      </c>
      <c r="T21" s="177"/>
      <c r="U21" s="82"/>
      <c r="V21" s="83"/>
      <c r="W21" s="91"/>
      <c r="X21" s="85" t="s">
        <v>16</v>
      </c>
      <c r="Y21" s="86"/>
      <c r="AA21" s="54">
        <f t="shared" si="0"/>
        <v>0</v>
      </c>
      <c r="AB21" s="54">
        <f>IF($O21="",0,1)</f>
        <v>0</v>
      </c>
    </row>
    <row r="22" spans="2:28">
      <c r="B22" s="312"/>
      <c r="C22" s="66"/>
      <c r="D22" s="67" t="str">
        <f>IF($C22="","",INDEX(女子登録情報!$D:$D,MATCH($C22,女子登録情報!$A:$A,0)))</f>
        <v/>
      </c>
      <c r="E22" s="144" t="str">
        <f>IF($C22="","",INDEX(女子登録情報!$E:$E,MATCH($C22,女子登録情報!$A:$A,0)))</f>
        <v/>
      </c>
      <c r="F22" s="67" t="str">
        <f>IF($C22="","",IF(INDEX(女子登録情報!$G:$G,MATCH($C22,女子登録情報!$A:$A,0))=0,"",INDEX(女子登録情報!$G:$G,MATCH($C22,女子登録情報!$A:$A,0))))</f>
        <v/>
      </c>
      <c r="G22" s="67" t="str">
        <f>IF($C22="","",INDEX(女子登録情報!$C:$C,MATCH($C22,女子登録情報!$A:$A,0)))</f>
        <v/>
      </c>
      <c r="H22" s="175"/>
      <c r="I22" s="89"/>
      <c r="J22" s="71" t="s">
        <v>14</v>
      </c>
      <c r="K22" s="70"/>
      <c r="L22" s="71" t="s">
        <v>13</v>
      </c>
      <c r="M22" s="72"/>
      <c r="N22" s="313"/>
      <c r="O22" s="66"/>
      <c r="P22" s="67" t="str">
        <f>IF($O22="","",INDEX(女子登録情報!$D:$D,MATCH($O22,女子登録情報!$A:$A,0)))</f>
        <v/>
      </c>
      <c r="Q22" s="150" t="str">
        <f>IF($O22="","",INDEX(女子登録情報!$E:$E,MATCH($O22,女子登録情報!$A:$A,0)))</f>
        <v/>
      </c>
      <c r="R22" s="67" t="str">
        <f>IF($O22="","",IF(INDEX(女子登録情報!$G:$G,MATCH($O22,女子登録情報!$A:$A,0))=0,"",INDEX(女子登録情報!$G:$G,MATCH($O22,女子登録情報!$A:$A,0))))</f>
        <v/>
      </c>
      <c r="S22" s="67" t="str">
        <f>IF($O22="","",INDEX(女子登録情報!$C:$C,MATCH($O22,女子登録情報!$A:$A,0)))</f>
        <v/>
      </c>
      <c r="T22" s="175"/>
      <c r="U22" s="68"/>
      <c r="V22" s="69"/>
      <c r="W22" s="92"/>
      <c r="X22" s="71" t="s">
        <v>16</v>
      </c>
      <c r="Y22" s="72"/>
      <c r="AA22" s="54">
        <f t="shared" si="0"/>
        <v>0</v>
      </c>
      <c r="AB22" s="54">
        <f t="shared" ref="AB22:AB44" si="1">IF($O22="",0,1)</f>
        <v>0</v>
      </c>
    </row>
    <row r="23" spans="2:28" ht="18.600000000000001" thickBot="1">
      <c r="B23" s="318"/>
      <c r="C23" s="73"/>
      <c r="D23" s="74" t="str">
        <f>IF($C23="","",INDEX(女子登録情報!$D:$D,MATCH($C23,女子登録情報!$A:$A,0)))</f>
        <v/>
      </c>
      <c r="E23" s="145" t="str">
        <f>IF($C23="","",INDEX(女子登録情報!$E:$E,MATCH($C23,女子登録情報!$A:$A,0)))</f>
        <v/>
      </c>
      <c r="F23" s="74" t="str">
        <f>IF($C23="","",IF(INDEX(女子登録情報!$G:$G,MATCH($C23,女子登録情報!$A:$A,0))=0,"",INDEX(女子登録情報!$G:$G,MATCH($C23,女子登録情報!$A:$A,0))))</f>
        <v/>
      </c>
      <c r="G23" s="74" t="str">
        <f>IF($C23="","",INDEX(女子登録情報!$C:$C,MATCH($C23,女子登録情報!$A:$A,0)))</f>
        <v/>
      </c>
      <c r="H23" s="176"/>
      <c r="I23" s="90"/>
      <c r="J23" s="78" t="s">
        <v>14</v>
      </c>
      <c r="K23" s="77"/>
      <c r="L23" s="78" t="s">
        <v>13</v>
      </c>
      <c r="M23" s="79"/>
      <c r="N23" s="314"/>
      <c r="O23" s="73"/>
      <c r="P23" s="74" t="str">
        <f>IF($O23="","",INDEX(女子登録情報!$D:$D,MATCH($O23,女子登録情報!$A:$A,0)))</f>
        <v/>
      </c>
      <c r="Q23" s="152" t="str">
        <f>IF($O23="","",INDEX(女子登録情報!$E:$E,MATCH($O23,女子登録情報!$A:$A,0)))</f>
        <v/>
      </c>
      <c r="R23" s="74" t="str">
        <f>IF($O23="","",IF(INDEX(女子登録情報!$G:$G,MATCH($O23,女子登録情報!$A:$A,0))=0,"",INDEX(女子登録情報!$G:$G,MATCH($O23,女子登録情報!$A:$A,0))))</f>
        <v/>
      </c>
      <c r="S23" s="74" t="str">
        <f>IF($O23="","",INDEX(女子登録情報!$C:$C,MATCH($O23,女子登録情報!$A:$A,0)))</f>
        <v/>
      </c>
      <c r="T23" s="176"/>
      <c r="U23" s="75"/>
      <c r="V23" s="76"/>
      <c r="W23" s="93"/>
      <c r="X23" s="78" t="s">
        <v>16</v>
      </c>
      <c r="Y23" s="79"/>
      <c r="AA23" s="54">
        <f t="shared" si="0"/>
        <v>0</v>
      </c>
      <c r="AB23" s="54">
        <f t="shared" si="1"/>
        <v>0</v>
      </c>
    </row>
    <row r="24" spans="2:28">
      <c r="B24" s="320" t="s">
        <v>1665</v>
      </c>
      <c r="C24" s="80"/>
      <c r="D24" s="102" t="str">
        <f>IF($C24="","",INDEX(女子登録情報!$D:$D,MATCH($C24,女子登録情報!$A:$A,0)))</f>
        <v/>
      </c>
      <c r="E24" s="146" t="str">
        <f>IF($C24="","",INDEX(女子登録情報!$E:$E,MATCH($C24,女子登録情報!$A:$A,0)))</f>
        <v/>
      </c>
      <c r="F24" s="81" t="str">
        <f>IF($C24="","",IF(INDEX(女子登録情報!$G:$G,MATCH($C24,女子登録情報!$A:$A,0))=0,"",INDEX(女子登録情報!$G:$G,MATCH($C24,女子登録情報!$A:$A,0))))</f>
        <v/>
      </c>
      <c r="G24" s="81" t="str">
        <f>IF($C24="","",INDEX(女子登録情報!$C:$C,MATCH($C24,女子登録情報!$A:$A,0)))</f>
        <v/>
      </c>
      <c r="H24" s="177"/>
      <c r="I24" s="88"/>
      <c r="J24" s="85" t="s">
        <v>14</v>
      </c>
      <c r="K24" s="84"/>
      <c r="L24" s="85" t="s">
        <v>13</v>
      </c>
      <c r="M24" s="86"/>
      <c r="N24" s="319" t="s">
        <v>17</v>
      </c>
      <c r="O24" s="80"/>
      <c r="P24" s="81" t="str">
        <f>IF($O24="","",INDEX(女子登録情報!$D:$D,MATCH($O24,女子登録情報!$A:$A,0)))</f>
        <v/>
      </c>
      <c r="Q24" s="153" t="str">
        <f>IF($O24="","",INDEX(女子登録情報!$E:$E,MATCH($O24,女子登録情報!$A:$A,0)))</f>
        <v/>
      </c>
      <c r="R24" s="81" t="str">
        <f>IF($O24="","",IF(INDEX(女子登録情報!$G:$G,MATCH($O24,女子登録情報!$A:$A,0))=0,"",INDEX(女子登録情報!$G:$G,MATCH($O24,女子登録情報!$A:$A,0))))</f>
        <v/>
      </c>
      <c r="S24" s="81" t="str">
        <f>IF($O24="","",INDEX(女子登録情報!$C:$C,MATCH($O24,女子登録情報!$A:$A,0)))</f>
        <v/>
      </c>
      <c r="T24" s="177"/>
      <c r="U24" s="82"/>
      <c r="V24" s="83"/>
      <c r="W24" s="91"/>
      <c r="X24" s="85" t="s">
        <v>16</v>
      </c>
      <c r="Y24" s="86"/>
      <c r="AA24" s="54">
        <f t="shared" si="0"/>
        <v>0</v>
      </c>
      <c r="AB24" s="54">
        <f t="shared" si="1"/>
        <v>0</v>
      </c>
    </row>
    <row r="25" spans="2:28">
      <c r="B25" s="321"/>
      <c r="C25" s="66"/>
      <c r="D25" s="67" t="str">
        <f>IF($C25="","",INDEX(女子登録情報!$D:$D,MATCH($C25,女子登録情報!$A:$A,0)))</f>
        <v/>
      </c>
      <c r="E25" s="144" t="str">
        <f>IF($C25="","",INDEX(女子登録情報!$E:$E,MATCH($C25,女子登録情報!$A:$A,0)))</f>
        <v/>
      </c>
      <c r="F25" s="67" t="str">
        <f>IF($C25="","",IF(INDEX(女子登録情報!$G:$G,MATCH($C25,女子登録情報!$A:$A,0))=0,"",INDEX(女子登録情報!$G:$G,MATCH($C25,女子登録情報!$A:$A,0))))</f>
        <v/>
      </c>
      <c r="G25" s="67" t="str">
        <f>IF($C25="","",INDEX(女子登録情報!$C:$C,MATCH($C25,女子登録情報!$A:$A,0)))</f>
        <v/>
      </c>
      <c r="H25" s="175"/>
      <c r="I25" s="89"/>
      <c r="J25" s="71" t="s">
        <v>14</v>
      </c>
      <c r="K25" s="70"/>
      <c r="L25" s="71" t="s">
        <v>13</v>
      </c>
      <c r="M25" s="72"/>
      <c r="N25" s="313"/>
      <c r="O25" s="66"/>
      <c r="P25" s="67" t="str">
        <f>IF($O25="","",INDEX(女子登録情報!$D:$D,MATCH($O25,女子登録情報!$A:$A,0)))</f>
        <v/>
      </c>
      <c r="Q25" s="150" t="str">
        <f>IF($O25="","",INDEX(女子登録情報!$E:$E,MATCH($O25,女子登録情報!$A:$A,0)))</f>
        <v/>
      </c>
      <c r="R25" s="67" t="str">
        <f>IF($O25="","",IF(INDEX(女子登録情報!$G:$G,MATCH($O25,女子登録情報!$A:$A,0))=0,"",INDEX(女子登録情報!$G:$G,MATCH($O25,女子登録情報!$A:$A,0))))</f>
        <v/>
      </c>
      <c r="S25" s="67" t="str">
        <f>IF($O25="","",INDEX(女子登録情報!$C:$C,MATCH($O25,女子登録情報!$A:$A,0)))</f>
        <v/>
      </c>
      <c r="T25" s="175"/>
      <c r="U25" s="68"/>
      <c r="V25" s="69"/>
      <c r="W25" s="92"/>
      <c r="X25" s="71" t="s">
        <v>16</v>
      </c>
      <c r="Y25" s="72"/>
      <c r="AA25" s="54">
        <f t="shared" si="0"/>
        <v>0</v>
      </c>
      <c r="AB25" s="54">
        <f t="shared" si="1"/>
        <v>0</v>
      </c>
    </row>
    <row r="26" spans="2:28" ht="18.600000000000001" thickBot="1">
      <c r="B26" s="322"/>
      <c r="C26" s="73"/>
      <c r="D26" s="74" t="str">
        <f>IF($C26="","",INDEX(女子登録情報!$D:$D,MATCH($C26,女子登録情報!$A:$A,0)))</f>
        <v/>
      </c>
      <c r="E26" s="145" t="str">
        <f>IF($C26="","",INDEX(女子登録情報!$E:$E,MATCH($C26,女子登録情報!$A:$A,0)))</f>
        <v/>
      </c>
      <c r="F26" s="74" t="str">
        <f>IF($C26="","",IF(INDEX(女子登録情報!$G:$G,MATCH($C26,女子登録情報!$A:$A,0))=0,"",INDEX(女子登録情報!$G:$G,MATCH($C26,女子登録情報!$A:$A,0))))</f>
        <v/>
      </c>
      <c r="G26" s="74" t="str">
        <f>IF($C26="","",INDEX(女子登録情報!$C:$C,MATCH($C26,女子登録情報!$A:$A,0)))</f>
        <v/>
      </c>
      <c r="H26" s="176"/>
      <c r="I26" s="90"/>
      <c r="J26" s="78" t="s">
        <v>14</v>
      </c>
      <c r="K26" s="77"/>
      <c r="L26" s="78" t="s">
        <v>13</v>
      </c>
      <c r="M26" s="79"/>
      <c r="N26" s="314"/>
      <c r="O26" s="73"/>
      <c r="P26" s="74" t="str">
        <f>IF($O26="","",INDEX(女子登録情報!$D:$D,MATCH($O26,女子登録情報!$A:$A,0)))</f>
        <v/>
      </c>
      <c r="Q26" s="152" t="str">
        <f>IF($O26="","",INDEX(女子登録情報!$E:$E,MATCH($O26,女子登録情報!$A:$A,0)))</f>
        <v/>
      </c>
      <c r="R26" s="74" t="str">
        <f>IF($O26="","",IF(INDEX(女子登録情報!$G:$G,MATCH($O26,女子登録情報!$A:$A,0))=0,"",INDEX(女子登録情報!$G:$G,MATCH($O26,女子登録情報!$A:$A,0))))</f>
        <v/>
      </c>
      <c r="S26" s="74" t="str">
        <f>IF($O26="","",INDEX(女子登録情報!$C:$C,MATCH($O26,女子登録情報!$A:$A,0)))</f>
        <v/>
      </c>
      <c r="T26" s="176"/>
      <c r="U26" s="75"/>
      <c r="V26" s="76"/>
      <c r="W26" s="93"/>
      <c r="X26" s="78" t="s">
        <v>16</v>
      </c>
      <c r="Y26" s="79"/>
      <c r="AA26" s="54">
        <f t="shared" si="0"/>
        <v>0</v>
      </c>
      <c r="AB26" s="54">
        <f t="shared" si="1"/>
        <v>0</v>
      </c>
    </row>
    <row r="27" spans="2:28">
      <c r="B27" s="317" t="s">
        <v>1666</v>
      </c>
      <c r="C27" s="80"/>
      <c r="D27" s="81" t="str">
        <f>IF($C27="","",INDEX(女子登録情報!$D:$D,MATCH($C27,女子登録情報!$A:$A,0)))</f>
        <v/>
      </c>
      <c r="E27" s="147" t="str">
        <f>IF($C27="","",INDEX(女子登録情報!$E:$E,MATCH($C27,女子登録情報!$A:$A,0)))</f>
        <v/>
      </c>
      <c r="F27" s="81" t="str">
        <f>IF($C27="","",IF(INDEX(女子登録情報!$G:$G,MATCH($C27,女子登録情報!$A:$A,0))=0,"",INDEX(女子登録情報!$G:$G,MATCH($C27,女子登録情報!$A:$A,0))))</f>
        <v/>
      </c>
      <c r="G27" s="81" t="str">
        <f>IF($C27="","",INDEX(女子登録情報!$C:$C,MATCH($C27,女子登録情報!$A:$A,0)))</f>
        <v/>
      </c>
      <c r="H27" s="177"/>
      <c r="I27" s="88"/>
      <c r="J27" s="85" t="s">
        <v>14</v>
      </c>
      <c r="K27" s="84"/>
      <c r="L27" s="85" t="s">
        <v>13</v>
      </c>
      <c r="M27" s="86"/>
      <c r="N27" s="319" t="s">
        <v>18</v>
      </c>
      <c r="O27" s="80"/>
      <c r="P27" s="81" t="str">
        <f>IF($O27="","",INDEX(女子登録情報!$D:$D,MATCH($O27,女子登録情報!$A:$A,0)))</f>
        <v/>
      </c>
      <c r="Q27" s="153" t="str">
        <f>IF($O27="","",INDEX(女子登録情報!$E:$E,MATCH($O27,女子登録情報!$A:$A,0)))</f>
        <v/>
      </c>
      <c r="R27" s="81" t="str">
        <f>IF($O27="","",IF(INDEX(女子登録情報!$G:$G,MATCH($O27,女子登録情報!$A:$A,0))=0,"",INDEX(女子登録情報!$G:$G,MATCH($O27,女子登録情報!$A:$A,0))))</f>
        <v/>
      </c>
      <c r="S27" s="81" t="str">
        <f>IF($O27="","",INDEX(女子登録情報!$C:$C,MATCH($O27,女子登録情報!$A:$A,0)))</f>
        <v/>
      </c>
      <c r="T27" s="177"/>
      <c r="U27" s="82"/>
      <c r="V27" s="83"/>
      <c r="W27" s="91"/>
      <c r="X27" s="85" t="s">
        <v>16</v>
      </c>
      <c r="Y27" s="86"/>
      <c r="AA27" s="54">
        <f t="shared" si="0"/>
        <v>0</v>
      </c>
      <c r="AB27" s="54">
        <f t="shared" si="1"/>
        <v>0</v>
      </c>
    </row>
    <row r="28" spans="2:28">
      <c r="B28" s="312"/>
      <c r="C28" s="66"/>
      <c r="D28" s="67" t="str">
        <f>IF($C28="","",INDEX(女子登録情報!$D:$D,MATCH($C28,女子登録情報!$A:$A,0)))</f>
        <v/>
      </c>
      <c r="E28" s="144" t="str">
        <f>IF($C28="","",INDEX(女子登録情報!$E:$E,MATCH($C28,女子登録情報!$A:$A,0)))</f>
        <v/>
      </c>
      <c r="F28" s="67" t="str">
        <f>IF($C28="","",IF(INDEX(女子登録情報!$G:$G,MATCH($C28,女子登録情報!$A:$A,0))=0,"",INDEX(女子登録情報!$G:$G,MATCH($C28,女子登録情報!$A:$A,0))))</f>
        <v/>
      </c>
      <c r="G28" s="67" t="str">
        <f>IF($C28="","",INDEX(女子登録情報!$C:$C,MATCH($C28,女子登録情報!$A:$A,0)))</f>
        <v/>
      </c>
      <c r="H28" s="175"/>
      <c r="I28" s="89"/>
      <c r="J28" s="71" t="s">
        <v>14</v>
      </c>
      <c r="K28" s="70"/>
      <c r="L28" s="71" t="s">
        <v>13</v>
      </c>
      <c r="M28" s="72"/>
      <c r="N28" s="313"/>
      <c r="O28" s="66"/>
      <c r="P28" s="67" t="str">
        <f>IF($O28="","",INDEX(女子登録情報!$D:$D,MATCH($O28,女子登録情報!$A:$A,0)))</f>
        <v/>
      </c>
      <c r="Q28" s="150" t="str">
        <f>IF($O28="","",INDEX(女子登録情報!$E:$E,MATCH($O28,女子登録情報!$A:$A,0)))</f>
        <v/>
      </c>
      <c r="R28" s="67" t="str">
        <f>IF($O28="","",IF(INDEX(女子登録情報!$G:$G,MATCH($O28,女子登録情報!$A:$A,0))=0,"",INDEX(女子登録情報!$G:$G,MATCH($O28,女子登録情報!$A:$A,0))))</f>
        <v/>
      </c>
      <c r="S28" s="67" t="str">
        <f>IF($O28="","",INDEX(女子登録情報!$C:$C,MATCH($O28,女子登録情報!$A:$A,0)))</f>
        <v/>
      </c>
      <c r="T28" s="175"/>
      <c r="U28" s="68"/>
      <c r="V28" s="69"/>
      <c r="W28" s="92"/>
      <c r="X28" s="71" t="s">
        <v>16</v>
      </c>
      <c r="Y28" s="72"/>
      <c r="AA28" s="54">
        <f t="shared" si="0"/>
        <v>0</v>
      </c>
      <c r="AB28" s="54">
        <f t="shared" si="1"/>
        <v>0</v>
      </c>
    </row>
    <row r="29" spans="2:28" ht="18.600000000000001" thickBot="1">
      <c r="B29" s="318"/>
      <c r="C29" s="73"/>
      <c r="D29" s="74" t="str">
        <f>IF($C29="","",INDEX(女子登録情報!$D:$D,MATCH($C29,女子登録情報!$A:$A,0)))</f>
        <v/>
      </c>
      <c r="E29" s="145" t="str">
        <f>IF($C29="","",INDEX(女子登録情報!$E:$E,MATCH($C29,女子登録情報!$A:$A,0)))</f>
        <v/>
      </c>
      <c r="F29" s="74" t="str">
        <f>IF($C29="","",IF(INDEX(女子登録情報!$G:$G,MATCH($C29,女子登録情報!$A:$A,0))=0,"",INDEX(女子登録情報!$G:$G,MATCH($C29,女子登録情報!$A:$A,0))))</f>
        <v/>
      </c>
      <c r="G29" s="74" t="str">
        <f>IF($C29="","",INDEX(女子登録情報!$C:$C,MATCH($C29,女子登録情報!$A:$A,0)))</f>
        <v/>
      </c>
      <c r="H29" s="176"/>
      <c r="I29" s="90"/>
      <c r="J29" s="78" t="s">
        <v>14</v>
      </c>
      <c r="K29" s="77"/>
      <c r="L29" s="78" t="s">
        <v>13</v>
      </c>
      <c r="M29" s="79"/>
      <c r="N29" s="314"/>
      <c r="O29" s="73"/>
      <c r="P29" s="74" t="str">
        <f>IF($O29="","",INDEX(女子登録情報!$D:$D,MATCH($O29,女子登録情報!$A:$A,0)))</f>
        <v/>
      </c>
      <c r="Q29" s="152" t="str">
        <f>IF($O29="","",INDEX(女子登録情報!$E:$E,MATCH($O29,女子登録情報!$A:$A,0)))</f>
        <v/>
      </c>
      <c r="R29" s="74" t="str">
        <f>IF($O29="","",IF(INDEX(女子登録情報!$G:$G,MATCH($O29,女子登録情報!$A:$A,0))=0,"",INDEX(女子登録情報!$G:$G,MATCH($O29,女子登録情報!$A:$A,0))))</f>
        <v/>
      </c>
      <c r="S29" s="74" t="str">
        <f>IF($O29="","",INDEX(女子登録情報!$C:$C,MATCH($O29,女子登録情報!$A:$A,0)))</f>
        <v/>
      </c>
      <c r="T29" s="176"/>
      <c r="U29" s="75"/>
      <c r="V29" s="76"/>
      <c r="W29" s="93"/>
      <c r="X29" s="78" t="s">
        <v>16</v>
      </c>
      <c r="Y29" s="79"/>
      <c r="AA29" s="54">
        <f t="shared" si="0"/>
        <v>0</v>
      </c>
      <c r="AB29" s="54">
        <f t="shared" si="1"/>
        <v>0</v>
      </c>
    </row>
    <row r="30" spans="2:28">
      <c r="B30" s="317" t="s">
        <v>1668</v>
      </c>
      <c r="C30" s="80"/>
      <c r="D30" s="81" t="str">
        <f>IF($C30="","",INDEX(女子登録情報!$D:$D,MATCH($C30,女子登録情報!$A:$A,0)))</f>
        <v/>
      </c>
      <c r="E30" s="147" t="str">
        <f>IF($C30="","",INDEX(女子登録情報!$E:$E,MATCH($C30,女子登録情報!$A:$A,0)))</f>
        <v/>
      </c>
      <c r="F30" s="81" t="str">
        <f>IF($C30="","",IF(INDEX(女子登録情報!$G:$G,MATCH($C30,女子登録情報!$A:$A,0))=0,"",INDEX(女子登録情報!$G:$G,MATCH($C30,女子登録情報!$A:$A,0))))</f>
        <v/>
      </c>
      <c r="G30" s="81" t="str">
        <f>IF($C30="","",INDEX(女子登録情報!$C:$C,MATCH($C30,女子登録情報!$A:$A,0)))</f>
        <v/>
      </c>
      <c r="H30" s="177"/>
      <c r="I30" s="82"/>
      <c r="J30" s="83"/>
      <c r="K30" s="84"/>
      <c r="L30" s="85" t="s">
        <v>13</v>
      </c>
      <c r="M30" s="86"/>
      <c r="N30" s="319" t="s">
        <v>19</v>
      </c>
      <c r="O30" s="80"/>
      <c r="P30" s="81" t="str">
        <f>IF($O30="","",INDEX(女子登録情報!$D:$D,MATCH($O30,女子登録情報!$A:$A,0)))</f>
        <v/>
      </c>
      <c r="Q30" s="153" t="str">
        <f>IF($O30="","",INDEX(女子登録情報!$E:$E,MATCH($O30,女子登録情報!$A:$A,0)))</f>
        <v/>
      </c>
      <c r="R30" s="81" t="str">
        <f>IF($O30="","",IF(INDEX(女子登録情報!$G:$G,MATCH($O30,女子登録情報!$A:$A,0))=0,"",INDEX(女子登録情報!$G:$G,MATCH($O30,女子登録情報!$A:$A,0))))</f>
        <v/>
      </c>
      <c r="S30" s="81" t="str">
        <f>IF($O30="","",INDEX(女子登録情報!$C:$C,MATCH($O30,女子登録情報!$A:$A,0)))</f>
        <v/>
      </c>
      <c r="T30" s="177"/>
      <c r="U30" s="82"/>
      <c r="V30" s="83"/>
      <c r="W30" s="91"/>
      <c r="X30" s="85" t="s">
        <v>16</v>
      </c>
      <c r="Y30" s="86"/>
      <c r="AA30" s="54">
        <f t="shared" si="0"/>
        <v>0</v>
      </c>
      <c r="AB30" s="54">
        <f t="shared" si="1"/>
        <v>0</v>
      </c>
    </row>
    <row r="31" spans="2:28">
      <c r="B31" s="312"/>
      <c r="C31" s="66"/>
      <c r="D31" s="67" t="str">
        <f>IF($C31="","",INDEX(女子登録情報!$D:$D,MATCH($C31,女子登録情報!$A:$A,0)))</f>
        <v/>
      </c>
      <c r="E31" s="144" t="str">
        <f>IF($C31="","",INDEX(女子登録情報!$E:$E,MATCH($C31,女子登録情報!$A:$A,0)))</f>
        <v/>
      </c>
      <c r="F31" s="67" t="str">
        <f>IF($C31="","",IF(INDEX(女子登録情報!$G:$G,MATCH($C31,女子登録情報!$A:$A,0))=0,"",INDEX(女子登録情報!$G:$G,MATCH($C31,女子登録情報!$A:$A,0))))</f>
        <v/>
      </c>
      <c r="G31" s="67" t="str">
        <f>IF($C31="","",INDEX(女子登録情報!$C:$C,MATCH($C31,女子登録情報!$A:$A,0)))</f>
        <v/>
      </c>
      <c r="H31" s="175"/>
      <c r="I31" s="68"/>
      <c r="J31" s="69"/>
      <c r="K31" s="70"/>
      <c r="L31" s="71" t="s">
        <v>13</v>
      </c>
      <c r="M31" s="72"/>
      <c r="N31" s="313"/>
      <c r="O31" s="66"/>
      <c r="P31" s="67" t="str">
        <f>IF($O31="","",INDEX(女子登録情報!$D:$D,MATCH($O31,女子登録情報!$A:$A,0)))</f>
        <v/>
      </c>
      <c r="Q31" s="150" t="str">
        <f>IF($O31="","",INDEX(女子登録情報!$E:$E,MATCH($O31,女子登録情報!$A:$A,0)))</f>
        <v/>
      </c>
      <c r="R31" s="67" t="str">
        <f>IF($O31="","",IF(INDEX(女子登録情報!$G:$G,MATCH($O31,女子登録情報!$A:$A,0))=0,"",INDEX(女子登録情報!$G:$G,MATCH($O31,女子登録情報!$A:$A,0))))</f>
        <v/>
      </c>
      <c r="S31" s="67" t="str">
        <f>IF($O31="","",INDEX(女子登録情報!$C:$C,MATCH($O31,女子登録情報!$A:$A,0)))</f>
        <v/>
      </c>
      <c r="T31" s="175"/>
      <c r="U31" s="68"/>
      <c r="V31" s="69"/>
      <c r="W31" s="92"/>
      <c r="X31" s="71" t="s">
        <v>16</v>
      </c>
      <c r="Y31" s="72"/>
      <c r="AA31" s="54">
        <f t="shared" si="0"/>
        <v>0</v>
      </c>
      <c r="AB31" s="54">
        <f t="shared" si="1"/>
        <v>0</v>
      </c>
    </row>
    <row r="32" spans="2:28" ht="18.600000000000001" thickBot="1">
      <c r="B32" s="318"/>
      <c r="C32" s="73"/>
      <c r="D32" s="74" t="str">
        <f>IF($C32="","",INDEX(女子登録情報!$D:$D,MATCH($C32,女子登録情報!$A:$A,0)))</f>
        <v/>
      </c>
      <c r="E32" s="145" t="str">
        <f>IF($C32="","",INDEX(女子登録情報!$E:$E,MATCH($C32,女子登録情報!$A:$A,0)))</f>
        <v/>
      </c>
      <c r="F32" s="74" t="str">
        <f>IF($C32="","",IF(INDEX(女子登録情報!$G:$G,MATCH($C32,女子登録情報!$A:$A,0))=0,"",INDEX(女子登録情報!$G:$G,MATCH($C32,女子登録情報!$A:$A,0))))</f>
        <v/>
      </c>
      <c r="G32" s="74" t="str">
        <f>IF($C32="","",INDEX(女子登録情報!$C:$C,MATCH($C32,女子登録情報!$A:$A,0)))</f>
        <v/>
      </c>
      <c r="H32" s="176"/>
      <c r="I32" s="75"/>
      <c r="J32" s="76"/>
      <c r="K32" s="77"/>
      <c r="L32" s="78" t="s">
        <v>13</v>
      </c>
      <c r="M32" s="79"/>
      <c r="N32" s="314"/>
      <c r="O32" s="73"/>
      <c r="P32" s="74" t="str">
        <f>IF($O32="","",INDEX(女子登録情報!$D:$D,MATCH($O32,女子登録情報!$A:$A,0)))</f>
        <v/>
      </c>
      <c r="Q32" s="152" t="str">
        <f>IF($O32="","",INDEX(女子登録情報!$E:$E,MATCH($O32,女子登録情報!$A:$A,0)))</f>
        <v/>
      </c>
      <c r="R32" s="74" t="str">
        <f>IF($O32="","",IF(INDEX(女子登録情報!$G:$G,MATCH($O32,女子登録情報!$A:$A,0))=0,"",INDEX(女子登録情報!$G:$G,MATCH($O32,女子登録情報!$A:$A,0))))</f>
        <v/>
      </c>
      <c r="S32" s="74" t="str">
        <f>IF($O32="","",INDEX(女子登録情報!$C:$C,MATCH($O32,女子登録情報!$A:$A,0)))</f>
        <v/>
      </c>
      <c r="T32" s="176"/>
      <c r="U32" s="75"/>
      <c r="V32" s="76"/>
      <c r="W32" s="93"/>
      <c r="X32" s="78" t="s">
        <v>16</v>
      </c>
      <c r="Y32" s="79"/>
      <c r="AA32" s="54">
        <f t="shared" si="0"/>
        <v>0</v>
      </c>
      <c r="AB32" s="54">
        <f t="shared" si="1"/>
        <v>0</v>
      </c>
    </row>
    <row r="33" spans="2:28">
      <c r="B33" s="317" t="s">
        <v>1669</v>
      </c>
      <c r="C33" s="80"/>
      <c r="D33" s="81" t="str">
        <f>IF($C33="","",INDEX(女子登録情報!$D:$D,MATCH($C33,女子登録情報!$A:$A,0)))</f>
        <v/>
      </c>
      <c r="E33" s="147" t="str">
        <f>IF($C33="","",INDEX(女子登録情報!$E:$E,MATCH($C33,女子登録情報!$A:$A,0)))</f>
        <v/>
      </c>
      <c r="F33" s="81" t="str">
        <f>IF($C33="","",IF(INDEX(女子登録情報!$G:$G,MATCH($C33,女子登録情報!$A:$A,0))=0,"",INDEX(女子登録情報!$G:$G,MATCH($C33,女子登録情報!$A:$A,0))))</f>
        <v/>
      </c>
      <c r="G33" s="81" t="str">
        <f>IF($C33="","",INDEX(女子登録情報!$C:$C,MATCH($C33,女子登録情報!$A:$A,0)))</f>
        <v/>
      </c>
      <c r="H33" s="177"/>
      <c r="I33" s="88"/>
      <c r="J33" s="85" t="str">
        <f>IF(AND($I33="",$M33&lt;&gt;""),"","分")</f>
        <v>分</v>
      </c>
      <c r="K33" s="84"/>
      <c r="L33" s="85" t="s">
        <v>13</v>
      </c>
      <c r="M33" s="86"/>
      <c r="N33" s="319" t="s">
        <v>20</v>
      </c>
      <c r="O33" s="80"/>
      <c r="P33" s="81" t="str">
        <f>IF($O33="","",INDEX(女子登録情報!$D:$D,MATCH($O33,女子登録情報!$A:$A,0)))</f>
        <v/>
      </c>
      <c r="Q33" s="153" t="str">
        <f>IF($O33="","",INDEX(女子登録情報!$E:$E,MATCH($O33,女子登録情報!$A:$A,0)))</f>
        <v/>
      </c>
      <c r="R33" s="81" t="str">
        <f>IF($O33="","",IF(INDEX(女子登録情報!$G:$G,MATCH($O33,女子登録情報!$A:$A,0))=0,"",INDEX(女子登録情報!$G:$G,MATCH($O33,女子登録情報!$A:$A,0))))</f>
        <v/>
      </c>
      <c r="S33" s="81" t="str">
        <f>IF($O33="","",INDEX(女子登録情報!$C:$C,MATCH($O33,女子登録情報!$A:$A,0)))</f>
        <v/>
      </c>
      <c r="T33" s="177"/>
      <c r="U33" s="82"/>
      <c r="V33" s="83"/>
      <c r="W33" s="91"/>
      <c r="X33" s="85" t="s">
        <v>16</v>
      </c>
      <c r="Y33" s="86"/>
      <c r="AA33" s="54">
        <f t="shared" si="0"/>
        <v>0</v>
      </c>
      <c r="AB33" s="54">
        <f t="shared" si="1"/>
        <v>0</v>
      </c>
    </row>
    <row r="34" spans="2:28">
      <c r="B34" s="312"/>
      <c r="C34" s="66"/>
      <c r="D34" s="67" t="str">
        <f>IF($C34="","",INDEX(女子登録情報!$D:$D,MATCH($C34,女子登録情報!$A:$A,0)))</f>
        <v/>
      </c>
      <c r="E34" s="144" t="str">
        <f>IF($C34="","",INDEX(女子登録情報!$E:$E,MATCH($C34,女子登録情報!$A:$A,0)))</f>
        <v/>
      </c>
      <c r="F34" s="67" t="str">
        <f>IF($C34="","",IF(INDEX(女子登録情報!$G:$G,MATCH($C34,女子登録情報!$A:$A,0))=0,"",INDEX(女子登録情報!$G:$G,MATCH($C34,女子登録情報!$A:$A,0))))</f>
        <v/>
      </c>
      <c r="G34" s="67" t="str">
        <f>IF($C34="","",INDEX(女子登録情報!$C:$C,MATCH($C34,女子登録情報!$A:$A,0)))</f>
        <v/>
      </c>
      <c r="H34" s="175"/>
      <c r="I34" s="89"/>
      <c r="J34" s="71" t="str">
        <f>IF(AND($I34="",$M34&lt;&gt;""),"","分")</f>
        <v>分</v>
      </c>
      <c r="K34" s="70"/>
      <c r="L34" s="71" t="s">
        <v>13</v>
      </c>
      <c r="M34" s="72"/>
      <c r="N34" s="313"/>
      <c r="O34" s="66"/>
      <c r="P34" s="67" t="str">
        <f>IF($O34="","",INDEX(女子登録情報!$D:$D,MATCH($O34,女子登録情報!$A:$A,0)))</f>
        <v/>
      </c>
      <c r="Q34" s="150" t="str">
        <f>IF($O34="","",INDEX(女子登録情報!$E:$E,MATCH($O34,女子登録情報!$A:$A,0)))</f>
        <v/>
      </c>
      <c r="R34" s="67" t="str">
        <f>IF($O34="","",IF(INDEX(女子登録情報!$G:$G,MATCH($O34,女子登録情報!$A:$A,0))=0,"",INDEX(女子登録情報!$G:$G,MATCH($O34,女子登録情報!$A:$A,0))))</f>
        <v/>
      </c>
      <c r="S34" s="67" t="str">
        <f>IF($O34="","",INDEX(女子登録情報!$C:$C,MATCH($O34,女子登録情報!$A:$A,0)))</f>
        <v/>
      </c>
      <c r="T34" s="175"/>
      <c r="U34" s="68"/>
      <c r="V34" s="69"/>
      <c r="W34" s="92"/>
      <c r="X34" s="71" t="s">
        <v>16</v>
      </c>
      <c r="Y34" s="72"/>
      <c r="AA34" s="54">
        <f t="shared" si="0"/>
        <v>0</v>
      </c>
      <c r="AB34" s="54">
        <f t="shared" si="1"/>
        <v>0</v>
      </c>
    </row>
    <row r="35" spans="2:28" ht="18.600000000000001" thickBot="1">
      <c r="B35" s="318"/>
      <c r="C35" s="73"/>
      <c r="D35" s="74" t="str">
        <f>IF($C35="","",INDEX(女子登録情報!$D:$D,MATCH($C35,女子登録情報!$A:$A,0)))</f>
        <v/>
      </c>
      <c r="E35" s="145" t="str">
        <f>IF($C35="","",INDEX(女子登録情報!$E:$E,MATCH($C35,女子登録情報!$A:$A,0)))</f>
        <v/>
      </c>
      <c r="F35" s="74" t="str">
        <f>IF($C35="","",IF(INDEX(女子登録情報!$G:$G,MATCH($C35,女子登録情報!$A:$A,0))=0,"",INDEX(女子登録情報!$G:$G,MATCH($C35,女子登録情報!$A:$A,0))))</f>
        <v/>
      </c>
      <c r="G35" s="74" t="str">
        <f>IF($C35="","",INDEX(女子登録情報!$C:$C,MATCH($C35,女子登録情報!$A:$A,0)))</f>
        <v/>
      </c>
      <c r="H35" s="176"/>
      <c r="I35" s="90"/>
      <c r="J35" s="78" t="str">
        <f>IF(AND($I35="",$M35&lt;&gt;""),"","分")</f>
        <v>分</v>
      </c>
      <c r="K35" s="77"/>
      <c r="L35" s="78" t="s">
        <v>13</v>
      </c>
      <c r="M35" s="79"/>
      <c r="N35" s="314"/>
      <c r="O35" s="73"/>
      <c r="P35" s="74" t="str">
        <f>IF($O35="","",INDEX(女子登録情報!$D:$D,MATCH($O35,女子登録情報!$A:$A,0)))</f>
        <v/>
      </c>
      <c r="Q35" s="152" t="str">
        <f>IF($O35="","",INDEX(女子登録情報!$E:$E,MATCH($O35,女子登録情報!$A:$A,0)))</f>
        <v/>
      </c>
      <c r="R35" s="74" t="str">
        <f>IF($O35="","",IF(INDEX(女子登録情報!$G:$G,MATCH($O35,女子登録情報!$A:$A,0))=0,"",INDEX(女子登録情報!$G:$G,MATCH($O35,女子登録情報!$A:$A,0))))</f>
        <v/>
      </c>
      <c r="S35" s="74" t="str">
        <f>IF($O35="","",INDEX(女子登録情報!$C:$C,MATCH($O35,女子登録情報!$A:$A,0)))</f>
        <v/>
      </c>
      <c r="T35" s="176"/>
      <c r="U35" s="75"/>
      <c r="V35" s="76"/>
      <c r="W35" s="93"/>
      <c r="X35" s="78" t="s">
        <v>16</v>
      </c>
      <c r="Y35" s="79"/>
      <c r="AA35" s="54">
        <f t="shared" si="0"/>
        <v>0</v>
      </c>
      <c r="AB35" s="54">
        <f t="shared" si="1"/>
        <v>0</v>
      </c>
    </row>
    <row r="36" spans="2:28">
      <c r="B36" s="317" t="s">
        <v>1670</v>
      </c>
      <c r="C36" s="80"/>
      <c r="D36" s="102" t="str">
        <f>IF($C36="","",INDEX(女子登録情報!$D:$D,MATCH($C36,女子登録情報!$A:$A,0)))</f>
        <v/>
      </c>
      <c r="E36" s="146" t="str">
        <f>IF($C36="","",INDEX(女子登録情報!$E:$E,MATCH($C36,女子登録情報!$A:$A,0)))</f>
        <v/>
      </c>
      <c r="F36" s="81" t="str">
        <f>IF($C36="","",IF(INDEX(女子登録情報!$G:$G,MATCH($C36,女子登録情報!$A:$A,0))=0,"",INDEX(女子登録情報!$G:$G,MATCH($C36,女子登録情報!$A:$A,0))))</f>
        <v/>
      </c>
      <c r="G36" s="81" t="str">
        <f>IF($C36="","",INDEX(女子登録情報!$C:$C,MATCH($C36,女子登録情報!$A:$A,0)))</f>
        <v/>
      </c>
      <c r="H36" s="177"/>
      <c r="I36" s="88"/>
      <c r="J36" s="85" t="s">
        <v>14</v>
      </c>
      <c r="K36" s="84"/>
      <c r="L36" s="85" t="s">
        <v>13</v>
      </c>
      <c r="M36" s="86"/>
      <c r="N36" s="319" t="s">
        <v>21</v>
      </c>
      <c r="O36" s="80"/>
      <c r="P36" s="81" t="str">
        <f>IF($O36="","",INDEX(女子登録情報!$D:$D,MATCH($O36,女子登録情報!$A:$A,0)))</f>
        <v/>
      </c>
      <c r="Q36" s="153" t="str">
        <f>IF($O36="","",INDEX(女子登録情報!$E:$E,MATCH($O36,女子登録情報!$A:$A,0)))</f>
        <v/>
      </c>
      <c r="R36" s="81" t="str">
        <f>IF($O36="","",IF(INDEX(女子登録情報!$G:$G,MATCH($O36,女子登録情報!$A:$A,0))=0,"",INDEX(女子登録情報!$G:$G,MATCH($O36,女子登録情報!$A:$A,0))))</f>
        <v/>
      </c>
      <c r="S36" s="81" t="str">
        <f>IF($O36="","",INDEX(女子登録情報!$C:$C,MATCH($O36,女子登録情報!$A:$A,0)))</f>
        <v/>
      </c>
      <c r="T36" s="177"/>
      <c r="U36" s="82"/>
      <c r="V36" s="83"/>
      <c r="W36" s="91"/>
      <c r="X36" s="85" t="s">
        <v>16</v>
      </c>
      <c r="Y36" s="86"/>
      <c r="AA36" s="54">
        <f t="shared" si="0"/>
        <v>0</v>
      </c>
      <c r="AB36" s="54">
        <f t="shared" si="1"/>
        <v>0</v>
      </c>
    </row>
    <row r="37" spans="2:28">
      <c r="B37" s="312"/>
      <c r="C37" s="66"/>
      <c r="D37" s="67" t="str">
        <f>IF($C37="","",INDEX(女子登録情報!$D:$D,MATCH($C37,女子登録情報!$A:$A,0)))</f>
        <v/>
      </c>
      <c r="E37" s="144" t="str">
        <f>IF($C37="","",INDEX(女子登録情報!$E:$E,MATCH($C37,女子登録情報!$A:$A,0)))</f>
        <v/>
      </c>
      <c r="F37" s="67" t="str">
        <f>IF($C37="","",IF(INDEX(女子登録情報!$G:$G,MATCH($C37,女子登録情報!$A:$A,0))=0,"",INDEX(女子登録情報!$G:$G,MATCH($C37,女子登録情報!$A:$A,0))))</f>
        <v/>
      </c>
      <c r="G37" s="67" t="str">
        <f>IF($C37="","",INDEX(女子登録情報!$C:$C,MATCH($C37,女子登録情報!$A:$A,0)))</f>
        <v/>
      </c>
      <c r="H37" s="175"/>
      <c r="I37" s="89"/>
      <c r="J37" s="71" t="s">
        <v>14</v>
      </c>
      <c r="K37" s="70"/>
      <c r="L37" s="71" t="s">
        <v>13</v>
      </c>
      <c r="M37" s="72"/>
      <c r="N37" s="313"/>
      <c r="O37" s="66"/>
      <c r="P37" s="67" t="str">
        <f>IF($O37="","",INDEX(女子登録情報!$D:$D,MATCH($O37,女子登録情報!$A:$A,0)))</f>
        <v/>
      </c>
      <c r="Q37" s="150" t="str">
        <f>IF($O37="","",INDEX(女子登録情報!$E:$E,MATCH($O37,女子登録情報!$A:$A,0)))</f>
        <v/>
      </c>
      <c r="R37" s="67" t="str">
        <f>IF($O37="","",IF(INDEX(女子登録情報!$G:$G,MATCH($O37,女子登録情報!$A:$A,0))=0,"",INDEX(女子登録情報!$G:$G,MATCH($O37,女子登録情報!$A:$A,0))))</f>
        <v/>
      </c>
      <c r="S37" s="67" t="str">
        <f>IF($O37="","",INDEX(女子登録情報!$C:$C,MATCH($O37,女子登録情報!$A:$A,0)))</f>
        <v/>
      </c>
      <c r="T37" s="175"/>
      <c r="U37" s="68"/>
      <c r="V37" s="69"/>
      <c r="W37" s="92"/>
      <c r="X37" s="71" t="s">
        <v>16</v>
      </c>
      <c r="Y37" s="72"/>
      <c r="AA37" s="54">
        <f t="shared" si="0"/>
        <v>0</v>
      </c>
      <c r="AB37" s="54">
        <f t="shared" si="1"/>
        <v>0</v>
      </c>
    </row>
    <row r="38" spans="2:28" ht="18.600000000000001" thickBot="1">
      <c r="B38" s="318"/>
      <c r="C38" s="73"/>
      <c r="D38" s="74" t="str">
        <f>IF($C38="","",INDEX(女子登録情報!$D:$D,MATCH($C38,女子登録情報!$A:$A,0)))</f>
        <v/>
      </c>
      <c r="E38" s="145" t="str">
        <f>IF($C38="","",INDEX(女子登録情報!$E:$E,MATCH($C38,女子登録情報!$A:$A,0)))</f>
        <v/>
      </c>
      <c r="F38" s="74" t="str">
        <f>IF($C38="","",IF(INDEX(女子登録情報!$G:$G,MATCH($C38,女子登録情報!$A:$A,0))=0,"",INDEX(女子登録情報!$G:$G,MATCH($C38,女子登録情報!$A:$A,0))))</f>
        <v/>
      </c>
      <c r="G38" s="74" t="str">
        <f>IF($C38="","",INDEX(女子登録情報!$C:$C,MATCH($C38,女子登録情報!$A:$A,0)))</f>
        <v/>
      </c>
      <c r="H38" s="176"/>
      <c r="I38" s="90"/>
      <c r="J38" s="78" t="s">
        <v>14</v>
      </c>
      <c r="K38" s="77"/>
      <c r="L38" s="78" t="s">
        <v>13</v>
      </c>
      <c r="M38" s="79"/>
      <c r="N38" s="314"/>
      <c r="O38" s="73"/>
      <c r="P38" s="74" t="str">
        <f>IF($O38="","",INDEX(女子登録情報!$D:$D,MATCH($O38,女子登録情報!$A:$A,0)))</f>
        <v/>
      </c>
      <c r="Q38" s="152" t="str">
        <f>IF($O38="","",INDEX(女子登録情報!$E:$E,MATCH($O38,女子登録情報!$A:$A,0)))</f>
        <v/>
      </c>
      <c r="R38" s="74" t="str">
        <f>IF($O38="","",IF(INDEX(女子登録情報!$G:$G,MATCH($O38,女子登録情報!$A:$A,0))=0,"",INDEX(女子登録情報!$G:$G,MATCH($O38,女子登録情報!$A:$A,0))))</f>
        <v/>
      </c>
      <c r="S38" s="74" t="str">
        <f>IF($O38="","",INDEX(女子登録情報!$C:$C,MATCH($O38,女子登録情報!$A:$A,0)))</f>
        <v/>
      </c>
      <c r="T38" s="176"/>
      <c r="U38" s="75"/>
      <c r="V38" s="76"/>
      <c r="W38" s="93"/>
      <c r="X38" s="78" t="s">
        <v>16</v>
      </c>
      <c r="Y38" s="79"/>
      <c r="AA38" s="54">
        <f t="shared" si="0"/>
        <v>0</v>
      </c>
      <c r="AB38" s="54">
        <f t="shared" si="1"/>
        <v>0</v>
      </c>
    </row>
    <row r="39" spans="2:28">
      <c r="B39" s="317" t="s">
        <v>1671</v>
      </c>
      <c r="C39" s="80"/>
      <c r="D39" s="81" t="str">
        <f>IF($C39="","",INDEX(女子登録情報!$D:$D,MATCH($C39,女子登録情報!$A:$A,0)))</f>
        <v/>
      </c>
      <c r="E39" s="147" t="str">
        <f>IF($C39="","",INDEX(女子登録情報!$E:$E,MATCH($C39,女子登録情報!$A:$A,0)))</f>
        <v/>
      </c>
      <c r="F39" s="81" t="str">
        <f>IF($C39="","",IF(INDEX(女子登録情報!$G:$G,MATCH($C39,女子登録情報!$A:$A,0))=0,"",INDEX(女子登録情報!$G:$G,MATCH($C39,女子登録情報!$A:$A,0))))</f>
        <v/>
      </c>
      <c r="G39" s="81" t="str">
        <f>IF($C39="","",INDEX(女子登録情報!$C:$C,MATCH($C39,女子登録情報!$A:$A,0)))</f>
        <v/>
      </c>
      <c r="H39" s="177"/>
      <c r="I39" s="88"/>
      <c r="J39" s="85" t="s">
        <v>14</v>
      </c>
      <c r="K39" s="84"/>
      <c r="L39" s="85" t="s">
        <v>13</v>
      </c>
      <c r="M39" s="86"/>
      <c r="N39" s="319" t="s">
        <v>22</v>
      </c>
      <c r="O39" s="80"/>
      <c r="P39" s="81" t="str">
        <f>IF($O39="","",INDEX(女子登録情報!$D:$D,MATCH($O39,女子登録情報!$A:$A,0)))</f>
        <v/>
      </c>
      <c r="Q39" s="153" t="str">
        <f>IF($O39="","",INDEX(女子登録情報!$E:$E,MATCH($O39,女子登録情報!$A:$A,0)))</f>
        <v/>
      </c>
      <c r="R39" s="81" t="str">
        <f>IF($O39="","",IF(INDEX(女子登録情報!$G:$G,MATCH($O39,女子登録情報!$A:$A,0))=0,"",INDEX(女子登録情報!$G:$G,MATCH($O39,女子登録情報!$A:$A,0))))</f>
        <v/>
      </c>
      <c r="S39" s="81" t="str">
        <f>IF($O39="","",INDEX(女子登録情報!$C:$C,MATCH($O39,女子登録情報!$A:$A,0)))</f>
        <v/>
      </c>
      <c r="T39" s="177"/>
      <c r="U39" s="82"/>
      <c r="V39" s="83"/>
      <c r="W39" s="91"/>
      <c r="X39" s="85" t="s">
        <v>16</v>
      </c>
      <c r="Y39" s="86"/>
      <c r="AA39" s="54">
        <f t="shared" si="0"/>
        <v>0</v>
      </c>
      <c r="AB39" s="54">
        <f t="shared" si="1"/>
        <v>0</v>
      </c>
    </row>
    <row r="40" spans="2:28">
      <c r="B40" s="312"/>
      <c r="C40" s="66"/>
      <c r="D40" s="67" t="str">
        <f>IF($C40="","",INDEX(女子登録情報!$D:$D,MATCH($C40,女子登録情報!$A:$A,0)))</f>
        <v/>
      </c>
      <c r="E40" s="144" t="str">
        <f>IF($C40="","",INDEX(女子登録情報!$E:$E,MATCH($C40,女子登録情報!$A:$A,0)))</f>
        <v/>
      </c>
      <c r="F40" s="67" t="str">
        <f>IF($C40="","",IF(INDEX(女子登録情報!$G:$G,MATCH($C40,女子登録情報!$A:$A,0))=0,"",INDEX(女子登録情報!$G:$G,MATCH($C40,女子登録情報!$A:$A,0))))</f>
        <v/>
      </c>
      <c r="G40" s="67" t="str">
        <f>IF($C40="","",INDEX(女子登録情報!$C:$C,MATCH($C40,女子登録情報!$A:$A,0)))</f>
        <v/>
      </c>
      <c r="H40" s="175"/>
      <c r="I40" s="89"/>
      <c r="J40" s="71" t="s">
        <v>14</v>
      </c>
      <c r="K40" s="70"/>
      <c r="L40" s="71" t="s">
        <v>13</v>
      </c>
      <c r="M40" s="72"/>
      <c r="N40" s="313"/>
      <c r="O40" s="66"/>
      <c r="P40" s="67" t="str">
        <f>IF($O40="","",INDEX(女子登録情報!$D:$D,MATCH($O40,女子登録情報!$A:$A,0)))</f>
        <v/>
      </c>
      <c r="Q40" s="150" t="str">
        <f>IF($O40="","",INDEX(女子登録情報!$E:$E,MATCH($O40,女子登録情報!$A:$A,0)))</f>
        <v/>
      </c>
      <c r="R40" s="67" t="str">
        <f>IF($O40="","",IF(INDEX(女子登録情報!$G:$G,MATCH($O40,女子登録情報!$A:$A,0))=0,"",INDEX(女子登録情報!$G:$G,MATCH($O40,女子登録情報!$A:$A,0))))</f>
        <v/>
      </c>
      <c r="S40" s="67" t="str">
        <f>IF($O40="","",INDEX(女子登録情報!$C:$C,MATCH($O40,女子登録情報!$A:$A,0)))</f>
        <v/>
      </c>
      <c r="T40" s="175"/>
      <c r="U40" s="68"/>
      <c r="V40" s="69"/>
      <c r="W40" s="92"/>
      <c r="X40" s="71" t="s">
        <v>16</v>
      </c>
      <c r="Y40" s="72"/>
      <c r="AA40" s="54">
        <f t="shared" si="0"/>
        <v>0</v>
      </c>
      <c r="AB40" s="54">
        <f t="shared" si="1"/>
        <v>0</v>
      </c>
    </row>
    <row r="41" spans="2:28" ht="18.600000000000001" thickBot="1">
      <c r="B41" s="318"/>
      <c r="C41" s="73"/>
      <c r="D41" s="74" t="str">
        <f>IF($C41="","",INDEX(女子登録情報!$D:$D,MATCH($C41,女子登録情報!$A:$A,0)))</f>
        <v/>
      </c>
      <c r="E41" s="145" t="str">
        <f>IF($C41="","",INDEX(女子登録情報!$E:$E,MATCH($C41,女子登録情報!$A:$A,0)))</f>
        <v/>
      </c>
      <c r="F41" s="74" t="str">
        <f>IF($C41="","",IF(INDEX(女子登録情報!$G:$G,MATCH($C41,女子登録情報!$A:$A,0))=0,"",INDEX(女子登録情報!$G:$G,MATCH($C41,女子登録情報!$A:$A,0))))</f>
        <v/>
      </c>
      <c r="G41" s="74" t="str">
        <f>IF($C41="","",INDEX(女子登録情報!$C:$C,MATCH($C41,女子登録情報!$A:$A,0)))</f>
        <v/>
      </c>
      <c r="H41" s="176"/>
      <c r="I41" s="90"/>
      <c r="J41" s="78" t="s">
        <v>14</v>
      </c>
      <c r="K41" s="77"/>
      <c r="L41" s="78" t="s">
        <v>13</v>
      </c>
      <c r="M41" s="79"/>
      <c r="N41" s="314"/>
      <c r="O41" s="73"/>
      <c r="P41" s="74" t="str">
        <f>IF($O41="","",INDEX(女子登録情報!$D:$D,MATCH($O41,女子登録情報!$A:$A,0)))</f>
        <v/>
      </c>
      <c r="Q41" s="152" t="str">
        <f>IF($O41="","",INDEX(女子登録情報!$E:$E,MATCH($O41,女子登録情報!$A:$A,0)))</f>
        <v/>
      </c>
      <c r="R41" s="74" t="str">
        <f>IF($O41="","",IF(INDEX(女子登録情報!$G:$G,MATCH($O41,女子登録情報!$A:$A,0))=0,"",INDEX(女子登録情報!$G:$G,MATCH($O41,女子登録情報!$A:$A,0))))</f>
        <v/>
      </c>
      <c r="S41" s="74" t="str">
        <f>IF($O41="","",INDEX(女子登録情報!$C:$C,MATCH($O41,女子登録情報!$A:$A,0)))</f>
        <v/>
      </c>
      <c r="T41" s="176"/>
      <c r="U41" s="75"/>
      <c r="V41" s="76"/>
      <c r="W41" s="93"/>
      <c r="X41" s="78" t="s">
        <v>16</v>
      </c>
      <c r="Y41" s="79"/>
      <c r="AA41" s="54">
        <f t="shared" si="0"/>
        <v>0</v>
      </c>
      <c r="AB41" s="54">
        <f t="shared" si="1"/>
        <v>0</v>
      </c>
    </row>
    <row r="42" spans="2:28">
      <c r="B42" s="317" t="s">
        <v>2430</v>
      </c>
      <c r="C42" s="80"/>
      <c r="D42" s="81" t="str">
        <f>IF($C42="","",INDEX(女子登録情報!$D:$D,MATCH($C42,女子登録情報!$A:$A,0)))</f>
        <v/>
      </c>
      <c r="E42" s="147" t="str">
        <f>IF($C42="","",INDEX(女子登録情報!$E:$E,MATCH($C42,女子登録情報!$A:$A,0)))</f>
        <v/>
      </c>
      <c r="F42" s="81" t="str">
        <f>IF($C42="","",IF(INDEX(女子登録情報!$G:$G,MATCH($C42,女子登録情報!$A:$A,0))=0,"",INDEX(女子登録情報!$G:$G,MATCH($C42,女子登録情報!$A:$A,0))))</f>
        <v/>
      </c>
      <c r="G42" s="81" t="str">
        <f>IF($C42="","",INDEX(女子登録情報!$C:$C,MATCH($C42,女子登録情報!$A:$A,0)))</f>
        <v/>
      </c>
      <c r="H42" s="177"/>
      <c r="I42" s="342"/>
      <c r="J42" s="343"/>
      <c r="K42" s="343"/>
      <c r="L42" s="343"/>
      <c r="M42" s="97" t="s">
        <v>24</v>
      </c>
      <c r="N42" s="319" t="s">
        <v>25</v>
      </c>
      <c r="O42" s="80"/>
      <c r="P42" s="81" t="str">
        <f>IF($O42="","",INDEX(女子登録情報!$D:$D,MATCH($O42,女子登録情報!$A:$A,0)))</f>
        <v/>
      </c>
      <c r="Q42" s="153" t="str">
        <f>IF($O42="","",INDEX(女子登録情報!$E:$E,MATCH($O42,女子登録情報!$A:$A,0)))</f>
        <v/>
      </c>
      <c r="R42" s="102" t="str">
        <f>IF($O42="","",IF(INDEX(女子登録情報!$G:$G,MATCH($O42,女子登録情報!$A:$A,0))=0,"",INDEX(女子登録情報!$G:$G,MATCH($O42,女子登録情報!$A:$A,0))))</f>
        <v/>
      </c>
      <c r="S42" s="102" t="str">
        <f>IF($O42="","",INDEX(女子登録情報!$C:$C,MATCH($O42,女子登録情報!$A:$A,0)))</f>
        <v/>
      </c>
      <c r="T42" s="174"/>
      <c r="U42" s="82"/>
      <c r="V42" s="83"/>
      <c r="W42" s="91"/>
      <c r="X42" s="85" t="s">
        <v>16</v>
      </c>
      <c r="Y42" s="86"/>
      <c r="AA42" s="54">
        <f t="shared" si="0"/>
        <v>0</v>
      </c>
      <c r="AB42" s="54">
        <f t="shared" si="1"/>
        <v>0</v>
      </c>
    </row>
    <row r="43" spans="2:28">
      <c r="B43" s="312"/>
      <c r="C43" s="66"/>
      <c r="D43" s="67" t="str">
        <f>IF($C43="","",INDEX(女子登録情報!$D:$D,MATCH($C43,女子登録情報!$A:$A,0)))</f>
        <v/>
      </c>
      <c r="E43" s="144" t="str">
        <f>IF($C43="","",INDEX(女子登録情報!$E:$E,MATCH($C43,女子登録情報!$A:$A,0)))</f>
        <v/>
      </c>
      <c r="F43" s="67" t="str">
        <f>IF($C43="","",IF(INDEX(女子登録情報!$G:$G,MATCH($C43,女子登録情報!$A:$A,0))=0,"",INDEX(女子登録情報!$G:$G,MATCH($C43,女子登録情報!$A:$A,0))))</f>
        <v/>
      </c>
      <c r="G43" s="67" t="str">
        <f>IF($C43="","",INDEX(女子登録情報!$C:$C,MATCH($C43,女子登録情報!$A:$A,0)))</f>
        <v/>
      </c>
      <c r="H43" s="175"/>
      <c r="I43" s="326"/>
      <c r="J43" s="327"/>
      <c r="K43" s="327"/>
      <c r="L43" s="327"/>
      <c r="M43" s="99" t="s">
        <v>24</v>
      </c>
      <c r="N43" s="313"/>
      <c r="O43" s="66"/>
      <c r="P43" s="67" t="str">
        <f>IF($O43="","",INDEX(女子登録情報!$D:$D,MATCH($O43,女子登録情報!$A:$A,0)))</f>
        <v/>
      </c>
      <c r="Q43" s="150" t="str">
        <f>IF($O43="","",INDEX(女子登録情報!$E:$E,MATCH($O43,女子登録情報!$A:$A,0)))</f>
        <v/>
      </c>
      <c r="R43" s="67" t="str">
        <f>IF($O43="","",IF(INDEX(女子登録情報!$G:$G,MATCH($O43,女子登録情報!$A:$A,0))=0,"",INDEX(女子登録情報!$G:$G,MATCH($O43,女子登録情報!$A:$A,0))))</f>
        <v/>
      </c>
      <c r="S43" s="67" t="str">
        <f>IF($O43="","",INDEX(女子登録情報!$C:$C,MATCH($O43,女子登録情報!$A:$A,0)))</f>
        <v/>
      </c>
      <c r="T43" s="175"/>
      <c r="U43" s="68"/>
      <c r="V43" s="69"/>
      <c r="W43" s="92"/>
      <c r="X43" s="71" t="s">
        <v>16</v>
      </c>
      <c r="Y43" s="72"/>
      <c r="AA43" s="54">
        <f t="shared" si="0"/>
        <v>0</v>
      </c>
      <c r="AB43" s="54">
        <f t="shared" si="1"/>
        <v>0</v>
      </c>
    </row>
    <row r="44" spans="2:28" ht="18.600000000000001" thickBot="1">
      <c r="B44" s="318"/>
      <c r="C44" s="73"/>
      <c r="D44" s="74" t="str">
        <f>IF($C44="","",INDEX(女子登録情報!$D:$D,MATCH($C44,女子登録情報!$A:$A,0)))</f>
        <v/>
      </c>
      <c r="E44" s="145" t="str">
        <f>IF($C44="","",INDEX(女子登録情報!$E:$E,MATCH($C44,女子登録情報!$A:$A,0)))</f>
        <v/>
      </c>
      <c r="F44" s="74" t="str">
        <f>IF($C44="","",IF(INDEX(女子登録情報!$G:$G,MATCH($C44,女子登録情報!$A:$A,0))=0,"",INDEX(女子登録情報!$G:$G,MATCH($C44,女子登録情報!$A:$A,0))))</f>
        <v/>
      </c>
      <c r="G44" s="74" t="str">
        <f>IF($C44="","",INDEX(女子登録情報!$C:$C,MATCH($C44,女子登録情報!$A:$A,0)))</f>
        <v/>
      </c>
      <c r="H44" s="176"/>
      <c r="I44" s="344"/>
      <c r="J44" s="345"/>
      <c r="K44" s="345"/>
      <c r="L44" s="345"/>
      <c r="M44" s="100" t="s">
        <v>24</v>
      </c>
      <c r="N44" s="314"/>
      <c r="O44" s="73"/>
      <c r="P44" s="74" t="str">
        <f>IF($O44="","",INDEX(女子登録情報!$D:$D,MATCH($O44,女子登録情報!$A:$A,0)))</f>
        <v/>
      </c>
      <c r="Q44" s="152" t="str">
        <f>IF($O44="","",INDEX(女子登録情報!$E:$E,MATCH($O44,女子登録情報!$A:$A,0)))</f>
        <v/>
      </c>
      <c r="R44" s="74" t="str">
        <f>IF($O44="","",IF(INDEX(女子登録情報!$G:$G,MATCH($O44,女子登録情報!$A:$A,0))=0,"",INDEX(女子登録情報!$G:$G,MATCH($O44,女子登録情報!$A:$A,0))))</f>
        <v/>
      </c>
      <c r="S44" s="74" t="str">
        <f>IF($O44="","",INDEX(女子登録情報!$C:$C,MATCH($O44,女子登録情報!$A:$A,0)))</f>
        <v/>
      </c>
      <c r="T44" s="176"/>
      <c r="U44" s="75"/>
      <c r="V44" s="76"/>
      <c r="W44" s="93"/>
      <c r="X44" s="78" t="s">
        <v>16</v>
      </c>
      <c r="Y44" s="79"/>
      <c r="AA44" s="54">
        <f t="shared" si="0"/>
        <v>0</v>
      </c>
      <c r="AB44" s="54">
        <f t="shared" si="1"/>
        <v>0</v>
      </c>
    </row>
    <row r="45" spans="2:28"/>
  </sheetData>
  <sheetProtection algorithmName="SHA-512" hashValue="iGq2WIq/e+/e7INmkaVFYocoXe07Dt/ToRRp2q4T7xMEK4Qb4Hy3y9g/P9ht79OS2CXQ05wdlNR4LhEz0G0kqw==" saltValue="zImmoBATMan92sVFQ2IkQA==" spinCount="100000" sheet="1" objects="1" scenarios="1" selectLockedCells="1"/>
  <mergeCells count="69">
    <mergeCell ref="H3:L3"/>
    <mergeCell ref="B42:B44"/>
    <mergeCell ref="I42:L42"/>
    <mergeCell ref="N42:N44"/>
    <mergeCell ref="I43:L43"/>
    <mergeCell ref="I44:L44"/>
    <mergeCell ref="B39:B41"/>
    <mergeCell ref="N39:N41"/>
    <mergeCell ref="B36:B38"/>
    <mergeCell ref="N36:N38"/>
    <mergeCell ref="B33:B35"/>
    <mergeCell ref="N33:N35"/>
    <mergeCell ref="B30:B32"/>
    <mergeCell ref="N30:N32"/>
    <mergeCell ref="B27:B29"/>
    <mergeCell ref="N27:N29"/>
    <mergeCell ref="B24:B26"/>
    <mergeCell ref="N24:N26"/>
    <mergeCell ref="B21:B23"/>
    <mergeCell ref="N21:N23"/>
    <mergeCell ref="U15:U20"/>
    <mergeCell ref="V15:V20"/>
    <mergeCell ref="W15:W20"/>
    <mergeCell ref="X15:X20"/>
    <mergeCell ref="Y15:Y20"/>
    <mergeCell ref="B15:B17"/>
    <mergeCell ref="N15:N20"/>
    <mergeCell ref="B18:B20"/>
    <mergeCell ref="T15:T20"/>
    <mergeCell ref="Y9:Y14"/>
    <mergeCell ref="B9:B11"/>
    <mergeCell ref="N9:N14"/>
    <mergeCell ref="U9:U14"/>
    <mergeCell ref="B12:B14"/>
    <mergeCell ref="B5:E5"/>
    <mergeCell ref="V9:V14"/>
    <mergeCell ref="W9:W14"/>
    <mergeCell ref="X9:X14"/>
    <mergeCell ref="T9:T14"/>
    <mergeCell ref="AA8:AB8"/>
    <mergeCell ref="G4:K4"/>
    <mergeCell ref="L4:Y4"/>
    <mergeCell ref="G5:K5"/>
    <mergeCell ref="L5:Y5"/>
    <mergeCell ref="S7:S8"/>
    <mergeCell ref="U7:Y8"/>
    <mergeCell ref="H7:H8"/>
    <mergeCell ref="T7:T8"/>
    <mergeCell ref="B1:Y1"/>
    <mergeCell ref="B2:F2"/>
    <mergeCell ref="M2:O2"/>
    <mergeCell ref="P2:Y2"/>
    <mergeCell ref="H2:L2"/>
    <mergeCell ref="B3:F3"/>
    <mergeCell ref="M3:O3"/>
    <mergeCell ref="P3:Y3"/>
    <mergeCell ref="B7:B8"/>
    <mergeCell ref="C7:C8"/>
    <mergeCell ref="D7:D8"/>
    <mergeCell ref="E7:E8"/>
    <mergeCell ref="F7:F8"/>
    <mergeCell ref="G7:G8"/>
    <mergeCell ref="I7:M8"/>
    <mergeCell ref="N7:N8"/>
    <mergeCell ref="O7:O8"/>
    <mergeCell ref="P7:P8"/>
    <mergeCell ref="Q7:Q8"/>
    <mergeCell ref="R7:R8"/>
    <mergeCell ref="B4:F4"/>
  </mergeCells>
  <phoneticPr fontId="16"/>
  <conditionalFormatting sqref="I15:I17 I33:I35">
    <cfRule type="expression" dxfId="20" priority="37">
      <formula>$K15&lt;&gt;""</formula>
    </cfRule>
  </conditionalFormatting>
  <conditionalFormatting sqref="I15:I29 I33:I41 K9:K41 M9:M41 H9:H44 I42:L44">
    <cfRule type="expression" dxfId="19" priority="41">
      <formula>$AA9=1</formula>
    </cfRule>
  </conditionalFormatting>
  <conditionalFormatting sqref="I9:J14 I30:J32">
    <cfRule type="expression" dxfId="18" priority="36">
      <formula>$M9&lt;&gt;""</formula>
    </cfRule>
  </conditionalFormatting>
  <conditionalFormatting sqref="K9:K41 M9:M41 H9:H44 W9:W44 Y9:Y44 U15 I15:I29 T21:T44 I33:I41 I42:L44">
    <cfRule type="cellIs" dxfId="17" priority="34" operator="notEqual">
      <formula>""</formula>
    </cfRule>
  </conditionalFormatting>
  <conditionalFormatting sqref="T21:T44 W21:W44 Y21:Y44">
    <cfRule type="expression" dxfId="6" priority="40">
      <formula>$AB21=1</formula>
    </cfRule>
  </conditionalFormatting>
  <conditionalFormatting sqref="U15:U20 W15:W20 Y15:Y20">
    <cfRule type="expression" dxfId="5" priority="39">
      <formula>$AB$18=1</formula>
    </cfRule>
  </conditionalFormatting>
  <conditionalFormatting sqref="U9:V14 U21:V44">
    <cfRule type="expression" dxfId="4" priority="35">
      <formula>$Y9&lt;&gt;""</formula>
    </cfRule>
  </conditionalFormatting>
  <conditionalFormatting sqref="W9:W14 Y9:Y14">
    <cfRule type="expression" dxfId="3" priority="38">
      <formula>$AB$12=1</formula>
    </cfRule>
  </conditionalFormatting>
  <dataValidations count="7">
    <dataValidation type="whole" imeMode="disabled" operator="lessThanOrEqual" allowBlank="1" showErrorMessage="1" errorTitle="入力エラー" error="正しい記録を入力してください。" sqref="I42:L44" xr:uid="{155E1DE6-587E-40AB-923F-93A217C55DC1}">
      <formula1>9999</formula1>
    </dataValidation>
    <dataValidation type="whole" imeMode="disabled" operator="lessThanOrEqual" allowBlank="1" showErrorMessage="1" errorTitle="入力エラー" error="正しい記録を入力してください。" sqref="K9:K41 W9:W20" xr:uid="{D85B0BE7-813E-4303-84D2-8C1F711E6AD0}">
      <formula1>59</formula1>
    </dataValidation>
    <dataValidation type="whole" imeMode="disabled" operator="lessThanOrEqual" allowBlank="1" showErrorMessage="1" errorTitle="入力エラー" error="正しい記録を入力してください。" sqref="I9:I41 M9:M41 U9:U44 W21:W44 Y9:Y44" xr:uid="{1188296B-1744-474A-83DF-53CB763F6E8E}">
      <formula1>99</formula1>
    </dataValidation>
    <dataValidation type="whole" imeMode="disabled" operator="lessThanOrEqual" allowBlank="1" showInputMessage="1" showErrorMessage="1" errorTitle="入力エラー" error="正しい登録番号を入力してください。" promptTitle="登録番号入力" prompt="半角数字で入力_x000a_「6-1234」の「6-」は不要_x000a_" sqref="C9:C44 O9:O44" xr:uid="{D3633622-552D-47D4-B14D-979829A71786}">
      <formula1>9999</formula1>
    </dataValidation>
    <dataValidation allowBlank="1" showErrorMessage="1" errorTitle="自己最高記録" error="6桁で入力してください" promptTitle="記録" prompt="申請記録を入力_x000a_2020年4月1日～2021年4月29日までに達成した記録_x000a_半角6桁「######」の形で入力_x000a_手動計時の場合、下1桁に「+」を入力_x000a__x000a_例_x000a_10秒88（電動）：001088_x000a_1分12秒33       ：011233_x000a_1m77：000177_x000a_5888点：005888_x000a_記録なし：000000" sqref="J9 L9:L41" xr:uid="{041F3B38-4D3F-4B84-B13D-6A76BE9181FE}"/>
    <dataValidation type="list" imeMode="disabled" allowBlank="1" showInputMessage="1" showErrorMessage="1" errorTitle="入力エラー" error="正しい区分を選択してください" promptTitle="区分" prompt="リストを表示し、区分(A,B,学校枠)を選択" sqref="H9 H12 H15 H18 H21 H24 H27 H30 H33 H36 H39 T27 T30 T33 T36 T39 T42" xr:uid="{C0260123-EAED-4481-9211-8A1219F4C4D0}">
      <formula1>区分</formula1>
    </dataValidation>
    <dataValidation type="list" imeMode="disabled" allowBlank="1" showInputMessage="1" showErrorMessage="1" errorTitle="入力エラー" error="正しい区分を選択してください" promptTitle="区分" prompt="リストを表示し、区分(A,B)を選択" sqref="H10:H11 H13:H14 H16:H17 H19:H20 H22:H23 H25:H26 H28:H29 H31:H32 H34:H35 H37:H38 H40:H44 T21:T26 T28:T29 T31:T32 T35 T34 T37:T38 T40:T41 T43:T44" xr:uid="{7ECC6EE3-9860-450C-BA75-29551C4B4AB7}">
      <formula1>区分学校枠なし</formula1>
    </dataValidation>
  </dataValidations>
  <printOptions horizontalCentered="1"/>
  <pageMargins left="0" right="0" top="0.19685039370078741" bottom="0.19685039370078741" header="0.11811023622047245" footer="0.11811023622047245"/>
  <pageSetup paperSize="9" scale="72" orientation="landscape" blackAndWhite="1" r:id="rId1"/>
  <headerFooter alignWithMargins="0">
    <oddFooter>&amp;R&amp;"ＭＳ Ｐ明朝,太字"&amp;18関西学生陸上競技連盟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9FF6E91E-7034-4DAD-8DB6-BBDD731AEE19}">
            <xm:f>ISERROR(MATCH($B$9,編集用!$I$6:$I$31,0))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B9:M11</xm:sqref>
        </x14:conditionalFormatting>
        <x14:conditionalFormatting xmlns:xm="http://schemas.microsoft.com/office/excel/2006/main">
          <x14:cfRule type="expression" priority="21" id="{863500C7-48AB-4461-89B4-27F277369FEF}">
            <xm:f>ISERROR(MATCH($B$12,編集用!$I$6:$I$31,0))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B12:M14</xm:sqref>
        </x14:conditionalFormatting>
        <x14:conditionalFormatting xmlns:xm="http://schemas.microsoft.com/office/excel/2006/main">
          <x14:cfRule type="expression" priority="22" id="{F4AAB63D-4219-4C0E-A1E7-F5AF89F76CAD}">
            <xm:f>ISERROR(MATCH($B$15,編集用!$I$6:$I$31,0))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B15:M17</xm:sqref>
        </x14:conditionalFormatting>
        <x14:conditionalFormatting xmlns:xm="http://schemas.microsoft.com/office/excel/2006/main">
          <x14:cfRule type="expression" priority="23" id="{1667F1F5-D172-48E4-AB6C-5EEE8911360C}">
            <xm:f>ISERROR(MATCH($B$18,編集用!$I$6:$I$31,0))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B18:M20</xm:sqref>
        </x14:conditionalFormatting>
        <x14:conditionalFormatting xmlns:xm="http://schemas.microsoft.com/office/excel/2006/main">
          <x14:cfRule type="expression" priority="24" id="{F1C105C3-319E-43D1-9C0D-D2054151B92F}">
            <xm:f>ISERROR(MATCH($B$21,編集用!$I$6:$I$31,0))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B21:M23</xm:sqref>
        </x14:conditionalFormatting>
        <x14:conditionalFormatting xmlns:xm="http://schemas.microsoft.com/office/excel/2006/main">
          <x14:cfRule type="expression" priority="25" id="{2780DCF6-CE1A-4CC0-AF59-EF53BE29A81D}">
            <xm:f>ISERROR(MATCH($B$24,編集用!$I$6:$I$31,0))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B24:M26</xm:sqref>
        </x14:conditionalFormatting>
        <x14:conditionalFormatting xmlns:xm="http://schemas.microsoft.com/office/excel/2006/main">
          <x14:cfRule type="expression" priority="26" id="{9E34C83B-3A24-448E-A798-0A3DBE1681E3}">
            <xm:f>ISERROR(MATCH($B$27,編集用!$I$6:$I$31,0))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B27:M29</xm:sqref>
        </x14:conditionalFormatting>
        <x14:conditionalFormatting xmlns:xm="http://schemas.microsoft.com/office/excel/2006/main">
          <x14:cfRule type="expression" priority="27" id="{AAB247BF-5104-49DB-917C-DFE0EBEBCA2C}">
            <xm:f>ISERROR(MATCH($B$30,編集用!$I$6:$I$31,0))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B30:M32</xm:sqref>
        </x14:conditionalFormatting>
        <x14:conditionalFormatting xmlns:xm="http://schemas.microsoft.com/office/excel/2006/main">
          <x14:cfRule type="expression" priority="28" id="{F16D9EC7-C89A-48D7-BB0C-4FF84D037BB7}">
            <xm:f>ISERROR(MATCH($B$33,編集用!$I$6:$I$31,0))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B33:M35</xm:sqref>
        </x14:conditionalFormatting>
        <x14:conditionalFormatting xmlns:xm="http://schemas.microsoft.com/office/excel/2006/main">
          <x14:cfRule type="expression" priority="29" id="{480EDB4A-ACF5-44CC-9DEB-1F9C3BB89B03}">
            <xm:f>ISERROR(MATCH($B$36,編集用!$I$6:$I$31,0))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B36:M38</xm:sqref>
        </x14:conditionalFormatting>
        <x14:conditionalFormatting xmlns:xm="http://schemas.microsoft.com/office/excel/2006/main">
          <x14:cfRule type="expression" priority="30" id="{BBEB5C2C-A94C-412E-9401-17D660F1F85A}">
            <xm:f>ISERROR(MATCH($B$39,編集用!$I$6:$I$31,0))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B39:M41</xm:sqref>
        </x14:conditionalFormatting>
        <x14:conditionalFormatting xmlns:xm="http://schemas.microsoft.com/office/excel/2006/main">
          <x14:cfRule type="expression" priority="31" id="{37A39DEF-50D5-405B-B1F2-88F0E6C8158A}">
            <xm:f>ISERROR(MATCH($B$42,編集用!$I$6:$I$31,0))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B42:M44</xm:sqref>
        </x14:conditionalFormatting>
        <x14:conditionalFormatting xmlns:xm="http://schemas.microsoft.com/office/excel/2006/main">
          <x14:cfRule type="expression" priority="19" id="{AF18A30C-00BD-4243-B669-FEBF0F7F0C23}">
            <xm:f>ISERROR(MATCH($N$9,編集用!$I$6:$I$31,0))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N9:Y9 O10:S14 U10:Y14</xm:sqref>
        </x14:conditionalFormatting>
        <x14:conditionalFormatting xmlns:xm="http://schemas.microsoft.com/office/excel/2006/main">
          <x14:cfRule type="expression" priority="9" id="{F8BDDCE8-402B-42D4-AB63-80B1EF6D8423}">
            <xm:f>ISERROR(MATCH($N$15,編集用!$I$6:$I$31,0))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N15:Y15 O16:S20 U16:Y20</xm:sqref>
        </x14:conditionalFormatting>
        <x14:conditionalFormatting xmlns:xm="http://schemas.microsoft.com/office/excel/2006/main">
          <x14:cfRule type="expression" priority="8" id="{9155135A-D679-41D5-972B-241C3E817F86}">
            <xm:f>ISERROR(MATCH($N$21,編集用!$I$6:$I$31,0))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N21:Y23</xm:sqref>
        </x14:conditionalFormatting>
        <x14:conditionalFormatting xmlns:xm="http://schemas.microsoft.com/office/excel/2006/main">
          <x14:cfRule type="expression" priority="7" id="{6EF4D62E-5464-4B1B-9720-A4A47CD14313}">
            <xm:f>ISERROR(MATCH($N$24,編集用!$I$6:$I$31,0))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N24:Y26</xm:sqref>
        </x14:conditionalFormatting>
        <x14:conditionalFormatting xmlns:xm="http://schemas.microsoft.com/office/excel/2006/main">
          <x14:cfRule type="expression" priority="6" id="{372872EB-A282-4322-96E8-FBECA192C001}">
            <xm:f>ISERROR(MATCH($N$27,編集用!$I$6:$I$31,0))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N27:Y29</xm:sqref>
        </x14:conditionalFormatting>
        <x14:conditionalFormatting xmlns:xm="http://schemas.microsoft.com/office/excel/2006/main">
          <x14:cfRule type="expression" priority="5" id="{AE28AD58-F3AD-4640-9C72-66D638208390}">
            <xm:f>ISERROR(MATCH($N$30,編集用!$I$6:$I$31,0))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N30:Y32</xm:sqref>
        </x14:conditionalFormatting>
        <x14:conditionalFormatting xmlns:xm="http://schemas.microsoft.com/office/excel/2006/main">
          <x14:cfRule type="expression" priority="4" id="{E4D2E565-4314-4418-AFBB-847F57E0D304}">
            <xm:f>ISERROR(MATCH($N$33,編集用!$I$6:$I$31,0))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N33:Y35</xm:sqref>
        </x14:conditionalFormatting>
        <x14:conditionalFormatting xmlns:xm="http://schemas.microsoft.com/office/excel/2006/main">
          <x14:cfRule type="expression" priority="3" id="{0E79C0B0-2701-4A36-8A40-56FE5BD54B00}">
            <xm:f>ISERROR(MATCH($N$36,編集用!$I$6:$I$31,0))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N36:Y38</xm:sqref>
        </x14:conditionalFormatting>
        <x14:conditionalFormatting xmlns:xm="http://schemas.microsoft.com/office/excel/2006/main">
          <x14:cfRule type="expression" priority="2" id="{512AECC7-C885-42BC-BBAD-C1F775EB744D}">
            <xm:f>ISERROR(MATCH($N$39,編集用!$I$6:$I$31,0))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N39:Y41</xm:sqref>
        </x14:conditionalFormatting>
        <x14:conditionalFormatting xmlns:xm="http://schemas.microsoft.com/office/excel/2006/main">
          <x14:cfRule type="expression" priority="1" id="{E89B1338-7771-4B66-8725-2DEFE7FEEEBE}">
            <xm:f>ISERROR(MATCH($N$42,編集用!$I$6:$I$31,0))</xm:f>
            <x14:dxf>
              <fill>
                <patternFill>
                  <bgColor theme="1" tint="0.499984740745262"/>
                </patternFill>
              </fill>
            </x14:dxf>
          </x14:cfRule>
          <xm:sqref>N42:Y44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4</vt:i4>
      </vt:variant>
    </vt:vector>
  </HeadingPairs>
  <TitlesOfParts>
    <vt:vector size="17" baseType="lpstr">
      <vt:lpstr>男子登録情報</vt:lpstr>
      <vt:lpstr>女子登録情報</vt:lpstr>
      <vt:lpstr>編集用</vt:lpstr>
      <vt:lpstr>完成マスター</vt:lpstr>
      <vt:lpstr>リレーマスター</vt:lpstr>
      <vt:lpstr>申込書</vt:lpstr>
      <vt:lpstr>男子申込</vt:lpstr>
      <vt:lpstr>十種　種目別記入欄</vt:lpstr>
      <vt:lpstr>女子申込</vt:lpstr>
      <vt:lpstr>七種　種目別記入欄</vt:lpstr>
      <vt:lpstr>申込確認表</vt:lpstr>
      <vt:lpstr>元マスター</vt:lpstr>
      <vt:lpstr>リスト</vt:lpstr>
      <vt:lpstr>女子申込!Print_Area</vt:lpstr>
      <vt:lpstr>男子申込!Print_Area</vt:lpstr>
      <vt:lpstr>区分</vt:lpstr>
      <vt:lpstr>区分学校枠なし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片山鈴香</dc:creator>
  <cp:lastModifiedBy>直生 山岡</cp:lastModifiedBy>
  <cp:lastPrinted>2023-04-26T13:48:13Z</cp:lastPrinted>
  <dcterms:created xsi:type="dcterms:W3CDTF">2022-02-19T12:53:29Z</dcterms:created>
  <dcterms:modified xsi:type="dcterms:W3CDTF">2025-03-30T08:37:07Z</dcterms:modified>
</cp:coreProperties>
</file>